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c910a0366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と照合" sheetId="1" r:id="Rf0f632fef6c2434e"/>
    <x:sheet xmlns:r="http://schemas.openxmlformats.org/officeDocument/2006/relationships" name="取込データ" sheetId="2" r:id="R6a370e0f22a74e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@"/>
    <x:numFmt numFmtId="202" formatCode="0"/>
  </x:numFmts>
  <x:fonts count="7">
    <x:font>
      <x:sz val="11"/>
      <x:name val="Carlito"/>
    </x:font>
    <x:font>
      <x:sz val="11"/>
      <x:color rgb="FF243247"/>
      <x:name val="Arial"/>
    </x:font>
    <x:font>
      <x:b/>
      <x:sz val="16"/>
      <x:color rgb="FF24387C"/>
      <x:name val="Arial"/>
    </x:font>
    <x:font>
      <x:sz val="11"/>
      <x:color rgb="FF2456A6"/>
      <x:name val="Arial"/>
    </x:font>
    <x:font>
      <x:b/>
      <x:sz val="15"/>
      <x:color rgb="FF24387C"/>
      <x:name val="Arial"/>
    </x:font>
    <x:font>
      <x:b/>
      <x:sz val="11"/>
      <x:color rgb="FF24324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3048A5"/>
      </x:patternFill>
    </x:fill>
    <x:fill>
      <x:patternFill patternType="solid">
        <x:fgColor rgb="FFFFF8E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AD2E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963F18"/>
      </x:font>
      <x:fill>
        <x:patternFill patternType="solid">
          <x:bgColor rgb="FFFDECE5"/>
        </x:patternFill>
      </x:fill>
    </x:dxf>
    <x:dxf>
      <x:font>
        <x:b/>
        <x:color rgb="FF963F18"/>
      </x:font>
      <x:fill>
        <x:patternFill patternType="solid">
          <x:bgColor rgb="FFFDEC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dda6421194cbd" /><Relationship Type="http://schemas.openxmlformats.org/officeDocument/2006/relationships/theme" Target="/xl/theme/theme1.xml" Id="R5c62ffa8f6534640" /><Relationship Type="http://schemas.openxmlformats.org/officeDocument/2006/relationships/sharedStrings" Target="/xl/sharedStrings.xml" Id="Rdd02d54addbc4596" /><Relationship Type="http://schemas.openxmlformats.org/officeDocument/2006/relationships/worksheet" Target="/xl/worksheets/sheet1.xml" Id="Rf0f632fef6c2434e" /><Relationship Type="http://schemas.openxmlformats.org/officeDocument/2006/relationships/worksheet" Target="/xl/worksheets/sheet2.xml" Id="R6a370e0f22a74e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48A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5" hidden="0" customWidth="1"/>
    <x:col min="5" max="5" width="16" hidden="0" customWidth="1"/>
    <x:col min="6" max="6" width="28" hidden="0" customWidth="1"/>
    <x:col min="7" max="7" width="11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部署別集計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3" customHeight="1">
      <x:c r="A3" s="2" t="str">
        <x:v>黄色のセルが入力。元のCSVは別に残し、取込データを編集します。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 t="str">
        <x:v>集計部署</x:v>
      </x:c>
      <x:c r="B4" s="7" t="str">
        <x:v>営業</x:v>
      </x:c>
      <x:c r="C4" s="2"/>
      <x:c r="D4" s="2" t="str">
        <x:v>入力行数</x:v>
      </x:c>
      <x:c r="E4" s="21" t="n">
        <x:f>ROWS(F8:F57)-COUNTBLANK(F8:F57)</x:f>
        <x:v>4</x:v>
      </x:c>
      <x:c r="F4" s="21" t="str">
        <x:v>要確認行数</x:v>
      </x:c>
      <x:c r="G4" s="21" t="n">
        <x:f>SUM(G8:G57)</x:f>
        <x:v>0</x:v>
      </x:c>
      <x:c r="H4" s="2"/>
      <x:c r="I4" s="2"/>
      <x:c r="J4" s="2"/>
      <x:c r="K4" s="2"/>
    </x:row>
    <x:row r="5" ht="29" customHeight="1">
      <x:c r="A5" s="2" t="str">
        <x:v>部署別金額（円）</x:v>
      </x:c>
      <x:c r="B5" s="10" t="n">
        <x:f>IF(B4="","部署を入力",IF(SUM(G8:G57)&gt;0,"明細を確認",IF(SUM('取込データ'!K8:K57)&gt;0,"台帳を確認",IF(COUNTIF(C8:C57,B4)=0,"対象部署の行なし",SUMIFS(E8:E57,C8:C57,B4)))))</x:f>
        <x:v>1280</x:v>
      </x:c>
      <x:c r="C5" s="2"/>
      <x:c r="D5" s="2" t="str">
        <x:v>確認済み数量</x:v>
      </x:c>
      <x:c r="E5" s="21" t="n">
        <x:f>SUMIFS(B8:B57,F8:F57,"確認済み")</x:f>
        <x:v>19</x:v>
      </x:c>
      <x:c r="F5" s="21" t="str">
        <x:v>台帳要確認行</x:v>
      </x:c>
      <x:c r="G5" s="21" t="n">
        <x:f>SUM('取込データ'!K8:K57)</x:f>
        <x:v>0</x:v>
      </x:c>
      <x:c r="H5" s="2"/>
      <x:c r="I5" s="2"/>
      <x:c r="J5" s="2"/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8" customHeight="1">
      <x:c r="A7" s="14" t="str">
        <x:v>商品コード</x:v>
      </x:c>
      <x:c r="B7" s="14" t="str">
        <x:v>数量</x:v>
      </x:c>
      <x:c r="C7" s="14" t="str">
        <x:v>部署</x:v>
      </x:c>
      <x:c r="D7" s="14" t="str">
        <x:v>単価（円）</x:v>
      </x:c>
      <x:c r="E7" s="14" t="str">
        <x:v>金額（円）</x:v>
      </x:c>
      <x:c r="F7" s="14" t="str">
        <x:v>確認すること</x:v>
      </x:c>
      <x:c r="G7" s="14" t="str">
        <x:v>要確認</x:v>
      </x:c>
      <x:c r="H7" s="2"/>
      <x:c r="I7" s="2"/>
      <x:c r="J7" s="2"/>
      <x:c r="K7" s="2"/>
    </x:row>
    <x:row r="8" ht="23" customHeight="1">
      <x:c r="A8" s="2" t="str">
        <x:f>IF('取込データ'!A8="","",'取込データ'!A8)</x:f>
        <x:v>00123</x:v>
      </x:c>
      <x:c r="B8" s="19" t="n">
        <x:f>IF('取込データ'!B8="","",'取込データ'!B8)</x:f>
        <x:v>3</x:v>
      </x:c>
      <x:c r="C8" s="2" t="str">
        <x:f>IF('取込データ'!C8="","",'取込データ'!C8)</x:f>
        <x:v>営業</x:v>
      </x:c>
      <x:c r="D8" s="19" t="n">
        <x:f>IF(F8="","",IF(F8="確認済み",VLOOKUP(A8,'取込データ'!$G$8:$I$57,3,FALSE),NA()))</x:f>
        <x:v>120</x:v>
      </x:c>
      <x:c r="E8" s="19" t="n">
        <x:f>IF(F8="","",IF(F8="確認済み",B8*D8,NA()))</x:f>
        <x:v>360</x:v>
      </x:c>
      <x:c r="F8" s="2" t="str">
        <x:f>IF(COUNTA('取込データ'!A8:C8)=0,"",IF(A8="","コード未入力",IF(NOT(ISTEXT('取込データ'!A8)),"コードを文字列に",IF(LEN(A8&amp;"x")&lt;&gt;6,"コードは5文字",IF(NOT(AND(ISNUMBER(FIND(MID(A8,1,1),"0123456789")),ISNUMBER(FIND(MID(A8,2,1),"0123456789")),ISNUMBER(FIND(MID(A8,3,1),"0123456789")),ISNUMBER(FIND(MID(A8,4,1),"0123456789")),ISNUMBER(FIND(MID(A8,5,1),"0123456789")))),"コードは半角5桁",IF(B8="","数量未入力",IF(NOT(ISNUMBER(B8)),"数量は数値",IF(OR(B8&lt;0,B8&gt;999,B8&lt;&gt;INT(B8)),"数量の範囲・整数を確認",IF(C8="","部署未入力",IF(COUNTIF('取込データ'!$G$8:$G$57,A8)=0,"未登録コード",IF(COUNTIF('取込データ'!$G$8:$G$57,A8)&lt;&gt;1,"台帳コード重複",VLOOKUP(A8,'取込データ'!$G$8:$J$57,4,FALSE))))))))))))</x:f>
        <x:v>確認済み</x:v>
      </x:c>
      <x:c r="G8" s="20" t="n">
        <x:f>IF(F8="","",IF(F8="確認済み",0,1))</x:f>
        <x:v>0</x:v>
      </x:c>
      <x:c r="H8" s="2"/>
      <x:c r="I8" s="2"/>
      <x:c r="J8" s="2"/>
      <x:c r="K8" s="2"/>
    </x:row>
    <x:row r="9" ht="23" customHeight="1">
      <x:c r="A9" s="2" t="str">
        <x:f>IF('取込データ'!A9="","",'取込データ'!A9)</x:f>
        <x:v>00007</x:v>
      </x:c>
      <x:c r="B9" s="19" t="n">
        <x:f>IF('取込データ'!B9="","",'取込データ'!B9)</x:f>
        <x:v>10</x:v>
      </x:c>
      <x:c r="C9" s="2" t="str">
        <x:f>IF('取込データ'!C9="","",'取込データ'!C9)</x:f>
        <x:v>営業</x:v>
      </x:c>
      <x:c r="D9" s="19" t="n">
        <x:f>IF(F9="","",IF(F9="確認済み",VLOOKUP(A9,'取込データ'!$G$8:$I$57,3,FALSE),NA()))</x:f>
        <x:v>80</x:v>
      </x:c>
      <x:c r="E9" s="19" t="n">
        <x:f>IF(F9="","",IF(F9="確認済み",B9*D9,NA()))</x:f>
        <x:v>800</x:v>
      </x:c>
      <x:c r="F9" s="2" t="str">
        <x:f>IF(COUNTA('取込データ'!A9:C9)=0,"",IF(A9="","コード未入力",IF(NOT(ISTEXT('取込データ'!A9)),"コードを文字列に",IF(LEN(A9&amp;"x")&lt;&gt;6,"コードは5文字",IF(NOT(AND(ISNUMBER(FIND(MID(A9,1,1),"0123456789")),ISNUMBER(FIND(MID(A9,2,1),"0123456789")),ISNUMBER(FIND(MID(A9,3,1),"0123456789")),ISNUMBER(FIND(MID(A9,4,1),"0123456789")),ISNUMBER(FIND(MID(A9,5,1),"0123456789")))),"コードは半角5桁",IF(B9="","数量未入力",IF(NOT(ISNUMBER(B9)),"数量は数値",IF(OR(B9&lt;0,B9&gt;999,B9&lt;&gt;INT(B9)),"数量の範囲・整数を確認",IF(C9="","部署未入力",IF(COUNTIF('取込データ'!$G$8:$G$57,A9)=0,"未登録コード",IF(COUNTIF('取込データ'!$G$8:$G$57,A9)&lt;&gt;1,"台帳コード重複",VLOOKUP(A9,'取込データ'!$G$8:$J$57,4,FALSE))))))))))))</x:f>
        <x:v>確認済み</x:v>
      </x:c>
      <x:c r="G9" s="20" t="n">
        <x:f>IF(F9="","",IF(F9="確認済み",0,1))</x:f>
        <x:v>0</x:v>
      </x:c>
      <x:c r="H9" s="2"/>
      <x:c r="I9" s="2"/>
      <x:c r="J9" s="2"/>
      <x:c r="K9" s="2"/>
    </x:row>
    <x:row r="10" ht="23" customHeight="1">
      <x:c r="A10" s="2" t="str">
        <x:f>IF('取込データ'!A10="","",'取込データ'!A10)</x:f>
        <x:v>00123</x:v>
      </x:c>
      <x:c r="B10" s="19" t="n">
        <x:f>IF('取込データ'!B10="","",'取込データ'!B10)</x:f>
        <x:v>2</x:v>
      </x:c>
      <x:c r="C10" s="2" t="str">
        <x:f>IF('取込データ'!C10="","",'取込データ'!C10)</x:f>
        <x:v>開発</x:v>
      </x:c>
      <x:c r="D10" s="19" t="n">
        <x:f>IF(F10="","",IF(F10="確認済み",VLOOKUP(A10,'取込データ'!$G$8:$I$57,3,FALSE),NA()))</x:f>
        <x:v>120</x:v>
      </x:c>
      <x:c r="E10" s="19" t="n">
        <x:f>IF(F10="","",IF(F10="確認済み",B10*D10,NA()))</x:f>
        <x:v>240</x:v>
      </x:c>
      <x:c r="F10" s="2" t="str">
        <x:f>IF(COUNTA('取込データ'!A10:C10)=0,"",IF(A10="","コード未入力",IF(NOT(ISTEXT('取込データ'!A10)),"コードを文字列に",IF(LEN(A10&amp;"x")&lt;&gt;6,"コードは5文字",IF(NOT(AND(ISNUMBER(FIND(MID(A10,1,1),"0123456789")),ISNUMBER(FIND(MID(A10,2,1),"0123456789")),ISNUMBER(FIND(MID(A10,3,1),"0123456789")),ISNUMBER(FIND(MID(A10,4,1),"0123456789")),ISNUMBER(FIND(MID(A10,5,1),"0123456789")))),"コードは半角5桁",IF(B10="","数量未入力",IF(NOT(ISNUMBER(B10)),"数量は数値",IF(OR(B10&lt;0,B10&gt;999,B10&lt;&gt;INT(B10)),"数量の範囲・整数を確認",IF(C10="","部署未入力",IF(COUNTIF('取込データ'!$G$8:$G$57,A10)=0,"未登録コード",IF(COUNTIF('取込データ'!$G$8:$G$57,A10)&lt;&gt;1,"台帳コード重複",VLOOKUP(A10,'取込データ'!$G$8:$J$57,4,FALSE))))))))))))</x:f>
        <x:v>確認済み</x:v>
      </x:c>
      <x:c r="G10" s="20" t="n">
        <x:f>IF(F10="","",IF(F10="確認済み",0,1))</x:f>
        <x:v>0</x:v>
      </x:c>
      <x:c r="H10" s="2"/>
      <x:c r="I10" s="2"/>
      <x:c r="J10" s="2"/>
      <x:c r="K10" s="2"/>
    </x:row>
    <x:row r="11" ht="23" customHeight="1">
      <x:c r="A11" s="2" t="str">
        <x:f>IF('取込データ'!A11="","",'取込データ'!A11)</x:f>
        <x:v>00042</x:v>
      </x:c>
      <x:c r="B11" s="19" t="n">
        <x:f>IF('取込データ'!B11="","",'取込データ'!B11)</x:f>
        <x:v>4</x:v>
      </x:c>
      <x:c r="C11" s="2" t="str">
        <x:f>IF('取込データ'!C11="","",'取込データ'!C11)</x:f>
        <x:v>営業</x:v>
      </x:c>
      <x:c r="D11" s="19" t="n">
        <x:f>IF(F11="","",IF(F11="確認済み",VLOOKUP(A11,'取込データ'!$G$8:$I$57,3,FALSE),NA()))</x:f>
        <x:v>30</x:v>
      </x:c>
      <x:c r="E11" s="19" t="n">
        <x:f>IF(F11="","",IF(F11="確認済み",B11*D11,NA()))</x:f>
        <x:v>120</x:v>
      </x:c>
      <x:c r="F11" s="2" t="str">
        <x:f>IF(COUNTA('取込データ'!A11:C11)=0,"",IF(A11="","コード未入力",IF(NOT(ISTEXT('取込データ'!A11)),"コードを文字列に",IF(LEN(A11&amp;"x")&lt;&gt;6,"コードは5文字",IF(NOT(AND(ISNUMBER(FIND(MID(A11,1,1),"0123456789")),ISNUMBER(FIND(MID(A11,2,1),"0123456789")),ISNUMBER(FIND(MID(A11,3,1),"0123456789")),ISNUMBER(FIND(MID(A11,4,1),"0123456789")),ISNUMBER(FIND(MID(A11,5,1),"0123456789")))),"コードは半角5桁",IF(B11="","数量未入力",IF(NOT(ISNUMBER(B11)),"数量は数値",IF(OR(B11&lt;0,B11&gt;999,B11&lt;&gt;INT(B11)),"数量の範囲・整数を確認",IF(C11="","部署未入力",IF(COUNTIF('取込データ'!$G$8:$G$57,A11)=0,"未登録コード",IF(COUNTIF('取込データ'!$G$8:$G$57,A11)&lt;&gt;1,"台帳コード重複",VLOOKUP(A11,'取込データ'!$G$8:$J$57,4,FALSE))))))))))))</x:f>
        <x:v>確認済み</x:v>
      </x:c>
      <x:c r="G11" s="20" t="n">
        <x:f>IF(F11="","",IF(F11="確認済み",0,1))</x:f>
        <x:v>0</x:v>
      </x:c>
      <x:c r="H11" s="2"/>
      <x:c r="I11" s="2"/>
      <x:c r="J11" s="2"/>
      <x:c r="K11" s="2"/>
    </x:row>
    <x:row r="12" ht="23" customHeight="1">
      <x:c r="A12" s="2" t="str">
        <x:f>IF('取込データ'!A12="","",'取込データ'!A12)</x:f>
      </x:c>
      <x:c r="B12" s="19" t="str">
        <x:f>IF('取込データ'!B12="","",'取込データ'!B12)</x:f>
      </x:c>
      <x:c r="C12" s="2" t="str">
        <x:f>IF('取込データ'!C12="","",'取込データ'!C12)</x:f>
      </x:c>
      <x:c r="D12" s="19" t="str">
        <x:f>IF(F12="","",IF(F12="確認済み",VLOOKUP(A12,'取込データ'!$G$8:$I$57,3,FALSE),NA()))</x:f>
      </x:c>
      <x:c r="E12" s="19" t="str">
        <x:f>IF(F12="","",IF(F12="確認済み",B12*D12,NA()))</x:f>
      </x:c>
      <x:c r="F12" s="2" t="str">
        <x:f>IF(COUNTA('取込データ'!A12:C12)=0,"",IF(A12="","コード未入力",IF(NOT(ISTEXT('取込データ'!A12)),"コードを文字列に",IF(LEN(A12&amp;"x")&lt;&gt;6,"コードは5文字",IF(NOT(AND(ISNUMBER(FIND(MID(A12,1,1),"0123456789")),ISNUMBER(FIND(MID(A12,2,1),"0123456789")),ISNUMBER(FIND(MID(A12,3,1),"0123456789")),ISNUMBER(FIND(MID(A12,4,1),"0123456789")),ISNUMBER(FIND(MID(A12,5,1),"0123456789")))),"コードは半角5桁",IF(B12="","数量未入力",IF(NOT(ISNUMBER(B12)),"数量は数値",IF(OR(B12&lt;0,B12&gt;999,B12&lt;&gt;INT(B12)),"数量の範囲・整数を確認",IF(C12="","部署未入力",IF(COUNTIF('取込データ'!$G$8:$G$57,A12)=0,"未登録コード",IF(COUNTIF('取込データ'!$G$8:$G$57,A12)&lt;&gt;1,"台帳コード重複",VLOOKUP(A12,'取込データ'!$G$8:$J$57,4,FALSE))))))))))))</x:f>
      </x:c>
      <x:c r="G12" s="20" t="str">
        <x:f>IF(F12="","",IF(F12="確認済み",0,1))</x:f>
      </x:c>
      <x:c r="H12" s="2"/>
      <x:c r="I12" s="2"/>
      <x:c r="J12" s="2"/>
      <x:c r="K12" s="2"/>
    </x:row>
    <x:row r="13" ht="23" customHeight="1">
      <x:c r="A13" s="2" t="str">
        <x:f>IF('取込データ'!A13="","",'取込データ'!A13)</x:f>
      </x:c>
      <x:c r="B13" s="19" t="str">
        <x:f>IF('取込データ'!B13="","",'取込データ'!B13)</x:f>
      </x:c>
      <x:c r="C13" s="2" t="str">
        <x:f>IF('取込データ'!C13="","",'取込データ'!C13)</x:f>
      </x:c>
      <x:c r="D13" s="19" t="str">
        <x:f>IF(F13="","",IF(F13="確認済み",VLOOKUP(A13,'取込データ'!$G$8:$I$57,3,FALSE),NA()))</x:f>
      </x:c>
      <x:c r="E13" s="19" t="str">
        <x:f>IF(F13="","",IF(F13="確認済み",B13*D13,NA()))</x:f>
      </x:c>
      <x:c r="F13" s="2" t="str">
        <x:f>IF(COUNTA('取込データ'!A13:C13)=0,"",IF(A13="","コード未入力",IF(NOT(ISTEXT('取込データ'!A13)),"コードを文字列に",IF(LEN(A13&amp;"x")&lt;&gt;6,"コードは5文字",IF(NOT(AND(ISNUMBER(FIND(MID(A13,1,1),"0123456789")),ISNUMBER(FIND(MID(A13,2,1),"0123456789")),ISNUMBER(FIND(MID(A13,3,1),"0123456789")),ISNUMBER(FIND(MID(A13,4,1),"0123456789")),ISNUMBER(FIND(MID(A13,5,1),"0123456789")))),"コードは半角5桁",IF(B13="","数量未入力",IF(NOT(ISNUMBER(B13)),"数量は数値",IF(OR(B13&lt;0,B13&gt;999,B13&lt;&gt;INT(B13)),"数量の範囲・整数を確認",IF(C13="","部署未入力",IF(COUNTIF('取込データ'!$G$8:$G$57,A13)=0,"未登録コード",IF(COUNTIF('取込データ'!$G$8:$G$57,A13)&lt;&gt;1,"台帳コード重複",VLOOKUP(A13,'取込データ'!$G$8:$J$57,4,FALSE))))))))))))</x:f>
      </x:c>
      <x:c r="G13" s="20" t="str">
        <x:f>IF(F13="","",IF(F13="確認済み",0,1))</x:f>
      </x:c>
      <x:c r="H13" s="2"/>
      <x:c r="I13" s="2"/>
      <x:c r="J13" s="2"/>
      <x:c r="K13" s="2"/>
    </x:row>
    <x:row r="14" ht="23" customHeight="1">
      <x:c r="A14" s="2" t="str">
        <x:f>IF('取込データ'!A14="","",'取込データ'!A14)</x:f>
      </x:c>
      <x:c r="B14" s="19" t="str">
        <x:f>IF('取込データ'!B14="","",'取込データ'!B14)</x:f>
      </x:c>
      <x:c r="C14" s="2" t="str">
        <x:f>IF('取込データ'!C14="","",'取込データ'!C14)</x:f>
      </x:c>
      <x:c r="D14" s="19" t="str">
        <x:f>IF(F14="","",IF(F14="確認済み",VLOOKUP(A14,'取込データ'!$G$8:$I$57,3,FALSE),NA()))</x:f>
      </x:c>
      <x:c r="E14" s="19" t="str">
        <x:f>IF(F14="","",IF(F14="確認済み",B14*D14,NA()))</x:f>
      </x:c>
      <x:c r="F14" s="2" t="str">
        <x:f>IF(COUNTA('取込データ'!A14:C14)=0,"",IF(A14="","コード未入力",IF(NOT(ISTEXT('取込データ'!A14)),"コードを文字列に",IF(LEN(A14&amp;"x")&lt;&gt;6,"コードは5文字",IF(NOT(AND(ISNUMBER(FIND(MID(A14,1,1),"0123456789")),ISNUMBER(FIND(MID(A14,2,1),"0123456789")),ISNUMBER(FIND(MID(A14,3,1),"0123456789")),ISNUMBER(FIND(MID(A14,4,1),"0123456789")),ISNUMBER(FIND(MID(A14,5,1),"0123456789")))),"コードは半角5桁",IF(B14="","数量未入力",IF(NOT(ISNUMBER(B14)),"数量は数値",IF(OR(B14&lt;0,B14&gt;999,B14&lt;&gt;INT(B14)),"数量の範囲・整数を確認",IF(C14="","部署未入力",IF(COUNTIF('取込データ'!$G$8:$G$57,A14)=0,"未登録コード",IF(COUNTIF('取込データ'!$G$8:$G$57,A14)&lt;&gt;1,"台帳コード重複",VLOOKUP(A14,'取込データ'!$G$8:$J$57,4,FALSE))))))))))))</x:f>
      </x:c>
      <x:c r="G14" s="20" t="str">
        <x:f>IF(F14="","",IF(F14="確認済み",0,1))</x:f>
      </x:c>
      <x:c r="H14" s="2"/>
      <x:c r="I14" s="2"/>
      <x:c r="J14" s="2"/>
      <x:c r="K14" s="2"/>
    </x:row>
    <x:row r="15" ht="23" customHeight="1">
      <x:c r="A15" s="2" t="str">
        <x:f>IF('取込データ'!A15="","",'取込データ'!A15)</x:f>
      </x:c>
      <x:c r="B15" s="19" t="str">
        <x:f>IF('取込データ'!B15="","",'取込データ'!B15)</x:f>
      </x:c>
      <x:c r="C15" s="2" t="str">
        <x:f>IF('取込データ'!C15="","",'取込データ'!C15)</x:f>
      </x:c>
      <x:c r="D15" s="19" t="str">
        <x:f>IF(F15="","",IF(F15="確認済み",VLOOKUP(A15,'取込データ'!$G$8:$I$57,3,FALSE),NA()))</x:f>
      </x:c>
      <x:c r="E15" s="19" t="str">
        <x:f>IF(F15="","",IF(F15="確認済み",B15*D15,NA()))</x:f>
      </x:c>
      <x:c r="F15" s="2" t="str">
        <x:f>IF(COUNTA('取込データ'!A15:C15)=0,"",IF(A15="","コード未入力",IF(NOT(ISTEXT('取込データ'!A15)),"コードを文字列に",IF(LEN(A15&amp;"x")&lt;&gt;6,"コードは5文字",IF(NOT(AND(ISNUMBER(FIND(MID(A15,1,1),"0123456789")),ISNUMBER(FIND(MID(A15,2,1),"0123456789")),ISNUMBER(FIND(MID(A15,3,1),"0123456789")),ISNUMBER(FIND(MID(A15,4,1),"0123456789")),ISNUMBER(FIND(MID(A15,5,1),"0123456789")))),"コードは半角5桁",IF(B15="","数量未入力",IF(NOT(ISNUMBER(B15)),"数量は数値",IF(OR(B15&lt;0,B15&gt;999,B15&lt;&gt;INT(B15)),"数量の範囲・整数を確認",IF(C15="","部署未入力",IF(COUNTIF('取込データ'!$G$8:$G$57,A15)=0,"未登録コード",IF(COUNTIF('取込データ'!$G$8:$G$57,A15)&lt;&gt;1,"台帳コード重複",VLOOKUP(A15,'取込データ'!$G$8:$J$57,4,FALSE))))))))))))</x:f>
      </x:c>
      <x:c r="G15" s="20" t="str">
        <x:f>IF(F15="","",IF(F15="確認済み",0,1))</x:f>
      </x:c>
      <x:c r="H15" s="2"/>
      <x:c r="I15" s="2"/>
      <x:c r="J15" s="2"/>
      <x:c r="K15" s="2"/>
    </x:row>
    <x:row r="16" ht="23" customHeight="1">
      <x:c r="A16" s="2" t="str">
        <x:f>IF('取込データ'!A16="","",'取込データ'!A16)</x:f>
      </x:c>
      <x:c r="B16" s="19" t="str">
        <x:f>IF('取込データ'!B16="","",'取込データ'!B16)</x:f>
      </x:c>
      <x:c r="C16" s="2" t="str">
        <x:f>IF('取込データ'!C16="","",'取込データ'!C16)</x:f>
      </x:c>
      <x:c r="D16" s="19" t="str">
        <x:f>IF(F16="","",IF(F16="確認済み",VLOOKUP(A16,'取込データ'!$G$8:$I$57,3,FALSE),NA()))</x:f>
      </x:c>
      <x:c r="E16" s="19" t="str">
        <x:f>IF(F16="","",IF(F16="確認済み",B16*D16,NA()))</x:f>
      </x:c>
      <x:c r="F16" s="2" t="str">
        <x:f>IF(COUNTA('取込データ'!A16:C16)=0,"",IF(A16="","コード未入力",IF(NOT(ISTEXT('取込データ'!A16)),"コードを文字列に",IF(LEN(A16&amp;"x")&lt;&gt;6,"コードは5文字",IF(NOT(AND(ISNUMBER(FIND(MID(A16,1,1),"0123456789")),ISNUMBER(FIND(MID(A16,2,1),"0123456789")),ISNUMBER(FIND(MID(A16,3,1),"0123456789")),ISNUMBER(FIND(MID(A16,4,1),"0123456789")),ISNUMBER(FIND(MID(A16,5,1),"0123456789")))),"コードは半角5桁",IF(B16="","数量未入力",IF(NOT(ISNUMBER(B16)),"数量は数値",IF(OR(B16&lt;0,B16&gt;999,B16&lt;&gt;INT(B16)),"数量の範囲・整数を確認",IF(C16="","部署未入力",IF(COUNTIF('取込データ'!$G$8:$G$57,A16)=0,"未登録コード",IF(COUNTIF('取込データ'!$G$8:$G$57,A16)&lt;&gt;1,"台帳コード重複",VLOOKUP(A16,'取込データ'!$G$8:$J$57,4,FALSE))))))))))))</x:f>
      </x:c>
      <x:c r="G16" s="20" t="str">
        <x:f>IF(F16="","",IF(F16="確認済み",0,1))</x:f>
      </x:c>
      <x:c r="H16" s="2"/>
      <x:c r="I16" s="2"/>
      <x:c r="J16" s="2"/>
      <x:c r="K16" s="2"/>
    </x:row>
    <x:row r="17" ht="23" customHeight="1">
      <x:c r="A17" s="2" t="str">
        <x:f>IF('取込データ'!A17="","",'取込データ'!A17)</x:f>
      </x:c>
      <x:c r="B17" s="19" t="str">
        <x:f>IF('取込データ'!B17="","",'取込データ'!B17)</x:f>
      </x:c>
      <x:c r="C17" s="2" t="str">
        <x:f>IF('取込データ'!C17="","",'取込データ'!C17)</x:f>
      </x:c>
      <x:c r="D17" s="19" t="str">
        <x:f>IF(F17="","",IF(F17="確認済み",VLOOKUP(A17,'取込データ'!$G$8:$I$57,3,FALSE),NA()))</x:f>
      </x:c>
      <x:c r="E17" s="19" t="str">
        <x:f>IF(F17="","",IF(F17="確認済み",B17*D17,NA()))</x:f>
      </x:c>
      <x:c r="F17" s="2" t="str">
        <x:f>IF(COUNTA('取込データ'!A17:C17)=0,"",IF(A17="","コード未入力",IF(NOT(ISTEXT('取込データ'!A17)),"コードを文字列に",IF(LEN(A17&amp;"x")&lt;&gt;6,"コードは5文字",IF(NOT(AND(ISNUMBER(FIND(MID(A17,1,1),"0123456789")),ISNUMBER(FIND(MID(A17,2,1),"0123456789")),ISNUMBER(FIND(MID(A17,3,1),"0123456789")),ISNUMBER(FIND(MID(A17,4,1),"0123456789")),ISNUMBER(FIND(MID(A17,5,1),"0123456789")))),"コードは半角5桁",IF(B17="","数量未入力",IF(NOT(ISNUMBER(B17)),"数量は数値",IF(OR(B17&lt;0,B17&gt;999,B17&lt;&gt;INT(B17)),"数量の範囲・整数を確認",IF(C17="","部署未入力",IF(COUNTIF('取込データ'!$G$8:$G$57,A17)=0,"未登録コード",IF(COUNTIF('取込データ'!$G$8:$G$57,A17)&lt;&gt;1,"台帳コード重複",VLOOKUP(A17,'取込データ'!$G$8:$J$57,4,FALSE))))))))))))</x:f>
      </x:c>
      <x:c r="G17" s="20" t="str">
        <x:f>IF(F17="","",IF(F17="確認済み",0,1))</x:f>
      </x:c>
      <x:c r="H17" s="2"/>
      <x:c r="I17" s="2"/>
      <x:c r="J17" s="2"/>
      <x:c r="K17" s="2"/>
    </x:row>
    <x:row r="18" ht="23" customHeight="1">
      <x:c r="A18" s="2" t="str">
        <x:f>IF('取込データ'!A18="","",'取込データ'!A18)</x:f>
      </x:c>
      <x:c r="B18" s="19" t="str">
        <x:f>IF('取込データ'!B18="","",'取込データ'!B18)</x:f>
      </x:c>
      <x:c r="C18" s="2" t="str">
        <x:f>IF('取込データ'!C18="","",'取込データ'!C18)</x:f>
      </x:c>
      <x:c r="D18" s="19" t="str">
        <x:f>IF(F18="","",IF(F18="確認済み",VLOOKUP(A18,'取込データ'!$G$8:$I$57,3,FALSE),NA()))</x:f>
      </x:c>
      <x:c r="E18" s="19" t="str">
        <x:f>IF(F18="","",IF(F18="確認済み",B18*D18,NA()))</x:f>
      </x:c>
      <x:c r="F18" s="2" t="str">
        <x:f>IF(COUNTA('取込データ'!A18:C18)=0,"",IF(A18="","コード未入力",IF(NOT(ISTEXT('取込データ'!A18)),"コードを文字列に",IF(LEN(A18&amp;"x")&lt;&gt;6,"コードは5文字",IF(NOT(AND(ISNUMBER(FIND(MID(A18,1,1),"0123456789")),ISNUMBER(FIND(MID(A18,2,1),"0123456789")),ISNUMBER(FIND(MID(A18,3,1),"0123456789")),ISNUMBER(FIND(MID(A18,4,1),"0123456789")),ISNUMBER(FIND(MID(A18,5,1),"0123456789")))),"コードは半角5桁",IF(B18="","数量未入力",IF(NOT(ISNUMBER(B18)),"数量は数値",IF(OR(B18&lt;0,B18&gt;999,B18&lt;&gt;INT(B18)),"数量の範囲・整数を確認",IF(C18="","部署未入力",IF(COUNTIF('取込データ'!$G$8:$G$57,A18)=0,"未登録コード",IF(COUNTIF('取込データ'!$G$8:$G$57,A18)&lt;&gt;1,"台帳コード重複",VLOOKUP(A18,'取込データ'!$G$8:$J$57,4,FALSE))))))))))))</x:f>
      </x:c>
      <x:c r="G18" s="20" t="str">
        <x:f>IF(F18="","",IF(F18="確認済み",0,1))</x:f>
      </x:c>
      <x:c r="H18" s="2"/>
      <x:c r="I18" s="2"/>
      <x:c r="J18" s="2"/>
      <x:c r="K18" s="2"/>
    </x:row>
    <x:row r="19" ht="23" customHeight="1">
      <x:c r="A19" s="2" t="str">
        <x:f>IF('取込データ'!A19="","",'取込データ'!A19)</x:f>
      </x:c>
      <x:c r="B19" s="19" t="str">
        <x:f>IF('取込データ'!B19="","",'取込データ'!B19)</x:f>
      </x:c>
      <x:c r="C19" s="2" t="str">
        <x:f>IF('取込データ'!C19="","",'取込データ'!C19)</x:f>
      </x:c>
      <x:c r="D19" s="19" t="str">
        <x:f>IF(F19="","",IF(F19="確認済み",VLOOKUP(A19,'取込データ'!$G$8:$I$57,3,FALSE),NA()))</x:f>
      </x:c>
      <x:c r="E19" s="19" t="str">
        <x:f>IF(F19="","",IF(F19="確認済み",B19*D19,NA()))</x:f>
      </x:c>
      <x:c r="F19" s="2" t="str">
        <x:f>IF(COUNTA('取込データ'!A19:C19)=0,"",IF(A19="","コード未入力",IF(NOT(ISTEXT('取込データ'!A19)),"コードを文字列に",IF(LEN(A19&amp;"x")&lt;&gt;6,"コードは5文字",IF(NOT(AND(ISNUMBER(FIND(MID(A19,1,1),"0123456789")),ISNUMBER(FIND(MID(A19,2,1),"0123456789")),ISNUMBER(FIND(MID(A19,3,1),"0123456789")),ISNUMBER(FIND(MID(A19,4,1),"0123456789")),ISNUMBER(FIND(MID(A19,5,1),"0123456789")))),"コードは半角5桁",IF(B19="","数量未入力",IF(NOT(ISNUMBER(B19)),"数量は数値",IF(OR(B19&lt;0,B19&gt;999,B19&lt;&gt;INT(B19)),"数量の範囲・整数を確認",IF(C19="","部署未入力",IF(COUNTIF('取込データ'!$G$8:$G$57,A19)=0,"未登録コード",IF(COUNTIF('取込データ'!$G$8:$G$57,A19)&lt;&gt;1,"台帳コード重複",VLOOKUP(A19,'取込データ'!$G$8:$J$57,4,FALSE))))))))))))</x:f>
      </x:c>
      <x:c r="G19" s="20" t="str">
        <x:f>IF(F19="","",IF(F19="確認済み",0,1))</x:f>
      </x:c>
      <x:c r="H19" s="2"/>
      <x:c r="I19" s="2"/>
      <x:c r="J19" s="2"/>
      <x:c r="K19" s="2"/>
    </x:row>
    <x:row r="20" ht="23" customHeight="1">
      <x:c r="A20" s="2" t="str">
        <x:f>IF('取込データ'!A20="","",'取込データ'!A20)</x:f>
      </x:c>
      <x:c r="B20" s="19" t="str">
        <x:f>IF('取込データ'!B20="","",'取込データ'!B20)</x:f>
      </x:c>
      <x:c r="C20" s="2" t="str">
        <x:f>IF('取込データ'!C20="","",'取込データ'!C20)</x:f>
      </x:c>
      <x:c r="D20" s="19" t="str">
        <x:f>IF(F20="","",IF(F20="確認済み",VLOOKUP(A20,'取込データ'!$G$8:$I$57,3,FALSE),NA()))</x:f>
      </x:c>
      <x:c r="E20" s="19" t="str">
        <x:f>IF(F20="","",IF(F20="確認済み",B20*D20,NA()))</x:f>
      </x:c>
      <x:c r="F20" s="2" t="str">
        <x:f>IF(COUNTA('取込データ'!A20:C20)=0,"",IF(A20="","コード未入力",IF(NOT(ISTEXT('取込データ'!A20)),"コードを文字列に",IF(LEN(A20&amp;"x")&lt;&gt;6,"コードは5文字",IF(NOT(AND(ISNUMBER(FIND(MID(A20,1,1),"0123456789")),ISNUMBER(FIND(MID(A20,2,1),"0123456789")),ISNUMBER(FIND(MID(A20,3,1),"0123456789")),ISNUMBER(FIND(MID(A20,4,1),"0123456789")),ISNUMBER(FIND(MID(A20,5,1),"0123456789")))),"コードは半角5桁",IF(B20="","数量未入力",IF(NOT(ISNUMBER(B20)),"数量は数値",IF(OR(B20&lt;0,B20&gt;999,B20&lt;&gt;INT(B20)),"数量の範囲・整数を確認",IF(C20="","部署未入力",IF(COUNTIF('取込データ'!$G$8:$G$57,A20)=0,"未登録コード",IF(COUNTIF('取込データ'!$G$8:$G$57,A20)&lt;&gt;1,"台帳コード重複",VLOOKUP(A20,'取込データ'!$G$8:$J$57,4,FALSE))))))))))))</x:f>
      </x:c>
      <x:c r="G20" s="20" t="str">
        <x:f>IF(F20="","",IF(F20="確認済み",0,1))</x:f>
      </x:c>
      <x:c r="H20" s="2"/>
      <x:c r="I20" s="2"/>
      <x:c r="J20" s="2"/>
      <x:c r="K20" s="2"/>
    </x:row>
    <x:row r="21" ht="23" customHeight="1">
      <x:c r="A21" s="2" t="str">
        <x:f>IF('取込データ'!A21="","",'取込データ'!A21)</x:f>
      </x:c>
      <x:c r="B21" s="19" t="str">
        <x:f>IF('取込データ'!B21="","",'取込データ'!B21)</x:f>
      </x:c>
      <x:c r="C21" s="2" t="str">
        <x:f>IF('取込データ'!C21="","",'取込データ'!C21)</x:f>
      </x:c>
      <x:c r="D21" s="19" t="str">
        <x:f>IF(F21="","",IF(F21="確認済み",VLOOKUP(A21,'取込データ'!$G$8:$I$57,3,FALSE),NA()))</x:f>
      </x:c>
      <x:c r="E21" s="19" t="str">
        <x:f>IF(F21="","",IF(F21="確認済み",B21*D21,NA()))</x:f>
      </x:c>
      <x:c r="F21" s="2" t="str">
        <x:f>IF(COUNTA('取込データ'!A21:C21)=0,"",IF(A21="","コード未入力",IF(NOT(ISTEXT('取込データ'!A21)),"コードを文字列に",IF(LEN(A21&amp;"x")&lt;&gt;6,"コードは5文字",IF(NOT(AND(ISNUMBER(FIND(MID(A21,1,1),"0123456789")),ISNUMBER(FIND(MID(A21,2,1),"0123456789")),ISNUMBER(FIND(MID(A21,3,1),"0123456789")),ISNUMBER(FIND(MID(A21,4,1),"0123456789")),ISNUMBER(FIND(MID(A21,5,1),"0123456789")))),"コードは半角5桁",IF(B21="","数量未入力",IF(NOT(ISNUMBER(B21)),"数量は数値",IF(OR(B21&lt;0,B21&gt;999,B21&lt;&gt;INT(B21)),"数量の範囲・整数を確認",IF(C21="","部署未入力",IF(COUNTIF('取込データ'!$G$8:$G$57,A21)=0,"未登録コード",IF(COUNTIF('取込データ'!$G$8:$G$57,A21)&lt;&gt;1,"台帳コード重複",VLOOKUP(A21,'取込データ'!$G$8:$J$57,4,FALSE))))))))))))</x:f>
      </x:c>
      <x:c r="G21" s="20" t="str">
        <x:f>IF(F21="","",IF(F21="確認済み",0,1))</x:f>
      </x:c>
      <x:c r="H21" s="2"/>
      <x:c r="I21" s="2"/>
      <x:c r="J21" s="2"/>
      <x:c r="K21" s="2"/>
    </x:row>
    <x:row r="22" ht="23" customHeight="1">
      <x:c r="A22" s="2" t="str">
        <x:f>IF('取込データ'!A22="","",'取込データ'!A22)</x:f>
      </x:c>
      <x:c r="B22" s="19" t="str">
        <x:f>IF('取込データ'!B22="","",'取込データ'!B22)</x:f>
      </x:c>
      <x:c r="C22" s="2" t="str">
        <x:f>IF('取込データ'!C22="","",'取込データ'!C22)</x:f>
      </x:c>
      <x:c r="D22" s="19" t="str">
        <x:f>IF(F22="","",IF(F22="確認済み",VLOOKUP(A22,'取込データ'!$G$8:$I$57,3,FALSE),NA()))</x:f>
      </x:c>
      <x:c r="E22" s="19" t="str">
        <x:f>IF(F22="","",IF(F22="確認済み",B22*D22,NA()))</x:f>
      </x:c>
      <x:c r="F22" s="2" t="str">
        <x:f>IF(COUNTA('取込データ'!A22:C22)=0,"",IF(A22="","コード未入力",IF(NOT(ISTEXT('取込データ'!A22)),"コードを文字列に",IF(LEN(A22&amp;"x")&lt;&gt;6,"コードは5文字",IF(NOT(AND(ISNUMBER(FIND(MID(A22,1,1),"0123456789")),ISNUMBER(FIND(MID(A22,2,1),"0123456789")),ISNUMBER(FIND(MID(A22,3,1),"0123456789")),ISNUMBER(FIND(MID(A22,4,1),"0123456789")),ISNUMBER(FIND(MID(A22,5,1),"0123456789")))),"コードは半角5桁",IF(B22="","数量未入力",IF(NOT(ISNUMBER(B22)),"数量は数値",IF(OR(B22&lt;0,B22&gt;999,B22&lt;&gt;INT(B22)),"数量の範囲・整数を確認",IF(C22="","部署未入力",IF(COUNTIF('取込データ'!$G$8:$G$57,A22)=0,"未登録コード",IF(COUNTIF('取込データ'!$G$8:$G$57,A22)&lt;&gt;1,"台帳コード重複",VLOOKUP(A22,'取込データ'!$G$8:$J$57,4,FALSE))))))))))))</x:f>
      </x:c>
      <x:c r="G22" s="20" t="str">
        <x:f>IF(F22="","",IF(F22="確認済み",0,1))</x:f>
      </x:c>
      <x:c r="H22" s="2"/>
      <x:c r="I22" s="2"/>
      <x:c r="J22" s="2"/>
      <x:c r="K22" s="2"/>
    </x:row>
    <x:row r="23" ht="23" customHeight="1">
      <x:c r="A23" s="2" t="str">
        <x:f>IF('取込データ'!A23="","",'取込データ'!A23)</x:f>
      </x:c>
      <x:c r="B23" s="19" t="str">
        <x:f>IF('取込データ'!B23="","",'取込データ'!B23)</x:f>
      </x:c>
      <x:c r="C23" s="2" t="str">
        <x:f>IF('取込データ'!C23="","",'取込データ'!C23)</x:f>
      </x:c>
      <x:c r="D23" s="19" t="str">
        <x:f>IF(F23="","",IF(F23="確認済み",VLOOKUP(A23,'取込データ'!$G$8:$I$57,3,FALSE),NA()))</x:f>
      </x:c>
      <x:c r="E23" s="19" t="str">
        <x:f>IF(F23="","",IF(F23="確認済み",B23*D23,NA()))</x:f>
      </x:c>
      <x:c r="F23" s="2" t="str">
        <x:f>IF(COUNTA('取込データ'!A23:C23)=0,"",IF(A23="","コード未入力",IF(NOT(ISTEXT('取込データ'!A23)),"コードを文字列に",IF(LEN(A23&amp;"x")&lt;&gt;6,"コードは5文字",IF(NOT(AND(ISNUMBER(FIND(MID(A23,1,1),"0123456789")),ISNUMBER(FIND(MID(A23,2,1),"0123456789")),ISNUMBER(FIND(MID(A23,3,1),"0123456789")),ISNUMBER(FIND(MID(A23,4,1),"0123456789")),ISNUMBER(FIND(MID(A23,5,1),"0123456789")))),"コードは半角5桁",IF(B23="","数量未入力",IF(NOT(ISNUMBER(B23)),"数量は数値",IF(OR(B23&lt;0,B23&gt;999,B23&lt;&gt;INT(B23)),"数量の範囲・整数を確認",IF(C23="","部署未入力",IF(COUNTIF('取込データ'!$G$8:$G$57,A23)=0,"未登録コード",IF(COUNTIF('取込データ'!$G$8:$G$57,A23)&lt;&gt;1,"台帳コード重複",VLOOKUP(A23,'取込データ'!$G$8:$J$57,4,FALSE))))))))))))</x:f>
      </x:c>
      <x:c r="G23" s="20" t="str">
        <x:f>IF(F23="","",IF(F23="確認済み",0,1))</x:f>
      </x:c>
      <x:c r="H23" s="2"/>
      <x:c r="I23" s="2"/>
      <x:c r="J23" s="2"/>
      <x:c r="K23" s="2"/>
    </x:row>
    <x:row r="24" ht="23" customHeight="1">
      <x:c r="A24" s="2" t="str">
        <x:f>IF('取込データ'!A24="","",'取込データ'!A24)</x:f>
      </x:c>
      <x:c r="B24" s="19" t="str">
        <x:f>IF('取込データ'!B24="","",'取込データ'!B24)</x:f>
      </x:c>
      <x:c r="C24" s="2" t="str">
        <x:f>IF('取込データ'!C24="","",'取込データ'!C24)</x:f>
      </x:c>
      <x:c r="D24" s="19" t="str">
        <x:f>IF(F24="","",IF(F24="確認済み",VLOOKUP(A24,'取込データ'!$G$8:$I$57,3,FALSE),NA()))</x:f>
      </x:c>
      <x:c r="E24" s="19" t="str">
        <x:f>IF(F24="","",IF(F24="確認済み",B24*D24,NA()))</x:f>
      </x:c>
      <x:c r="F24" s="2" t="str">
        <x:f>IF(COUNTA('取込データ'!A24:C24)=0,"",IF(A24="","コード未入力",IF(NOT(ISTEXT('取込データ'!A24)),"コードを文字列に",IF(LEN(A24&amp;"x")&lt;&gt;6,"コードは5文字",IF(NOT(AND(ISNUMBER(FIND(MID(A24,1,1),"0123456789")),ISNUMBER(FIND(MID(A24,2,1),"0123456789")),ISNUMBER(FIND(MID(A24,3,1),"0123456789")),ISNUMBER(FIND(MID(A24,4,1),"0123456789")),ISNUMBER(FIND(MID(A24,5,1),"0123456789")))),"コードは半角5桁",IF(B24="","数量未入力",IF(NOT(ISNUMBER(B24)),"数量は数値",IF(OR(B24&lt;0,B24&gt;999,B24&lt;&gt;INT(B24)),"数量の範囲・整数を確認",IF(C24="","部署未入力",IF(COUNTIF('取込データ'!$G$8:$G$57,A24)=0,"未登録コード",IF(COUNTIF('取込データ'!$G$8:$G$57,A24)&lt;&gt;1,"台帳コード重複",VLOOKUP(A24,'取込データ'!$G$8:$J$57,4,FALSE))))))))))))</x:f>
      </x:c>
      <x:c r="G24" s="20" t="str">
        <x:f>IF(F24="","",IF(F24="確認済み",0,1))</x:f>
      </x:c>
      <x:c r="H24" s="2"/>
      <x:c r="I24" s="2"/>
      <x:c r="J24" s="2"/>
      <x:c r="K24" s="2"/>
    </x:row>
    <x:row r="25" ht="23" customHeight="1">
      <x:c r="A25" s="2" t="str">
        <x:f>IF('取込データ'!A25="","",'取込データ'!A25)</x:f>
      </x:c>
      <x:c r="B25" s="19" t="str">
        <x:f>IF('取込データ'!B25="","",'取込データ'!B25)</x:f>
      </x:c>
      <x:c r="C25" s="2" t="str">
        <x:f>IF('取込データ'!C25="","",'取込データ'!C25)</x:f>
      </x:c>
      <x:c r="D25" s="19" t="str">
        <x:f>IF(F25="","",IF(F25="確認済み",VLOOKUP(A25,'取込データ'!$G$8:$I$57,3,FALSE),NA()))</x:f>
      </x:c>
      <x:c r="E25" s="19" t="str">
        <x:f>IF(F25="","",IF(F25="確認済み",B25*D25,NA()))</x:f>
      </x:c>
      <x:c r="F25" s="2" t="str">
        <x:f>IF(COUNTA('取込データ'!A25:C25)=0,"",IF(A25="","コード未入力",IF(NOT(ISTEXT('取込データ'!A25)),"コードを文字列に",IF(LEN(A25&amp;"x")&lt;&gt;6,"コードは5文字",IF(NOT(AND(ISNUMBER(FIND(MID(A25,1,1),"0123456789")),ISNUMBER(FIND(MID(A25,2,1),"0123456789")),ISNUMBER(FIND(MID(A25,3,1),"0123456789")),ISNUMBER(FIND(MID(A25,4,1),"0123456789")),ISNUMBER(FIND(MID(A25,5,1),"0123456789")))),"コードは半角5桁",IF(B25="","数量未入力",IF(NOT(ISNUMBER(B25)),"数量は数値",IF(OR(B25&lt;0,B25&gt;999,B25&lt;&gt;INT(B25)),"数量の範囲・整数を確認",IF(C25="","部署未入力",IF(COUNTIF('取込データ'!$G$8:$G$57,A25)=0,"未登録コード",IF(COUNTIF('取込データ'!$G$8:$G$57,A25)&lt;&gt;1,"台帳コード重複",VLOOKUP(A25,'取込データ'!$G$8:$J$57,4,FALSE))))))))))))</x:f>
      </x:c>
      <x:c r="G25" s="20" t="str">
        <x:f>IF(F25="","",IF(F25="確認済み",0,1))</x:f>
      </x:c>
      <x:c r="H25" s="2"/>
      <x:c r="I25" s="2"/>
      <x:c r="J25" s="2"/>
      <x:c r="K25" s="2"/>
    </x:row>
    <x:row r="26" ht="23" customHeight="1">
      <x:c r="A26" s="2" t="str">
        <x:f>IF('取込データ'!A26="","",'取込データ'!A26)</x:f>
      </x:c>
      <x:c r="B26" s="19" t="str">
        <x:f>IF('取込データ'!B26="","",'取込データ'!B26)</x:f>
      </x:c>
      <x:c r="C26" s="2" t="str">
        <x:f>IF('取込データ'!C26="","",'取込データ'!C26)</x:f>
      </x:c>
      <x:c r="D26" s="19" t="str">
        <x:f>IF(F26="","",IF(F26="確認済み",VLOOKUP(A26,'取込データ'!$G$8:$I$57,3,FALSE),NA()))</x:f>
      </x:c>
      <x:c r="E26" s="19" t="str">
        <x:f>IF(F26="","",IF(F26="確認済み",B26*D26,NA()))</x:f>
      </x:c>
      <x:c r="F26" s="2" t="str">
        <x:f>IF(COUNTA('取込データ'!A26:C26)=0,"",IF(A26="","コード未入力",IF(NOT(ISTEXT('取込データ'!A26)),"コードを文字列に",IF(LEN(A26&amp;"x")&lt;&gt;6,"コードは5文字",IF(NOT(AND(ISNUMBER(FIND(MID(A26,1,1),"0123456789")),ISNUMBER(FIND(MID(A26,2,1),"0123456789")),ISNUMBER(FIND(MID(A26,3,1),"0123456789")),ISNUMBER(FIND(MID(A26,4,1),"0123456789")),ISNUMBER(FIND(MID(A26,5,1),"0123456789")))),"コードは半角5桁",IF(B26="","数量未入力",IF(NOT(ISNUMBER(B26)),"数量は数値",IF(OR(B26&lt;0,B26&gt;999,B26&lt;&gt;INT(B26)),"数量の範囲・整数を確認",IF(C26="","部署未入力",IF(COUNTIF('取込データ'!$G$8:$G$57,A26)=0,"未登録コード",IF(COUNTIF('取込データ'!$G$8:$G$57,A26)&lt;&gt;1,"台帳コード重複",VLOOKUP(A26,'取込データ'!$G$8:$J$57,4,FALSE))))))))))))</x:f>
      </x:c>
      <x:c r="G26" s="20" t="str">
        <x:f>IF(F26="","",IF(F26="確認済み",0,1))</x:f>
      </x:c>
      <x:c r="H26" s="2"/>
      <x:c r="I26" s="2"/>
      <x:c r="J26" s="2"/>
      <x:c r="K26" s="2"/>
    </x:row>
    <x:row r="27" ht="23" customHeight="1">
      <x:c r="A27" s="2" t="str">
        <x:f>IF('取込データ'!A27="","",'取込データ'!A27)</x:f>
      </x:c>
      <x:c r="B27" s="19" t="str">
        <x:f>IF('取込データ'!B27="","",'取込データ'!B27)</x:f>
      </x:c>
      <x:c r="C27" s="2" t="str">
        <x:f>IF('取込データ'!C27="","",'取込データ'!C27)</x:f>
      </x:c>
      <x:c r="D27" s="19" t="str">
        <x:f>IF(F27="","",IF(F27="確認済み",VLOOKUP(A27,'取込データ'!$G$8:$I$57,3,FALSE),NA()))</x:f>
      </x:c>
      <x:c r="E27" s="19" t="str">
        <x:f>IF(F27="","",IF(F27="確認済み",B27*D27,NA()))</x:f>
      </x:c>
      <x:c r="F27" s="2" t="str">
        <x:f>IF(COUNTA('取込データ'!A27:C27)=0,"",IF(A27="","コード未入力",IF(NOT(ISTEXT('取込データ'!A27)),"コードを文字列に",IF(LEN(A27&amp;"x")&lt;&gt;6,"コードは5文字",IF(NOT(AND(ISNUMBER(FIND(MID(A27,1,1),"0123456789")),ISNUMBER(FIND(MID(A27,2,1),"0123456789")),ISNUMBER(FIND(MID(A27,3,1),"0123456789")),ISNUMBER(FIND(MID(A27,4,1),"0123456789")),ISNUMBER(FIND(MID(A27,5,1),"0123456789")))),"コードは半角5桁",IF(B27="","数量未入力",IF(NOT(ISNUMBER(B27)),"数量は数値",IF(OR(B27&lt;0,B27&gt;999,B27&lt;&gt;INT(B27)),"数量の範囲・整数を確認",IF(C27="","部署未入力",IF(COUNTIF('取込データ'!$G$8:$G$57,A27)=0,"未登録コード",IF(COUNTIF('取込データ'!$G$8:$G$57,A27)&lt;&gt;1,"台帳コード重複",VLOOKUP(A27,'取込データ'!$G$8:$J$57,4,FALSE))))))))))))</x:f>
      </x:c>
      <x:c r="G27" s="20" t="str">
        <x:f>IF(F27="","",IF(F27="確認済み",0,1))</x:f>
      </x:c>
      <x:c r="H27" s="2"/>
      <x:c r="I27" s="2"/>
      <x:c r="J27" s="2"/>
      <x:c r="K27" s="2"/>
    </x:row>
    <x:row r="28" ht="23" customHeight="1">
      <x:c r="A28" s="2" t="str">
        <x:f>IF('取込データ'!A28="","",'取込データ'!A28)</x:f>
      </x:c>
      <x:c r="B28" s="19" t="str">
        <x:f>IF('取込データ'!B28="","",'取込データ'!B28)</x:f>
      </x:c>
      <x:c r="C28" s="2" t="str">
        <x:f>IF('取込データ'!C28="","",'取込データ'!C28)</x:f>
      </x:c>
      <x:c r="D28" s="19" t="str">
        <x:f>IF(F28="","",IF(F28="確認済み",VLOOKUP(A28,'取込データ'!$G$8:$I$57,3,FALSE),NA()))</x:f>
      </x:c>
      <x:c r="E28" s="19" t="str">
        <x:f>IF(F28="","",IF(F28="確認済み",B28*D28,NA()))</x:f>
      </x:c>
      <x:c r="F28" s="2" t="str">
        <x:f>IF(COUNTA('取込データ'!A28:C28)=0,"",IF(A28="","コード未入力",IF(NOT(ISTEXT('取込データ'!A28)),"コードを文字列に",IF(LEN(A28&amp;"x")&lt;&gt;6,"コードは5文字",IF(NOT(AND(ISNUMBER(FIND(MID(A28,1,1),"0123456789")),ISNUMBER(FIND(MID(A28,2,1),"0123456789")),ISNUMBER(FIND(MID(A28,3,1),"0123456789")),ISNUMBER(FIND(MID(A28,4,1),"0123456789")),ISNUMBER(FIND(MID(A28,5,1),"0123456789")))),"コードは半角5桁",IF(B28="","数量未入力",IF(NOT(ISNUMBER(B28)),"数量は数値",IF(OR(B28&lt;0,B28&gt;999,B28&lt;&gt;INT(B28)),"数量の範囲・整数を確認",IF(C28="","部署未入力",IF(COUNTIF('取込データ'!$G$8:$G$57,A28)=0,"未登録コード",IF(COUNTIF('取込データ'!$G$8:$G$57,A28)&lt;&gt;1,"台帳コード重複",VLOOKUP(A28,'取込データ'!$G$8:$J$57,4,FALSE))))))))))))</x:f>
      </x:c>
      <x:c r="G28" s="20" t="str">
        <x:f>IF(F28="","",IF(F28="確認済み",0,1))</x:f>
      </x:c>
      <x:c r="H28" s="2"/>
      <x:c r="I28" s="2"/>
      <x:c r="J28" s="2"/>
      <x:c r="K28" s="2"/>
    </x:row>
    <x:row r="29" ht="23" customHeight="1">
      <x:c r="A29" s="2" t="str">
        <x:f>IF('取込データ'!A29="","",'取込データ'!A29)</x:f>
      </x:c>
      <x:c r="B29" s="19" t="str">
        <x:f>IF('取込データ'!B29="","",'取込データ'!B29)</x:f>
      </x:c>
      <x:c r="C29" s="2" t="str">
        <x:f>IF('取込データ'!C29="","",'取込データ'!C29)</x:f>
      </x:c>
      <x:c r="D29" s="19" t="str">
        <x:f>IF(F29="","",IF(F29="確認済み",VLOOKUP(A29,'取込データ'!$G$8:$I$57,3,FALSE),NA()))</x:f>
      </x:c>
      <x:c r="E29" s="19" t="str">
        <x:f>IF(F29="","",IF(F29="確認済み",B29*D29,NA()))</x:f>
      </x:c>
      <x:c r="F29" s="2" t="str">
        <x:f>IF(COUNTA('取込データ'!A29:C29)=0,"",IF(A29="","コード未入力",IF(NOT(ISTEXT('取込データ'!A29)),"コードを文字列に",IF(LEN(A29&amp;"x")&lt;&gt;6,"コードは5文字",IF(NOT(AND(ISNUMBER(FIND(MID(A29,1,1),"0123456789")),ISNUMBER(FIND(MID(A29,2,1),"0123456789")),ISNUMBER(FIND(MID(A29,3,1),"0123456789")),ISNUMBER(FIND(MID(A29,4,1),"0123456789")),ISNUMBER(FIND(MID(A29,5,1),"0123456789")))),"コードは半角5桁",IF(B29="","数量未入力",IF(NOT(ISNUMBER(B29)),"数量は数値",IF(OR(B29&lt;0,B29&gt;999,B29&lt;&gt;INT(B29)),"数量の範囲・整数を確認",IF(C29="","部署未入力",IF(COUNTIF('取込データ'!$G$8:$G$57,A29)=0,"未登録コード",IF(COUNTIF('取込データ'!$G$8:$G$57,A29)&lt;&gt;1,"台帳コード重複",VLOOKUP(A29,'取込データ'!$G$8:$J$57,4,FALSE))))))))))))</x:f>
      </x:c>
      <x:c r="G29" s="20" t="str">
        <x:f>IF(F29="","",IF(F29="確認済み",0,1))</x:f>
      </x:c>
      <x:c r="H29" s="2"/>
      <x:c r="I29" s="2"/>
      <x:c r="J29" s="2"/>
      <x:c r="K29" s="2"/>
    </x:row>
    <x:row r="30" ht="23" customHeight="1">
      <x:c r="A30" s="2" t="str">
        <x:f>IF('取込データ'!A30="","",'取込データ'!A30)</x:f>
      </x:c>
      <x:c r="B30" s="19" t="str">
        <x:f>IF('取込データ'!B30="","",'取込データ'!B30)</x:f>
      </x:c>
      <x:c r="C30" s="2" t="str">
        <x:f>IF('取込データ'!C30="","",'取込データ'!C30)</x:f>
      </x:c>
      <x:c r="D30" s="19" t="str">
        <x:f>IF(F30="","",IF(F30="確認済み",VLOOKUP(A30,'取込データ'!$G$8:$I$57,3,FALSE),NA()))</x:f>
      </x:c>
      <x:c r="E30" s="19" t="str">
        <x:f>IF(F30="","",IF(F30="確認済み",B30*D30,NA()))</x:f>
      </x:c>
      <x:c r="F30" s="2" t="str">
        <x:f>IF(COUNTA('取込データ'!A30:C30)=0,"",IF(A30="","コード未入力",IF(NOT(ISTEXT('取込データ'!A30)),"コードを文字列に",IF(LEN(A30&amp;"x")&lt;&gt;6,"コードは5文字",IF(NOT(AND(ISNUMBER(FIND(MID(A30,1,1),"0123456789")),ISNUMBER(FIND(MID(A30,2,1),"0123456789")),ISNUMBER(FIND(MID(A30,3,1),"0123456789")),ISNUMBER(FIND(MID(A30,4,1),"0123456789")),ISNUMBER(FIND(MID(A30,5,1),"0123456789")))),"コードは半角5桁",IF(B30="","数量未入力",IF(NOT(ISNUMBER(B30)),"数量は数値",IF(OR(B30&lt;0,B30&gt;999,B30&lt;&gt;INT(B30)),"数量の範囲・整数を確認",IF(C30="","部署未入力",IF(COUNTIF('取込データ'!$G$8:$G$57,A30)=0,"未登録コード",IF(COUNTIF('取込データ'!$G$8:$G$57,A30)&lt;&gt;1,"台帳コード重複",VLOOKUP(A30,'取込データ'!$G$8:$J$57,4,FALSE))))))))))))</x:f>
      </x:c>
      <x:c r="G30" s="20" t="str">
        <x:f>IF(F30="","",IF(F30="確認済み",0,1))</x:f>
      </x:c>
      <x:c r="H30" s="2"/>
      <x:c r="I30" s="2"/>
      <x:c r="J30" s="2"/>
      <x:c r="K30" s="2"/>
    </x:row>
    <x:row r="31" ht="23" customHeight="1">
      <x:c r="A31" s="2" t="str">
        <x:f>IF('取込データ'!A31="","",'取込データ'!A31)</x:f>
      </x:c>
      <x:c r="B31" s="19" t="str">
        <x:f>IF('取込データ'!B31="","",'取込データ'!B31)</x:f>
      </x:c>
      <x:c r="C31" s="2" t="str">
        <x:f>IF('取込データ'!C31="","",'取込データ'!C31)</x:f>
      </x:c>
      <x:c r="D31" s="19" t="str">
        <x:f>IF(F31="","",IF(F31="確認済み",VLOOKUP(A31,'取込データ'!$G$8:$I$57,3,FALSE),NA()))</x:f>
      </x:c>
      <x:c r="E31" s="19" t="str">
        <x:f>IF(F31="","",IF(F31="確認済み",B31*D31,NA()))</x:f>
      </x:c>
      <x:c r="F31" s="2" t="str">
        <x:f>IF(COUNTA('取込データ'!A31:C31)=0,"",IF(A31="","コード未入力",IF(NOT(ISTEXT('取込データ'!A31)),"コードを文字列に",IF(LEN(A31&amp;"x")&lt;&gt;6,"コードは5文字",IF(NOT(AND(ISNUMBER(FIND(MID(A31,1,1),"0123456789")),ISNUMBER(FIND(MID(A31,2,1),"0123456789")),ISNUMBER(FIND(MID(A31,3,1),"0123456789")),ISNUMBER(FIND(MID(A31,4,1),"0123456789")),ISNUMBER(FIND(MID(A31,5,1),"0123456789")))),"コードは半角5桁",IF(B31="","数量未入力",IF(NOT(ISNUMBER(B31)),"数量は数値",IF(OR(B31&lt;0,B31&gt;999,B31&lt;&gt;INT(B31)),"数量の範囲・整数を確認",IF(C31="","部署未入力",IF(COUNTIF('取込データ'!$G$8:$G$57,A31)=0,"未登録コード",IF(COUNTIF('取込データ'!$G$8:$G$57,A31)&lt;&gt;1,"台帳コード重複",VLOOKUP(A31,'取込データ'!$G$8:$J$57,4,FALSE))))))))))))</x:f>
      </x:c>
      <x:c r="G31" s="20" t="str">
        <x:f>IF(F31="","",IF(F31="確認済み",0,1))</x:f>
      </x:c>
      <x:c r="H31" s="2"/>
      <x:c r="I31" s="2"/>
      <x:c r="J31" s="2"/>
      <x:c r="K31" s="2"/>
    </x:row>
    <x:row r="32" ht="23" customHeight="1">
      <x:c r="A32" s="2" t="str">
        <x:f>IF('取込データ'!A32="","",'取込データ'!A32)</x:f>
      </x:c>
      <x:c r="B32" s="19" t="str">
        <x:f>IF('取込データ'!B32="","",'取込データ'!B32)</x:f>
      </x:c>
      <x:c r="C32" s="2" t="str">
        <x:f>IF('取込データ'!C32="","",'取込データ'!C32)</x:f>
      </x:c>
      <x:c r="D32" s="19" t="str">
        <x:f>IF(F32="","",IF(F32="確認済み",VLOOKUP(A32,'取込データ'!$G$8:$I$57,3,FALSE),NA()))</x:f>
      </x:c>
      <x:c r="E32" s="19" t="str">
        <x:f>IF(F32="","",IF(F32="確認済み",B32*D32,NA()))</x:f>
      </x:c>
      <x:c r="F32" s="2" t="str">
        <x:f>IF(COUNTA('取込データ'!A32:C32)=0,"",IF(A32="","コード未入力",IF(NOT(ISTEXT('取込データ'!A32)),"コードを文字列に",IF(LEN(A32&amp;"x")&lt;&gt;6,"コードは5文字",IF(NOT(AND(ISNUMBER(FIND(MID(A32,1,1),"0123456789")),ISNUMBER(FIND(MID(A32,2,1),"0123456789")),ISNUMBER(FIND(MID(A32,3,1),"0123456789")),ISNUMBER(FIND(MID(A32,4,1),"0123456789")),ISNUMBER(FIND(MID(A32,5,1),"0123456789")))),"コードは半角5桁",IF(B32="","数量未入力",IF(NOT(ISNUMBER(B32)),"数量は数値",IF(OR(B32&lt;0,B32&gt;999,B32&lt;&gt;INT(B32)),"数量の範囲・整数を確認",IF(C32="","部署未入力",IF(COUNTIF('取込データ'!$G$8:$G$57,A32)=0,"未登録コード",IF(COUNTIF('取込データ'!$G$8:$G$57,A32)&lt;&gt;1,"台帳コード重複",VLOOKUP(A32,'取込データ'!$G$8:$J$57,4,FALSE))))))))))))</x:f>
      </x:c>
      <x:c r="G32" s="20" t="str">
        <x:f>IF(F32="","",IF(F32="確認済み",0,1))</x:f>
      </x:c>
      <x:c r="H32" s="2"/>
      <x:c r="I32" s="2"/>
      <x:c r="J32" s="2"/>
      <x:c r="K32" s="2"/>
    </x:row>
    <x:row r="33" ht="23" customHeight="1">
      <x:c r="A33" s="2" t="str">
        <x:f>IF('取込データ'!A33="","",'取込データ'!A33)</x:f>
      </x:c>
      <x:c r="B33" s="19" t="str">
        <x:f>IF('取込データ'!B33="","",'取込データ'!B33)</x:f>
      </x:c>
      <x:c r="C33" s="2" t="str">
        <x:f>IF('取込データ'!C33="","",'取込データ'!C33)</x:f>
      </x:c>
      <x:c r="D33" s="19" t="str">
        <x:f>IF(F33="","",IF(F33="確認済み",VLOOKUP(A33,'取込データ'!$G$8:$I$57,3,FALSE),NA()))</x:f>
      </x:c>
      <x:c r="E33" s="19" t="str">
        <x:f>IF(F33="","",IF(F33="確認済み",B33*D33,NA()))</x:f>
      </x:c>
      <x:c r="F33" s="2" t="str">
        <x:f>IF(COUNTA('取込データ'!A33:C33)=0,"",IF(A33="","コード未入力",IF(NOT(ISTEXT('取込データ'!A33)),"コードを文字列に",IF(LEN(A33&amp;"x")&lt;&gt;6,"コードは5文字",IF(NOT(AND(ISNUMBER(FIND(MID(A33,1,1),"0123456789")),ISNUMBER(FIND(MID(A33,2,1),"0123456789")),ISNUMBER(FIND(MID(A33,3,1),"0123456789")),ISNUMBER(FIND(MID(A33,4,1),"0123456789")),ISNUMBER(FIND(MID(A33,5,1),"0123456789")))),"コードは半角5桁",IF(B33="","数量未入力",IF(NOT(ISNUMBER(B33)),"数量は数値",IF(OR(B33&lt;0,B33&gt;999,B33&lt;&gt;INT(B33)),"数量の範囲・整数を確認",IF(C33="","部署未入力",IF(COUNTIF('取込データ'!$G$8:$G$57,A33)=0,"未登録コード",IF(COUNTIF('取込データ'!$G$8:$G$57,A33)&lt;&gt;1,"台帳コード重複",VLOOKUP(A33,'取込データ'!$G$8:$J$57,4,FALSE))))))))))))</x:f>
      </x:c>
      <x:c r="G33" s="20" t="str">
        <x:f>IF(F33="","",IF(F33="確認済み",0,1))</x:f>
      </x:c>
      <x:c r="H33" s="2"/>
      <x:c r="I33" s="2"/>
      <x:c r="J33" s="2"/>
      <x:c r="K33" s="2"/>
    </x:row>
    <x:row r="34" ht="23" customHeight="1">
      <x:c r="A34" s="2" t="str">
        <x:f>IF('取込データ'!A34="","",'取込データ'!A34)</x:f>
      </x:c>
      <x:c r="B34" s="19" t="str">
        <x:f>IF('取込データ'!B34="","",'取込データ'!B34)</x:f>
      </x:c>
      <x:c r="C34" s="2" t="str">
        <x:f>IF('取込データ'!C34="","",'取込データ'!C34)</x:f>
      </x:c>
      <x:c r="D34" s="19" t="str">
        <x:f>IF(F34="","",IF(F34="確認済み",VLOOKUP(A34,'取込データ'!$G$8:$I$57,3,FALSE),NA()))</x:f>
      </x:c>
      <x:c r="E34" s="19" t="str">
        <x:f>IF(F34="","",IF(F34="確認済み",B34*D34,NA()))</x:f>
      </x:c>
      <x:c r="F34" s="2" t="str">
        <x:f>IF(COUNTA('取込データ'!A34:C34)=0,"",IF(A34="","コード未入力",IF(NOT(ISTEXT('取込データ'!A34)),"コードを文字列に",IF(LEN(A34&amp;"x")&lt;&gt;6,"コードは5文字",IF(NOT(AND(ISNUMBER(FIND(MID(A34,1,1),"0123456789")),ISNUMBER(FIND(MID(A34,2,1),"0123456789")),ISNUMBER(FIND(MID(A34,3,1),"0123456789")),ISNUMBER(FIND(MID(A34,4,1),"0123456789")),ISNUMBER(FIND(MID(A34,5,1),"0123456789")))),"コードは半角5桁",IF(B34="","数量未入力",IF(NOT(ISNUMBER(B34)),"数量は数値",IF(OR(B34&lt;0,B34&gt;999,B34&lt;&gt;INT(B34)),"数量の範囲・整数を確認",IF(C34="","部署未入力",IF(COUNTIF('取込データ'!$G$8:$G$57,A34)=0,"未登録コード",IF(COUNTIF('取込データ'!$G$8:$G$57,A34)&lt;&gt;1,"台帳コード重複",VLOOKUP(A34,'取込データ'!$G$8:$J$57,4,FALSE))))))))))))</x:f>
      </x:c>
      <x:c r="G34" s="20" t="str">
        <x:f>IF(F34="","",IF(F34="確認済み",0,1))</x:f>
      </x:c>
      <x:c r="H34" s="2"/>
      <x:c r="I34" s="2"/>
      <x:c r="J34" s="2"/>
      <x:c r="K34" s="2"/>
    </x:row>
    <x:row r="35" ht="23" customHeight="1">
      <x:c r="A35" s="2" t="str">
        <x:f>IF('取込データ'!A35="","",'取込データ'!A35)</x:f>
      </x:c>
      <x:c r="B35" s="19" t="str">
        <x:f>IF('取込データ'!B35="","",'取込データ'!B35)</x:f>
      </x:c>
      <x:c r="C35" s="2" t="str">
        <x:f>IF('取込データ'!C35="","",'取込データ'!C35)</x:f>
      </x:c>
      <x:c r="D35" s="19" t="str">
        <x:f>IF(F35="","",IF(F35="確認済み",VLOOKUP(A35,'取込データ'!$G$8:$I$57,3,FALSE),NA()))</x:f>
      </x:c>
      <x:c r="E35" s="19" t="str">
        <x:f>IF(F35="","",IF(F35="確認済み",B35*D35,NA()))</x:f>
      </x:c>
      <x:c r="F35" s="2" t="str">
        <x:f>IF(COUNTA('取込データ'!A35:C35)=0,"",IF(A35="","コード未入力",IF(NOT(ISTEXT('取込データ'!A35)),"コードを文字列に",IF(LEN(A35&amp;"x")&lt;&gt;6,"コードは5文字",IF(NOT(AND(ISNUMBER(FIND(MID(A35,1,1),"0123456789")),ISNUMBER(FIND(MID(A35,2,1),"0123456789")),ISNUMBER(FIND(MID(A35,3,1),"0123456789")),ISNUMBER(FIND(MID(A35,4,1),"0123456789")),ISNUMBER(FIND(MID(A35,5,1),"0123456789")))),"コードは半角5桁",IF(B35="","数量未入力",IF(NOT(ISNUMBER(B35)),"数量は数値",IF(OR(B35&lt;0,B35&gt;999,B35&lt;&gt;INT(B35)),"数量の範囲・整数を確認",IF(C35="","部署未入力",IF(COUNTIF('取込データ'!$G$8:$G$57,A35)=0,"未登録コード",IF(COUNTIF('取込データ'!$G$8:$G$57,A35)&lt;&gt;1,"台帳コード重複",VLOOKUP(A35,'取込データ'!$G$8:$J$57,4,FALSE))))))))))))</x:f>
      </x:c>
      <x:c r="G35" s="20" t="str">
        <x:f>IF(F35="","",IF(F35="確認済み",0,1))</x:f>
      </x:c>
      <x:c r="H35" s="2"/>
      <x:c r="I35" s="2"/>
      <x:c r="J35" s="2"/>
      <x:c r="K35" s="2"/>
    </x:row>
    <x:row r="36" ht="23" customHeight="1">
      <x:c r="A36" s="2" t="str">
        <x:f>IF('取込データ'!A36="","",'取込データ'!A36)</x:f>
      </x:c>
      <x:c r="B36" s="19" t="str">
        <x:f>IF('取込データ'!B36="","",'取込データ'!B36)</x:f>
      </x:c>
      <x:c r="C36" s="2" t="str">
        <x:f>IF('取込データ'!C36="","",'取込データ'!C36)</x:f>
      </x:c>
      <x:c r="D36" s="19" t="str">
        <x:f>IF(F36="","",IF(F36="確認済み",VLOOKUP(A36,'取込データ'!$G$8:$I$57,3,FALSE),NA()))</x:f>
      </x:c>
      <x:c r="E36" s="19" t="str">
        <x:f>IF(F36="","",IF(F36="確認済み",B36*D36,NA()))</x:f>
      </x:c>
      <x:c r="F36" s="2" t="str">
        <x:f>IF(COUNTA('取込データ'!A36:C36)=0,"",IF(A36="","コード未入力",IF(NOT(ISTEXT('取込データ'!A36)),"コードを文字列に",IF(LEN(A36&amp;"x")&lt;&gt;6,"コードは5文字",IF(NOT(AND(ISNUMBER(FIND(MID(A36,1,1),"0123456789")),ISNUMBER(FIND(MID(A36,2,1),"0123456789")),ISNUMBER(FIND(MID(A36,3,1),"0123456789")),ISNUMBER(FIND(MID(A36,4,1),"0123456789")),ISNUMBER(FIND(MID(A36,5,1),"0123456789")))),"コードは半角5桁",IF(B36="","数量未入力",IF(NOT(ISNUMBER(B36)),"数量は数値",IF(OR(B36&lt;0,B36&gt;999,B36&lt;&gt;INT(B36)),"数量の範囲・整数を確認",IF(C36="","部署未入力",IF(COUNTIF('取込データ'!$G$8:$G$57,A36)=0,"未登録コード",IF(COUNTIF('取込データ'!$G$8:$G$57,A36)&lt;&gt;1,"台帳コード重複",VLOOKUP(A36,'取込データ'!$G$8:$J$57,4,FALSE))))))))))))</x:f>
      </x:c>
      <x:c r="G36" s="20" t="str">
        <x:f>IF(F36="","",IF(F36="確認済み",0,1))</x:f>
      </x:c>
      <x:c r="H36" s="2"/>
      <x:c r="I36" s="2"/>
      <x:c r="J36" s="2"/>
      <x:c r="K36" s="2"/>
    </x:row>
    <x:row r="37" ht="23" customHeight="1">
      <x:c r="A37" s="2" t="str">
        <x:f>IF('取込データ'!A37="","",'取込データ'!A37)</x:f>
      </x:c>
      <x:c r="B37" s="19" t="str">
        <x:f>IF('取込データ'!B37="","",'取込データ'!B37)</x:f>
      </x:c>
      <x:c r="C37" s="2" t="str">
        <x:f>IF('取込データ'!C37="","",'取込データ'!C37)</x:f>
      </x:c>
      <x:c r="D37" s="19" t="str">
        <x:f>IF(F37="","",IF(F37="確認済み",VLOOKUP(A37,'取込データ'!$G$8:$I$57,3,FALSE),NA()))</x:f>
      </x:c>
      <x:c r="E37" s="19" t="str">
        <x:f>IF(F37="","",IF(F37="確認済み",B37*D37,NA()))</x:f>
      </x:c>
      <x:c r="F37" s="2" t="str">
        <x:f>IF(COUNTA('取込データ'!A37:C37)=0,"",IF(A37="","コード未入力",IF(NOT(ISTEXT('取込データ'!A37)),"コードを文字列に",IF(LEN(A37&amp;"x")&lt;&gt;6,"コードは5文字",IF(NOT(AND(ISNUMBER(FIND(MID(A37,1,1),"0123456789")),ISNUMBER(FIND(MID(A37,2,1),"0123456789")),ISNUMBER(FIND(MID(A37,3,1),"0123456789")),ISNUMBER(FIND(MID(A37,4,1),"0123456789")),ISNUMBER(FIND(MID(A37,5,1),"0123456789")))),"コードは半角5桁",IF(B37="","数量未入力",IF(NOT(ISNUMBER(B37)),"数量は数値",IF(OR(B37&lt;0,B37&gt;999,B37&lt;&gt;INT(B37)),"数量の範囲・整数を確認",IF(C37="","部署未入力",IF(COUNTIF('取込データ'!$G$8:$G$57,A37)=0,"未登録コード",IF(COUNTIF('取込データ'!$G$8:$G$57,A37)&lt;&gt;1,"台帳コード重複",VLOOKUP(A37,'取込データ'!$G$8:$J$57,4,FALSE))))))))))))</x:f>
      </x:c>
      <x:c r="G37" s="20" t="str">
        <x:f>IF(F37="","",IF(F37="確認済み",0,1))</x:f>
      </x:c>
      <x:c r="H37" s="2"/>
      <x:c r="I37" s="2"/>
      <x:c r="J37" s="2"/>
      <x:c r="K37" s="2"/>
    </x:row>
    <x:row r="38" ht="23" customHeight="1">
      <x:c r="A38" s="2" t="str">
        <x:f>IF('取込データ'!A38="","",'取込データ'!A38)</x:f>
      </x:c>
      <x:c r="B38" s="19" t="str">
        <x:f>IF('取込データ'!B38="","",'取込データ'!B38)</x:f>
      </x:c>
      <x:c r="C38" s="2" t="str">
        <x:f>IF('取込データ'!C38="","",'取込データ'!C38)</x:f>
      </x:c>
      <x:c r="D38" s="19" t="str">
        <x:f>IF(F38="","",IF(F38="確認済み",VLOOKUP(A38,'取込データ'!$G$8:$I$57,3,FALSE),NA()))</x:f>
      </x:c>
      <x:c r="E38" s="19" t="str">
        <x:f>IF(F38="","",IF(F38="確認済み",B38*D38,NA()))</x:f>
      </x:c>
      <x:c r="F38" s="2" t="str">
        <x:f>IF(COUNTA('取込データ'!A38:C38)=0,"",IF(A38="","コード未入力",IF(NOT(ISTEXT('取込データ'!A38)),"コードを文字列に",IF(LEN(A38&amp;"x")&lt;&gt;6,"コードは5文字",IF(NOT(AND(ISNUMBER(FIND(MID(A38,1,1),"0123456789")),ISNUMBER(FIND(MID(A38,2,1),"0123456789")),ISNUMBER(FIND(MID(A38,3,1),"0123456789")),ISNUMBER(FIND(MID(A38,4,1),"0123456789")),ISNUMBER(FIND(MID(A38,5,1),"0123456789")))),"コードは半角5桁",IF(B38="","数量未入力",IF(NOT(ISNUMBER(B38)),"数量は数値",IF(OR(B38&lt;0,B38&gt;999,B38&lt;&gt;INT(B38)),"数量の範囲・整数を確認",IF(C38="","部署未入力",IF(COUNTIF('取込データ'!$G$8:$G$57,A38)=0,"未登録コード",IF(COUNTIF('取込データ'!$G$8:$G$57,A38)&lt;&gt;1,"台帳コード重複",VLOOKUP(A38,'取込データ'!$G$8:$J$57,4,FALSE))))))))))))</x:f>
      </x:c>
      <x:c r="G38" s="20" t="str">
        <x:f>IF(F38="","",IF(F38="確認済み",0,1))</x:f>
      </x:c>
      <x:c r="H38" s="2"/>
      <x:c r="I38" s="2"/>
      <x:c r="J38" s="2"/>
      <x:c r="K38" s="2"/>
    </x:row>
    <x:row r="39" ht="23" customHeight="1">
      <x:c r="A39" s="2" t="str">
        <x:f>IF('取込データ'!A39="","",'取込データ'!A39)</x:f>
      </x:c>
      <x:c r="B39" s="19" t="str">
        <x:f>IF('取込データ'!B39="","",'取込データ'!B39)</x:f>
      </x:c>
      <x:c r="C39" s="2" t="str">
        <x:f>IF('取込データ'!C39="","",'取込データ'!C39)</x:f>
      </x:c>
      <x:c r="D39" s="19" t="str">
        <x:f>IF(F39="","",IF(F39="確認済み",VLOOKUP(A39,'取込データ'!$G$8:$I$57,3,FALSE),NA()))</x:f>
      </x:c>
      <x:c r="E39" s="19" t="str">
        <x:f>IF(F39="","",IF(F39="確認済み",B39*D39,NA()))</x:f>
      </x:c>
      <x:c r="F39" s="2" t="str">
        <x:f>IF(COUNTA('取込データ'!A39:C39)=0,"",IF(A39="","コード未入力",IF(NOT(ISTEXT('取込データ'!A39)),"コードを文字列に",IF(LEN(A39&amp;"x")&lt;&gt;6,"コードは5文字",IF(NOT(AND(ISNUMBER(FIND(MID(A39,1,1),"0123456789")),ISNUMBER(FIND(MID(A39,2,1),"0123456789")),ISNUMBER(FIND(MID(A39,3,1),"0123456789")),ISNUMBER(FIND(MID(A39,4,1),"0123456789")),ISNUMBER(FIND(MID(A39,5,1),"0123456789")))),"コードは半角5桁",IF(B39="","数量未入力",IF(NOT(ISNUMBER(B39)),"数量は数値",IF(OR(B39&lt;0,B39&gt;999,B39&lt;&gt;INT(B39)),"数量の範囲・整数を確認",IF(C39="","部署未入力",IF(COUNTIF('取込データ'!$G$8:$G$57,A39)=0,"未登録コード",IF(COUNTIF('取込データ'!$G$8:$G$57,A39)&lt;&gt;1,"台帳コード重複",VLOOKUP(A39,'取込データ'!$G$8:$J$57,4,FALSE))))))))))))</x:f>
      </x:c>
      <x:c r="G39" s="20" t="str">
        <x:f>IF(F39="","",IF(F39="確認済み",0,1))</x:f>
      </x:c>
      <x:c r="H39" s="2"/>
      <x:c r="I39" s="2"/>
      <x:c r="J39" s="2"/>
      <x:c r="K39" s="2"/>
    </x:row>
    <x:row r="40" ht="23" customHeight="1">
      <x:c r="A40" s="2" t="str">
        <x:f>IF('取込データ'!A40="","",'取込データ'!A40)</x:f>
      </x:c>
      <x:c r="B40" s="19" t="str">
        <x:f>IF('取込データ'!B40="","",'取込データ'!B40)</x:f>
      </x:c>
      <x:c r="C40" s="2" t="str">
        <x:f>IF('取込データ'!C40="","",'取込データ'!C40)</x:f>
      </x:c>
      <x:c r="D40" s="19" t="str">
        <x:f>IF(F40="","",IF(F40="確認済み",VLOOKUP(A40,'取込データ'!$G$8:$I$57,3,FALSE),NA()))</x:f>
      </x:c>
      <x:c r="E40" s="19" t="str">
        <x:f>IF(F40="","",IF(F40="確認済み",B40*D40,NA()))</x:f>
      </x:c>
      <x:c r="F40" s="2" t="str">
        <x:f>IF(COUNTA('取込データ'!A40:C40)=0,"",IF(A40="","コード未入力",IF(NOT(ISTEXT('取込データ'!A40)),"コードを文字列に",IF(LEN(A40&amp;"x")&lt;&gt;6,"コードは5文字",IF(NOT(AND(ISNUMBER(FIND(MID(A40,1,1),"0123456789")),ISNUMBER(FIND(MID(A40,2,1),"0123456789")),ISNUMBER(FIND(MID(A40,3,1),"0123456789")),ISNUMBER(FIND(MID(A40,4,1),"0123456789")),ISNUMBER(FIND(MID(A40,5,1),"0123456789")))),"コードは半角5桁",IF(B40="","数量未入力",IF(NOT(ISNUMBER(B40)),"数量は数値",IF(OR(B40&lt;0,B40&gt;999,B40&lt;&gt;INT(B40)),"数量の範囲・整数を確認",IF(C40="","部署未入力",IF(COUNTIF('取込データ'!$G$8:$G$57,A40)=0,"未登録コード",IF(COUNTIF('取込データ'!$G$8:$G$57,A40)&lt;&gt;1,"台帳コード重複",VLOOKUP(A40,'取込データ'!$G$8:$J$57,4,FALSE))))))))))))</x:f>
      </x:c>
      <x:c r="G40" s="20" t="str">
        <x:f>IF(F40="","",IF(F40="確認済み",0,1))</x:f>
      </x:c>
      <x:c r="H40" s="2"/>
      <x:c r="I40" s="2"/>
      <x:c r="J40" s="2"/>
      <x:c r="K40" s="2"/>
    </x:row>
    <x:row r="41" ht="23" customHeight="1">
      <x:c r="A41" s="2" t="str">
        <x:f>IF('取込データ'!A41="","",'取込データ'!A41)</x:f>
      </x:c>
      <x:c r="B41" s="19" t="str">
        <x:f>IF('取込データ'!B41="","",'取込データ'!B41)</x:f>
      </x:c>
      <x:c r="C41" s="2" t="str">
        <x:f>IF('取込データ'!C41="","",'取込データ'!C41)</x:f>
      </x:c>
      <x:c r="D41" s="19" t="str">
        <x:f>IF(F41="","",IF(F41="確認済み",VLOOKUP(A41,'取込データ'!$G$8:$I$57,3,FALSE),NA()))</x:f>
      </x:c>
      <x:c r="E41" s="19" t="str">
        <x:f>IF(F41="","",IF(F41="確認済み",B41*D41,NA()))</x:f>
      </x:c>
      <x:c r="F41" s="2" t="str">
        <x:f>IF(COUNTA('取込データ'!A41:C41)=0,"",IF(A41="","コード未入力",IF(NOT(ISTEXT('取込データ'!A41)),"コードを文字列に",IF(LEN(A41&amp;"x")&lt;&gt;6,"コードは5文字",IF(NOT(AND(ISNUMBER(FIND(MID(A41,1,1),"0123456789")),ISNUMBER(FIND(MID(A41,2,1),"0123456789")),ISNUMBER(FIND(MID(A41,3,1),"0123456789")),ISNUMBER(FIND(MID(A41,4,1),"0123456789")),ISNUMBER(FIND(MID(A41,5,1),"0123456789")))),"コードは半角5桁",IF(B41="","数量未入力",IF(NOT(ISNUMBER(B41)),"数量は数値",IF(OR(B41&lt;0,B41&gt;999,B41&lt;&gt;INT(B41)),"数量の範囲・整数を確認",IF(C41="","部署未入力",IF(COUNTIF('取込データ'!$G$8:$G$57,A41)=0,"未登録コード",IF(COUNTIF('取込データ'!$G$8:$G$57,A41)&lt;&gt;1,"台帳コード重複",VLOOKUP(A41,'取込データ'!$G$8:$J$57,4,FALSE))))))))))))</x:f>
      </x:c>
      <x:c r="G41" s="20" t="str">
        <x:f>IF(F41="","",IF(F41="確認済み",0,1))</x:f>
      </x:c>
      <x:c r="H41" s="2"/>
      <x:c r="I41" s="2"/>
      <x:c r="J41" s="2"/>
      <x:c r="K41" s="2"/>
    </x:row>
    <x:row r="42" ht="23" customHeight="1">
      <x:c r="A42" s="2" t="str">
        <x:f>IF('取込データ'!A42="","",'取込データ'!A42)</x:f>
      </x:c>
      <x:c r="B42" s="19" t="str">
        <x:f>IF('取込データ'!B42="","",'取込データ'!B42)</x:f>
      </x:c>
      <x:c r="C42" s="2" t="str">
        <x:f>IF('取込データ'!C42="","",'取込データ'!C42)</x:f>
      </x:c>
      <x:c r="D42" s="19" t="str">
        <x:f>IF(F42="","",IF(F42="確認済み",VLOOKUP(A42,'取込データ'!$G$8:$I$57,3,FALSE),NA()))</x:f>
      </x:c>
      <x:c r="E42" s="19" t="str">
        <x:f>IF(F42="","",IF(F42="確認済み",B42*D42,NA()))</x:f>
      </x:c>
      <x:c r="F42" s="2" t="str">
        <x:f>IF(COUNTA('取込データ'!A42:C42)=0,"",IF(A42="","コード未入力",IF(NOT(ISTEXT('取込データ'!A42)),"コードを文字列に",IF(LEN(A42&amp;"x")&lt;&gt;6,"コードは5文字",IF(NOT(AND(ISNUMBER(FIND(MID(A42,1,1),"0123456789")),ISNUMBER(FIND(MID(A42,2,1),"0123456789")),ISNUMBER(FIND(MID(A42,3,1),"0123456789")),ISNUMBER(FIND(MID(A42,4,1),"0123456789")),ISNUMBER(FIND(MID(A42,5,1),"0123456789")))),"コードは半角5桁",IF(B42="","数量未入力",IF(NOT(ISNUMBER(B42)),"数量は数値",IF(OR(B42&lt;0,B42&gt;999,B42&lt;&gt;INT(B42)),"数量の範囲・整数を確認",IF(C42="","部署未入力",IF(COUNTIF('取込データ'!$G$8:$G$57,A42)=0,"未登録コード",IF(COUNTIF('取込データ'!$G$8:$G$57,A42)&lt;&gt;1,"台帳コード重複",VLOOKUP(A42,'取込データ'!$G$8:$J$57,4,FALSE))))))))))))</x:f>
      </x:c>
      <x:c r="G42" s="20" t="str">
        <x:f>IF(F42="","",IF(F42="確認済み",0,1))</x:f>
      </x:c>
      <x:c r="H42" s="2"/>
      <x:c r="I42" s="2"/>
      <x:c r="J42" s="2"/>
      <x:c r="K42" s="2"/>
    </x:row>
    <x:row r="43" ht="23" customHeight="1">
      <x:c r="A43" s="2" t="str">
        <x:f>IF('取込データ'!A43="","",'取込データ'!A43)</x:f>
      </x:c>
      <x:c r="B43" s="19" t="str">
        <x:f>IF('取込データ'!B43="","",'取込データ'!B43)</x:f>
      </x:c>
      <x:c r="C43" s="2" t="str">
        <x:f>IF('取込データ'!C43="","",'取込データ'!C43)</x:f>
      </x:c>
      <x:c r="D43" s="19" t="str">
        <x:f>IF(F43="","",IF(F43="確認済み",VLOOKUP(A43,'取込データ'!$G$8:$I$57,3,FALSE),NA()))</x:f>
      </x:c>
      <x:c r="E43" s="19" t="str">
        <x:f>IF(F43="","",IF(F43="確認済み",B43*D43,NA()))</x:f>
      </x:c>
      <x:c r="F43" s="2" t="str">
        <x:f>IF(COUNTA('取込データ'!A43:C43)=0,"",IF(A43="","コード未入力",IF(NOT(ISTEXT('取込データ'!A43)),"コードを文字列に",IF(LEN(A43&amp;"x")&lt;&gt;6,"コードは5文字",IF(NOT(AND(ISNUMBER(FIND(MID(A43,1,1),"0123456789")),ISNUMBER(FIND(MID(A43,2,1),"0123456789")),ISNUMBER(FIND(MID(A43,3,1),"0123456789")),ISNUMBER(FIND(MID(A43,4,1),"0123456789")),ISNUMBER(FIND(MID(A43,5,1),"0123456789")))),"コードは半角5桁",IF(B43="","数量未入力",IF(NOT(ISNUMBER(B43)),"数量は数値",IF(OR(B43&lt;0,B43&gt;999,B43&lt;&gt;INT(B43)),"数量の範囲・整数を確認",IF(C43="","部署未入力",IF(COUNTIF('取込データ'!$G$8:$G$57,A43)=0,"未登録コード",IF(COUNTIF('取込データ'!$G$8:$G$57,A43)&lt;&gt;1,"台帳コード重複",VLOOKUP(A43,'取込データ'!$G$8:$J$57,4,FALSE))))))))))))</x:f>
      </x:c>
      <x:c r="G43" s="20" t="str">
        <x:f>IF(F43="","",IF(F43="確認済み",0,1))</x:f>
      </x:c>
      <x:c r="H43" s="2"/>
      <x:c r="I43" s="2"/>
      <x:c r="J43" s="2"/>
      <x:c r="K43" s="2"/>
    </x:row>
    <x:row r="44" ht="23" customHeight="1">
      <x:c r="A44" s="2" t="str">
        <x:f>IF('取込データ'!A44="","",'取込データ'!A44)</x:f>
      </x:c>
      <x:c r="B44" s="19" t="str">
        <x:f>IF('取込データ'!B44="","",'取込データ'!B44)</x:f>
      </x:c>
      <x:c r="C44" s="2" t="str">
        <x:f>IF('取込データ'!C44="","",'取込データ'!C44)</x:f>
      </x:c>
      <x:c r="D44" s="19" t="str">
        <x:f>IF(F44="","",IF(F44="確認済み",VLOOKUP(A44,'取込データ'!$G$8:$I$57,3,FALSE),NA()))</x:f>
      </x:c>
      <x:c r="E44" s="19" t="str">
        <x:f>IF(F44="","",IF(F44="確認済み",B44*D44,NA()))</x:f>
      </x:c>
      <x:c r="F44" s="2" t="str">
        <x:f>IF(COUNTA('取込データ'!A44:C44)=0,"",IF(A44="","コード未入力",IF(NOT(ISTEXT('取込データ'!A44)),"コードを文字列に",IF(LEN(A44&amp;"x")&lt;&gt;6,"コードは5文字",IF(NOT(AND(ISNUMBER(FIND(MID(A44,1,1),"0123456789")),ISNUMBER(FIND(MID(A44,2,1),"0123456789")),ISNUMBER(FIND(MID(A44,3,1),"0123456789")),ISNUMBER(FIND(MID(A44,4,1),"0123456789")),ISNUMBER(FIND(MID(A44,5,1),"0123456789")))),"コードは半角5桁",IF(B44="","数量未入力",IF(NOT(ISNUMBER(B44)),"数量は数値",IF(OR(B44&lt;0,B44&gt;999,B44&lt;&gt;INT(B44)),"数量の範囲・整数を確認",IF(C44="","部署未入力",IF(COUNTIF('取込データ'!$G$8:$G$57,A44)=0,"未登録コード",IF(COUNTIF('取込データ'!$G$8:$G$57,A44)&lt;&gt;1,"台帳コード重複",VLOOKUP(A44,'取込データ'!$G$8:$J$57,4,FALSE))))))))))))</x:f>
      </x:c>
      <x:c r="G44" s="20" t="str">
        <x:f>IF(F44="","",IF(F44="確認済み",0,1))</x:f>
      </x:c>
      <x:c r="H44" s="2"/>
      <x:c r="I44" s="2"/>
      <x:c r="J44" s="2"/>
      <x:c r="K44" s="2"/>
    </x:row>
    <x:row r="45" ht="23" customHeight="1">
      <x:c r="A45" s="2" t="str">
        <x:f>IF('取込データ'!A45="","",'取込データ'!A45)</x:f>
      </x:c>
      <x:c r="B45" s="19" t="str">
        <x:f>IF('取込データ'!B45="","",'取込データ'!B45)</x:f>
      </x:c>
      <x:c r="C45" s="2" t="str">
        <x:f>IF('取込データ'!C45="","",'取込データ'!C45)</x:f>
      </x:c>
      <x:c r="D45" s="19" t="str">
        <x:f>IF(F45="","",IF(F45="確認済み",VLOOKUP(A45,'取込データ'!$G$8:$I$57,3,FALSE),NA()))</x:f>
      </x:c>
      <x:c r="E45" s="19" t="str">
        <x:f>IF(F45="","",IF(F45="確認済み",B45*D45,NA()))</x:f>
      </x:c>
      <x:c r="F45" s="2" t="str">
        <x:f>IF(COUNTA('取込データ'!A45:C45)=0,"",IF(A45="","コード未入力",IF(NOT(ISTEXT('取込データ'!A45)),"コードを文字列に",IF(LEN(A45&amp;"x")&lt;&gt;6,"コードは5文字",IF(NOT(AND(ISNUMBER(FIND(MID(A45,1,1),"0123456789")),ISNUMBER(FIND(MID(A45,2,1),"0123456789")),ISNUMBER(FIND(MID(A45,3,1),"0123456789")),ISNUMBER(FIND(MID(A45,4,1),"0123456789")),ISNUMBER(FIND(MID(A45,5,1),"0123456789")))),"コードは半角5桁",IF(B45="","数量未入力",IF(NOT(ISNUMBER(B45)),"数量は数値",IF(OR(B45&lt;0,B45&gt;999,B45&lt;&gt;INT(B45)),"数量の範囲・整数を確認",IF(C45="","部署未入力",IF(COUNTIF('取込データ'!$G$8:$G$57,A45)=0,"未登録コード",IF(COUNTIF('取込データ'!$G$8:$G$57,A45)&lt;&gt;1,"台帳コード重複",VLOOKUP(A45,'取込データ'!$G$8:$J$57,4,FALSE))))))))))))</x:f>
      </x:c>
      <x:c r="G45" s="20" t="str">
        <x:f>IF(F45="","",IF(F45="確認済み",0,1))</x:f>
      </x:c>
      <x:c r="H45" s="2"/>
      <x:c r="I45" s="2"/>
      <x:c r="J45" s="2"/>
      <x:c r="K45" s="2"/>
    </x:row>
    <x:row r="46" ht="23" customHeight="1">
      <x:c r="A46" s="2" t="str">
        <x:f>IF('取込データ'!A46="","",'取込データ'!A46)</x:f>
      </x:c>
      <x:c r="B46" s="19" t="str">
        <x:f>IF('取込データ'!B46="","",'取込データ'!B46)</x:f>
      </x:c>
      <x:c r="C46" s="2" t="str">
        <x:f>IF('取込データ'!C46="","",'取込データ'!C46)</x:f>
      </x:c>
      <x:c r="D46" s="19" t="str">
        <x:f>IF(F46="","",IF(F46="確認済み",VLOOKUP(A46,'取込データ'!$G$8:$I$57,3,FALSE),NA()))</x:f>
      </x:c>
      <x:c r="E46" s="19" t="str">
        <x:f>IF(F46="","",IF(F46="確認済み",B46*D46,NA()))</x:f>
      </x:c>
      <x:c r="F46" s="2" t="str">
        <x:f>IF(COUNTA('取込データ'!A46:C46)=0,"",IF(A46="","コード未入力",IF(NOT(ISTEXT('取込データ'!A46)),"コードを文字列に",IF(LEN(A46&amp;"x")&lt;&gt;6,"コードは5文字",IF(NOT(AND(ISNUMBER(FIND(MID(A46,1,1),"0123456789")),ISNUMBER(FIND(MID(A46,2,1),"0123456789")),ISNUMBER(FIND(MID(A46,3,1),"0123456789")),ISNUMBER(FIND(MID(A46,4,1),"0123456789")),ISNUMBER(FIND(MID(A46,5,1),"0123456789")))),"コードは半角5桁",IF(B46="","数量未入力",IF(NOT(ISNUMBER(B46)),"数量は数値",IF(OR(B46&lt;0,B46&gt;999,B46&lt;&gt;INT(B46)),"数量の範囲・整数を確認",IF(C46="","部署未入力",IF(COUNTIF('取込データ'!$G$8:$G$57,A46)=0,"未登録コード",IF(COUNTIF('取込データ'!$G$8:$G$57,A46)&lt;&gt;1,"台帳コード重複",VLOOKUP(A46,'取込データ'!$G$8:$J$57,4,FALSE))))))))))))</x:f>
      </x:c>
      <x:c r="G46" s="20" t="str">
        <x:f>IF(F46="","",IF(F46="確認済み",0,1))</x:f>
      </x:c>
      <x:c r="H46" s="2"/>
      <x:c r="I46" s="2"/>
      <x:c r="J46" s="2"/>
      <x:c r="K46" s="2"/>
    </x:row>
    <x:row r="47" ht="23" customHeight="1">
      <x:c r="A47" s="2" t="str">
        <x:f>IF('取込データ'!A47="","",'取込データ'!A47)</x:f>
      </x:c>
      <x:c r="B47" s="19" t="str">
        <x:f>IF('取込データ'!B47="","",'取込データ'!B47)</x:f>
      </x:c>
      <x:c r="C47" s="2" t="str">
        <x:f>IF('取込データ'!C47="","",'取込データ'!C47)</x:f>
      </x:c>
      <x:c r="D47" s="19" t="str">
        <x:f>IF(F47="","",IF(F47="確認済み",VLOOKUP(A47,'取込データ'!$G$8:$I$57,3,FALSE),NA()))</x:f>
      </x:c>
      <x:c r="E47" s="19" t="str">
        <x:f>IF(F47="","",IF(F47="確認済み",B47*D47,NA()))</x:f>
      </x:c>
      <x:c r="F47" s="2" t="str">
        <x:f>IF(COUNTA('取込データ'!A47:C47)=0,"",IF(A47="","コード未入力",IF(NOT(ISTEXT('取込データ'!A47)),"コードを文字列に",IF(LEN(A47&amp;"x")&lt;&gt;6,"コードは5文字",IF(NOT(AND(ISNUMBER(FIND(MID(A47,1,1),"0123456789")),ISNUMBER(FIND(MID(A47,2,1),"0123456789")),ISNUMBER(FIND(MID(A47,3,1),"0123456789")),ISNUMBER(FIND(MID(A47,4,1),"0123456789")),ISNUMBER(FIND(MID(A47,5,1),"0123456789")))),"コードは半角5桁",IF(B47="","数量未入力",IF(NOT(ISNUMBER(B47)),"数量は数値",IF(OR(B47&lt;0,B47&gt;999,B47&lt;&gt;INT(B47)),"数量の範囲・整数を確認",IF(C47="","部署未入力",IF(COUNTIF('取込データ'!$G$8:$G$57,A47)=0,"未登録コード",IF(COUNTIF('取込データ'!$G$8:$G$57,A47)&lt;&gt;1,"台帳コード重複",VLOOKUP(A47,'取込データ'!$G$8:$J$57,4,FALSE))))))))))))</x:f>
      </x:c>
      <x:c r="G47" s="20" t="str">
        <x:f>IF(F47="","",IF(F47="確認済み",0,1))</x:f>
      </x:c>
      <x:c r="H47" s="2"/>
      <x:c r="I47" s="2"/>
      <x:c r="J47" s="2"/>
      <x:c r="K47" s="2"/>
    </x:row>
    <x:row r="48" ht="23" customHeight="1">
      <x:c r="A48" s="2" t="str">
        <x:f>IF('取込データ'!A48="","",'取込データ'!A48)</x:f>
      </x:c>
      <x:c r="B48" s="19" t="str">
        <x:f>IF('取込データ'!B48="","",'取込データ'!B48)</x:f>
      </x:c>
      <x:c r="C48" s="2" t="str">
        <x:f>IF('取込データ'!C48="","",'取込データ'!C48)</x:f>
      </x:c>
      <x:c r="D48" s="19" t="str">
        <x:f>IF(F48="","",IF(F48="確認済み",VLOOKUP(A48,'取込データ'!$G$8:$I$57,3,FALSE),NA()))</x:f>
      </x:c>
      <x:c r="E48" s="19" t="str">
        <x:f>IF(F48="","",IF(F48="確認済み",B48*D48,NA()))</x:f>
      </x:c>
      <x:c r="F48" s="2" t="str">
        <x:f>IF(COUNTA('取込データ'!A48:C48)=0,"",IF(A48="","コード未入力",IF(NOT(ISTEXT('取込データ'!A48)),"コードを文字列に",IF(LEN(A48&amp;"x")&lt;&gt;6,"コードは5文字",IF(NOT(AND(ISNUMBER(FIND(MID(A48,1,1),"0123456789")),ISNUMBER(FIND(MID(A48,2,1),"0123456789")),ISNUMBER(FIND(MID(A48,3,1),"0123456789")),ISNUMBER(FIND(MID(A48,4,1),"0123456789")),ISNUMBER(FIND(MID(A48,5,1),"0123456789")))),"コードは半角5桁",IF(B48="","数量未入力",IF(NOT(ISNUMBER(B48)),"数量は数値",IF(OR(B48&lt;0,B48&gt;999,B48&lt;&gt;INT(B48)),"数量の範囲・整数を確認",IF(C48="","部署未入力",IF(COUNTIF('取込データ'!$G$8:$G$57,A48)=0,"未登録コード",IF(COUNTIF('取込データ'!$G$8:$G$57,A48)&lt;&gt;1,"台帳コード重複",VLOOKUP(A48,'取込データ'!$G$8:$J$57,4,FALSE))))))))))))</x:f>
      </x:c>
      <x:c r="G48" s="20" t="str">
        <x:f>IF(F48="","",IF(F48="確認済み",0,1))</x:f>
      </x:c>
      <x:c r="H48" s="2"/>
      <x:c r="I48" s="2"/>
      <x:c r="J48" s="2"/>
      <x:c r="K48" s="2"/>
    </x:row>
    <x:row r="49" ht="23" customHeight="1">
      <x:c r="A49" s="2" t="str">
        <x:f>IF('取込データ'!A49="","",'取込データ'!A49)</x:f>
      </x:c>
      <x:c r="B49" s="19" t="str">
        <x:f>IF('取込データ'!B49="","",'取込データ'!B49)</x:f>
      </x:c>
      <x:c r="C49" s="2" t="str">
        <x:f>IF('取込データ'!C49="","",'取込データ'!C49)</x:f>
      </x:c>
      <x:c r="D49" s="19" t="str">
        <x:f>IF(F49="","",IF(F49="確認済み",VLOOKUP(A49,'取込データ'!$G$8:$I$57,3,FALSE),NA()))</x:f>
      </x:c>
      <x:c r="E49" s="19" t="str">
        <x:f>IF(F49="","",IF(F49="確認済み",B49*D49,NA()))</x:f>
      </x:c>
      <x:c r="F49" s="2" t="str">
        <x:f>IF(COUNTA('取込データ'!A49:C49)=0,"",IF(A49="","コード未入力",IF(NOT(ISTEXT('取込データ'!A49)),"コードを文字列に",IF(LEN(A49&amp;"x")&lt;&gt;6,"コードは5文字",IF(NOT(AND(ISNUMBER(FIND(MID(A49,1,1),"0123456789")),ISNUMBER(FIND(MID(A49,2,1),"0123456789")),ISNUMBER(FIND(MID(A49,3,1),"0123456789")),ISNUMBER(FIND(MID(A49,4,1),"0123456789")),ISNUMBER(FIND(MID(A49,5,1),"0123456789")))),"コードは半角5桁",IF(B49="","数量未入力",IF(NOT(ISNUMBER(B49)),"数量は数値",IF(OR(B49&lt;0,B49&gt;999,B49&lt;&gt;INT(B49)),"数量の範囲・整数を確認",IF(C49="","部署未入力",IF(COUNTIF('取込データ'!$G$8:$G$57,A49)=0,"未登録コード",IF(COUNTIF('取込データ'!$G$8:$G$57,A49)&lt;&gt;1,"台帳コード重複",VLOOKUP(A49,'取込データ'!$G$8:$J$57,4,FALSE))))))))))))</x:f>
      </x:c>
      <x:c r="G49" s="20" t="str">
        <x:f>IF(F49="","",IF(F49="確認済み",0,1))</x:f>
      </x:c>
      <x:c r="H49" s="2"/>
      <x:c r="I49" s="2"/>
      <x:c r="J49" s="2"/>
      <x:c r="K49" s="2"/>
    </x:row>
    <x:row r="50" ht="23" customHeight="1">
      <x:c r="A50" s="2" t="str">
        <x:f>IF('取込データ'!A50="","",'取込データ'!A50)</x:f>
      </x:c>
      <x:c r="B50" s="19" t="str">
        <x:f>IF('取込データ'!B50="","",'取込データ'!B50)</x:f>
      </x:c>
      <x:c r="C50" s="2" t="str">
        <x:f>IF('取込データ'!C50="","",'取込データ'!C50)</x:f>
      </x:c>
      <x:c r="D50" s="19" t="str">
        <x:f>IF(F50="","",IF(F50="確認済み",VLOOKUP(A50,'取込データ'!$G$8:$I$57,3,FALSE),NA()))</x:f>
      </x:c>
      <x:c r="E50" s="19" t="str">
        <x:f>IF(F50="","",IF(F50="確認済み",B50*D50,NA()))</x:f>
      </x:c>
      <x:c r="F50" s="2" t="str">
        <x:f>IF(COUNTA('取込データ'!A50:C50)=0,"",IF(A50="","コード未入力",IF(NOT(ISTEXT('取込データ'!A50)),"コードを文字列に",IF(LEN(A50&amp;"x")&lt;&gt;6,"コードは5文字",IF(NOT(AND(ISNUMBER(FIND(MID(A50,1,1),"0123456789")),ISNUMBER(FIND(MID(A50,2,1),"0123456789")),ISNUMBER(FIND(MID(A50,3,1),"0123456789")),ISNUMBER(FIND(MID(A50,4,1),"0123456789")),ISNUMBER(FIND(MID(A50,5,1),"0123456789")))),"コードは半角5桁",IF(B50="","数量未入力",IF(NOT(ISNUMBER(B50)),"数量は数値",IF(OR(B50&lt;0,B50&gt;999,B50&lt;&gt;INT(B50)),"数量の範囲・整数を確認",IF(C50="","部署未入力",IF(COUNTIF('取込データ'!$G$8:$G$57,A50)=0,"未登録コード",IF(COUNTIF('取込データ'!$G$8:$G$57,A50)&lt;&gt;1,"台帳コード重複",VLOOKUP(A50,'取込データ'!$G$8:$J$57,4,FALSE))))))))))))</x:f>
      </x:c>
      <x:c r="G50" s="20" t="str">
        <x:f>IF(F50="","",IF(F50="確認済み",0,1))</x:f>
      </x:c>
      <x:c r="H50" s="2"/>
      <x:c r="I50" s="2"/>
      <x:c r="J50" s="2"/>
      <x:c r="K50" s="2"/>
    </x:row>
    <x:row r="51" ht="23" customHeight="1">
      <x:c r="A51" s="2" t="str">
        <x:f>IF('取込データ'!A51="","",'取込データ'!A51)</x:f>
      </x:c>
      <x:c r="B51" s="19" t="str">
        <x:f>IF('取込データ'!B51="","",'取込データ'!B51)</x:f>
      </x:c>
      <x:c r="C51" s="2" t="str">
        <x:f>IF('取込データ'!C51="","",'取込データ'!C51)</x:f>
      </x:c>
      <x:c r="D51" s="19" t="str">
        <x:f>IF(F51="","",IF(F51="確認済み",VLOOKUP(A51,'取込データ'!$G$8:$I$57,3,FALSE),NA()))</x:f>
      </x:c>
      <x:c r="E51" s="19" t="str">
        <x:f>IF(F51="","",IF(F51="確認済み",B51*D51,NA()))</x:f>
      </x:c>
      <x:c r="F51" s="2" t="str">
        <x:f>IF(COUNTA('取込データ'!A51:C51)=0,"",IF(A51="","コード未入力",IF(NOT(ISTEXT('取込データ'!A51)),"コードを文字列に",IF(LEN(A51&amp;"x")&lt;&gt;6,"コードは5文字",IF(NOT(AND(ISNUMBER(FIND(MID(A51,1,1),"0123456789")),ISNUMBER(FIND(MID(A51,2,1),"0123456789")),ISNUMBER(FIND(MID(A51,3,1),"0123456789")),ISNUMBER(FIND(MID(A51,4,1),"0123456789")),ISNUMBER(FIND(MID(A51,5,1),"0123456789")))),"コードは半角5桁",IF(B51="","数量未入力",IF(NOT(ISNUMBER(B51)),"数量は数値",IF(OR(B51&lt;0,B51&gt;999,B51&lt;&gt;INT(B51)),"数量の範囲・整数を確認",IF(C51="","部署未入力",IF(COUNTIF('取込データ'!$G$8:$G$57,A51)=0,"未登録コード",IF(COUNTIF('取込データ'!$G$8:$G$57,A51)&lt;&gt;1,"台帳コード重複",VLOOKUP(A51,'取込データ'!$G$8:$J$57,4,FALSE))))))))))))</x:f>
      </x:c>
      <x:c r="G51" s="20" t="str">
        <x:f>IF(F51="","",IF(F51="確認済み",0,1))</x:f>
      </x:c>
      <x:c r="H51" s="2"/>
      <x:c r="I51" s="2"/>
      <x:c r="J51" s="2"/>
      <x:c r="K51" s="2"/>
    </x:row>
    <x:row r="52" ht="23" customHeight="1">
      <x:c r="A52" s="2" t="str">
        <x:f>IF('取込データ'!A52="","",'取込データ'!A52)</x:f>
      </x:c>
      <x:c r="B52" s="19" t="str">
        <x:f>IF('取込データ'!B52="","",'取込データ'!B52)</x:f>
      </x:c>
      <x:c r="C52" s="2" t="str">
        <x:f>IF('取込データ'!C52="","",'取込データ'!C52)</x:f>
      </x:c>
      <x:c r="D52" s="19" t="str">
        <x:f>IF(F52="","",IF(F52="確認済み",VLOOKUP(A52,'取込データ'!$G$8:$I$57,3,FALSE),NA()))</x:f>
      </x:c>
      <x:c r="E52" s="19" t="str">
        <x:f>IF(F52="","",IF(F52="確認済み",B52*D52,NA()))</x:f>
      </x:c>
      <x:c r="F52" s="2" t="str">
        <x:f>IF(COUNTA('取込データ'!A52:C52)=0,"",IF(A52="","コード未入力",IF(NOT(ISTEXT('取込データ'!A52)),"コードを文字列に",IF(LEN(A52&amp;"x")&lt;&gt;6,"コードは5文字",IF(NOT(AND(ISNUMBER(FIND(MID(A52,1,1),"0123456789")),ISNUMBER(FIND(MID(A52,2,1),"0123456789")),ISNUMBER(FIND(MID(A52,3,1),"0123456789")),ISNUMBER(FIND(MID(A52,4,1),"0123456789")),ISNUMBER(FIND(MID(A52,5,1),"0123456789")))),"コードは半角5桁",IF(B52="","数量未入力",IF(NOT(ISNUMBER(B52)),"数量は数値",IF(OR(B52&lt;0,B52&gt;999,B52&lt;&gt;INT(B52)),"数量の範囲・整数を確認",IF(C52="","部署未入力",IF(COUNTIF('取込データ'!$G$8:$G$57,A52)=0,"未登録コード",IF(COUNTIF('取込データ'!$G$8:$G$57,A52)&lt;&gt;1,"台帳コード重複",VLOOKUP(A52,'取込データ'!$G$8:$J$57,4,FALSE))))))))))))</x:f>
      </x:c>
      <x:c r="G52" s="20" t="str">
        <x:f>IF(F52="","",IF(F52="確認済み",0,1))</x:f>
      </x:c>
      <x:c r="H52" s="2"/>
      <x:c r="I52" s="2"/>
      <x:c r="J52" s="2"/>
      <x:c r="K52" s="2"/>
    </x:row>
    <x:row r="53" ht="23" customHeight="1">
      <x:c r="A53" s="2" t="str">
        <x:f>IF('取込データ'!A53="","",'取込データ'!A53)</x:f>
      </x:c>
      <x:c r="B53" s="19" t="str">
        <x:f>IF('取込データ'!B53="","",'取込データ'!B53)</x:f>
      </x:c>
      <x:c r="C53" s="2" t="str">
        <x:f>IF('取込データ'!C53="","",'取込データ'!C53)</x:f>
      </x:c>
      <x:c r="D53" s="19" t="str">
        <x:f>IF(F53="","",IF(F53="確認済み",VLOOKUP(A53,'取込データ'!$G$8:$I$57,3,FALSE),NA()))</x:f>
      </x:c>
      <x:c r="E53" s="19" t="str">
        <x:f>IF(F53="","",IF(F53="確認済み",B53*D53,NA()))</x:f>
      </x:c>
      <x:c r="F53" s="2" t="str">
        <x:f>IF(COUNTA('取込データ'!A53:C53)=0,"",IF(A53="","コード未入力",IF(NOT(ISTEXT('取込データ'!A53)),"コードを文字列に",IF(LEN(A53&amp;"x")&lt;&gt;6,"コードは5文字",IF(NOT(AND(ISNUMBER(FIND(MID(A53,1,1),"0123456789")),ISNUMBER(FIND(MID(A53,2,1),"0123456789")),ISNUMBER(FIND(MID(A53,3,1),"0123456789")),ISNUMBER(FIND(MID(A53,4,1),"0123456789")),ISNUMBER(FIND(MID(A53,5,1),"0123456789")))),"コードは半角5桁",IF(B53="","数量未入力",IF(NOT(ISNUMBER(B53)),"数量は数値",IF(OR(B53&lt;0,B53&gt;999,B53&lt;&gt;INT(B53)),"数量の範囲・整数を確認",IF(C53="","部署未入力",IF(COUNTIF('取込データ'!$G$8:$G$57,A53)=0,"未登録コード",IF(COUNTIF('取込データ'!$G$8:$G$57,A53)&lt;&gt;1,"台帳コード重複",VLOOKUP(A53,'取込データ'!$G$8:$J$57,4,FALSE))))))))))))</x:f>
      </x:c>
      <x:c r="G53" s="20" t="str">
        <x:f>IF(F53="","",IF(F53="確認済み",0,1))</x:f>
      </x:c>
      <x:c r="H53" s="2"/>
      <x:c r="I53" s="2"/>
      <x:c r="J53" s="2"/>
      <x:c r="K53" s="2"/>
    </x:row>
    <x:row r="54" ht="23" customHeight="1">
      <x:c r="A54" s="2" t="str">
        <x:f>IF('取込データ'!A54="","",'取込データ'!A54)</x:f>
      </x:c>
      <x:c r="B54" s="19" t="str">
        <x:f>IF('取込データ'!B54="","",'取込データ'!B54)</x:f>
      </x:c>
      <x:c r="C54" s="2" t="str">
        <x:f>IF('取込データ'!C54="","",'取込データ'!C54)</x:f>
      </x:c>
      <x:c r="D54" s="19" t="str">
        <x:f>IF(F54="","",IF(F54="確認済み",VLOOKUP(A54,'取込データ'!$G$8:$I$57,3,FALSE),NA()))</x:f>
      </x:c>
      <x:c r="E54" s="19" t="str">
        <x:f>IF(F54="","",IF(F54="確認済み",B54*D54,NA()))</x:f>
      </x:c>
      <x:c r="F54" s="2" t="str">
        <x:f>IF(COUNTA('取込データ'!A54:C54)=0,"",IF(A54="","コード未入力",IF(NOT(ISTEXT('取込データ'!A54)),"コードを文字列に",IF(LEN(A54&amp;"x")&lt;&gt;6,"コードは5文字",IF(NOT(AND(ISNUMBER(FIND(MID(A54,1,1),"0123456789")),ISNUMBER(FIND(MID(A54,2,1),"0123456789")),ISNUMBER(FIND(MID(A54,3,1),"0123456789")),ISNUMBER(FIND(MID(A54,4,1),"0123456789")),ISNUMBER(FIND(MID(A54,5,1),"0123456789")))),"コードは半角5桁",IF(B54="","数量未入力",IF(NOT(ISNUMBER(B54)),"数量は数値",IF(OR(B54&lt;0,B54&gt;999,B54&lt;&gt;INT(B54)),"数量の範囲・整数を確認",IF(C54="","部署未入力",IF(COUNTIF('取込データ'!$G$8:$G$57,A54)=0,"未登録コード",IF(COUNTIF('取込データ'!$G$8:$G$57,A54)&lt;&gt;1,"台帳コード重複",VLOOKUP(A54,'取込データ'!$G$8:$J$57,4,FALSE))))))))))))</x:f>
      </x:c>
      <x:c r="G54" s="20" t="str">
        <x:f>IF(F54="","",IF(F54="確認済み",0,1))</x:f>
      </x:c>
      <x:c r="H54" s="2"/>
      <x:c r="I54" s="2"/>
      <x:c r="J54" s="2"/>
      <x:c r="K54" s="2"/>
    </x:row>
    <x:row r="55" ht="23" customHeight="1">
      <x:c r="A55" s="2" t="str">
        <x:f>IF('取込データ'!A55="","",'取込データ'!A55)</x:f>
      </x:c>
      <x:c r="B55" s="19" t="str">
        <x:f>IF('取込データ'!B55="","",'取込データ'!B55)</x:f>
      </x:c>
      <x:c r="C55" s="2" t="str">
        <x:f>IF('取込データ'!C55="","",'取込データ'!C55)</x:f>
      </x:c>
      <x:c r="D55" s="19" t="str">
        <x:f>IF(F55="","",IF(F55="確認済み",VLOOKUP(A55,'取込データ'!$G$8:$I$57,3,FALSE),NA()))</x:f>
      </x:c>
      <x:c r="E55" s="19" t="str">
        <x:f>IF(F55="","",IF(F55="確認済み",B55*D55,NA()))</x:f>
      </x:c>
      <x:c r="F55" s="2" t="str">
        <x:f>IF(COUNTA('取込データ'!A55:C55)=0,"",IF(A55="","コード未入力",IF(NOT(ISTEXT('取込データ'!A55)),"コードを文字列に",IF(LEN(A55&amp;"x")&lt;&gt;6,"コードは5文字",IF(NOT(AND(ISNUMBER(FIND(MID(A55,1,1),"0123456789")),ISNUMBER(FIND(MID(A55,2,1),"0123456789")),ISNUMBER(FIND(MID(A55,3,1),"0123456789")),ISNUMBER(FIND(MID(A55,4,1),"0123456789")),ISNUMBER(FIND(MID(A55,5,1),"0123456789")))),"コードは半角5桁",IF(B55="","数量未入力",IF(NOT(ISNUMBER(B55)),"数量は数値",IF(OR(B55&lt;0,B55&gt;999,B55&lt;&gt;INT(B55)),"数量の範囲・整数を確認",IF(C55="","部署未入力",IF(COUNTIF('取込データ'!$G$8:$G$57,A55)=0,"未登録コード",IF(COUNTIF('取込データ'!$G$8:$G$57,A55)&lt;&gt;1,"台帳コード重複",VLOOKUP(A55,'取込データ'!$G$8:$J$57,4,FALSE))))))))))))</x:f>
      </x:c>
      <x:c r="G55" s="20" t="str">
        <x:f>IF(F55="","",IF(F55="確認済み",0,1))</x:f>
      </x:c>
      <x:c r="H55" s="2"/>
      <x:c r="I55" s="2"/>
      <x:c r="J55" s="2"/>
      <x:c r="K55" s="2"/>
    </x:row>
    <x:row r="56" ht="23" customHeight="1">
      <x:c r="A56" s="2" t="str">
        <x:f>IF('取込データ'!A56="","",'取込データ'!A56)</x:f>
      </x:c>
      <x:c r="B56" s="19" t="str">
        <x:f>IF('取込データ'!B56="","",'取込データ'!B56)</x:f>
      </x:c>
      <x:c r="C56" s="2" t="str">
        <x:f>IF('取込データ'!C56="","",'取込データ'!C56)</x:f>
      </x:c>
      <x:c r="D56" s="19" t="str">
        <x:f>IF(F56="","",IF(F56="確認済み",VLOOKUP(A56,'取込データ'!$G$8:$I$57,3,FALSE),NA()))</x:f>
      </x:c>
      <x:c r="E56" s="19" t="str">
        <x:f>IF(F56="","",IF(F56="確認済み",B56*D56,NA()))</x:f>
      </x:c>
      <x:c r="F56" s="2" t="str">
        <x:f>IF(COUNTA('取込データ'!A56:C56)=0,"",IF(A56="","コード未入力",IF(NOT(ISTEXT('取込データ'!A56)),"コードを文字列に",IF(LEN(A56&amp;"x")&lt;&gt;6,"コードは5文字",IF(NOT(AND(ISNUMBER(FIND(MID(A56,1,1),"0123456789")),ISNUMBER(FIND(MID(A56,2,1),"0123456789")),ISNUMBER(FIND(MID(A56,3,1),"0123456789")),ISNUMBER(FIND(MID(A56,4,1),"0123456789")),ISNUMBER(FIND(MID(A56,5,1),"0123456789")))),"コードは半角5桁",IF(B56="","数量未入力",IF(NOT(ISNUMBER(B56)),"数量は数値",IF(OR(B56&lt;0,B56&gt;999,B56&lt;&gt;INT(B56)),"数量の範囲・整数を確認",IF(C56="","部署未入力",IF(COUNTIF('取込データ'!$G$8:$G$57,A56)=0,"未登録コード",IF(COUNTIF('取込データ'!$G$8:$G$57,A56)&lt;&gt;1,"台帳コード重複",VLOOKUP(A56,'取込データ'!$G$8:$J$57,4,FALSE))))))))))))</x:f>
      </x:c>
      <x:c r="G56" s="20" t="str">
        <x:f>IF(F56="","",IF(F56="確認済み",0,1))</x:f>
      </x:c>
      <x:c r="H56" s="2"/>
      <x:c r="I56" s="2"/>
      <x:c r="J56" s="2"/>
      <x:c r="K56" s="2"/>
    </x:row>
    <x:row r="57" ht="23" customHeight="1">
      <x:c r="A57" s="2" t="str">
        <x:f>IF('取込データ'!A57="","",'取込データ'!A57)</x:f>
      </x:c>
      <x:c r="B57" s="19" t="str">
        <x:f>IF('取込データ'!B57="","",'取込データ'!B57)</x:f>
      </x:c>
      <x:c r="C57" s="2" t="str">
        <x:f>IF('取込データ'!C57="","",'取込データ'!C57)</x:f>
      </x:c>
      <x:c r="D57" s="19" t="str">
        <x:f>IF(F57="","",IF(F57="確認済み",VLOOKUP(A57,'取込データ'!$G$8:$I$57,3,FALSE),NA()))</x:f>
      </x:c>
      <x:c r="E57" s="19" t="str">
        <x:f>IF(F57="","",IF(F57="確認済み",B57*D57,NA()))</x:f>
      </x:c>
      <x:c r="F57" s="2" t="str">
        <x:f>IF(COUNTA('取込データ'!A57:C57)=0,"",IF(A57="","コード未入力",IF(NOT(ISTEXT('取込データ'!A57)),"コードを文字列に",IF(LEN(A57&amp;"x")&lt;&gt;6,"コードは5文字",IF(NOT(AND(ISNUMBER(FIND(MID(A57,1,1),"0123456789")),ISNUMBER(FIND(MID(A57,2,1),"0123456789")),ISNUMBER(FIND(MID(A57,3,1),"0123456789")),ISNUMBER(FIND(MID(A57,4,1),"0123456789")),ISNUMBER(FIND(MID(A57,5,1),"0123456789")))),"コードは半角5桁",IF(B57="","数量未入力",IF(NOT(ISNUMBER(B57)),"数量は数値",IF(OR(B57&lt;0,B57&gt;999,B57&lt;&gt;INT(B57)),"数量の範囲・整数を確認",IF(C57="","部署未入力",IF(COUNTIF('取込データ'!$G$8:$G$57,A57)=0,"未登録コード",IF(COUNTIF('取込データ'!$G$8:$G$57,A57)&lt;&gt;1,"台帳コード重複",VLOOKUP(A57,'取込データ'!$G$8:$J$57,4,FALSE))))))))))))</x:f>
      </x:c>
      <x:c r="G57" s="20" t="str">
        <x:f>IF(F57="","",IF(F57="確認済み",0,1))</x:f>
      </x:c>
      <x:c r="H57" s="2"/>
      <x:c r="I57" s="2"/>
      <x:c r="J57" s="2"/>
      <x:c r="K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</x:sheetData>
  <x:conditionalFormatting sqref="F8:G57">
    <x:cfRule type="expression" dxfId="0" priority="1">
      <x:formula>AND($F8&lt;&gt;"",$F8&lt;&gt;"確認済み")</x:formula>
    </x:cfRule>
  </x:conditionalFormatting>
  <x:dataValidations count="1">
    <x:dataValidation type="list" sqref="B4">
      <x:formula1>"営業,開発"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12" hidden="0" customWidth="1"/>
    <x:col min="3" max="3" width="15" hidden="0" customWidth="1"/>
    <x:col min="4" max="4" width="4" hidden="0" customWidth="1"/>
    <x:col min="5" max="5" width="4" hidden="0" customWidth="1"/>
    <x:col min="6" max="6" width="4" hidden="0" customWidth="1"/>
    <x:col min="7" max="7" width="20" hidden="0" customWidth="1"/>
    <x:col min="8" max="8" width="18" hidden="0" customWidth="1"/>
    <x:col min="9" max="9" width="15" hidden="0" customWidth="1"/>
    <x:col min="10" max="10" width="34" hidden="0" customWidth="1"/>
    <x:col min="11" max="11" width="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取込データ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3" customHeight="1">
      <x:c r="A3" s="2" t="str">
        <x:v>コードは半角5桁の文字列。明細・台帳は各50行まで入力できます。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11" t="str">
        <x:v>明細（入力）</x:v>
      </x:c>
      <x:c r="B5" s="11"/>
      <x:c r="C5" s="11"/>
      <x:c r="D5" s="2"/>
      <x:c r="E5" s="2"/>
      <x:c r="F5" s="2"/>
      <x:c r="G5" s="11" t="str">
        <x:v>商品台帳（入力）</x:v>
      </x:c>
      <x:c r="H5" s="11"/>
      <x:c r="I5" s="11"/>
      <x:c r="J5" s="11"/>
      <x:c r="K5" s="11"/>
    </x:row>
    <x:row r="6" ht="23" customHeight="1">
      <x:c r="A6" s="2" t="str">
        <x:v>数量0〜999の整数。取込時にコードの型を文字列にします。</x:v>
      </x:c>
      <x:c r="B6" s="2"/>
      <x:c r="C6" s="2"/>
      <x:c r="D6" s="2"/>
      <x:c r="E6" s="2"/>
      <x:c r="F6" s="2"/>
      <x:c r="G6" s="2" t="str">
        <x:v>単価は円。0〜10000000の整数、空欄と0は区別します。</x:v>
      </x:c>
      <x:c r="H6" s="2"/>
      <x:c r="I6" s="2"/>
      <x:c r="J6" s="2"/>
      <x:c r="K6" s="2"/>
    </x:row>
    <x:row r="7" ht="28" customHeight="1">
      <x:c r="A7" s="14" t="str">
        <x:v>商品コード</x:v>
      </x:c>
      <x:c r="B7" s="14" t="str">
        <x:v>数量</x:v>
      </x:c>
      <x:c r="C7" s="14" t="str">
        <x:v>部署</x:v>
      </x:c>
      <x:c r="D7" s="2"/>
      <x:c r="E7" s="2"/>
      <x:c r="F7" s="2"/>
      <x:c r="G7" s="14" t="str">
        <x:v>商品コード</x:v>
      </x:c>
      <x:c r="H7" s="14" t="str">
        <x:v>商品名</x:v>
      </x:c>
      <x:c r="I7" s="14" t="str">
        <x:v>単価（円）</x:v>
      </x:c>
      <x:c r="J7" s="14" t="str">
        <x:v>台帳の確認</x:v>
      </x:c>
      <x:c r="K7" s="14" t="str">
        <x:v>要確認</x:v>
      </x:c>
    </x:row>
    <x:row r="8" ht="23" customHeight="1">
      <x:c r="A8" s="17" t="str">
        <x:v>00123</x:v>
      </x:c>
      <x:c r="B8" s="18" t="n">
        <x:v>3</x:v>
      </x:c>
      <x:c r="C8" s="16" t="str">
        <x:v>営業</x:v>
      </x:c>
      <x:c r="D8" s="2"/>
      <x:c r="E8" s="2"/>
      <x:c r="F8" s="2"/>
      <x:c r="G8" s="17" t="str">
        <x:v>00123</x:v>
      </x:c>
      <x:c r="H8" s="16" t="str">
        <x:v>ペン</x:v>
      </x:c>
      <x:c r="I8" s="18" t="n">
        <x:v>120</x:v>
      </x:c>
      <x:c r="J8" s="2" t="str">
        <x:f>IF(COUNTA(G8:I8)=0,"",IF(G8="","コード未入力",IF(NOT(ISTEXT(G8)),"コードを文字列に",IF(LEN(G8&amp;"x")&lt;&gt;6,"コードは5文字",IF(NOT(AND(ISNUMBER(FIND(MID(G8,1,1),"0123456789")),ISNUMBER(FIND(MID(G8,2,1),"0123456789")),ISNUMBER(FIND(MID(G8,3,1),"0123456789")),ISNUMBER(FIND(MID(G8,4,1),"0123456789")),ISNUMBER(FIND(MID(G8,5,1),"0123456789")))),"コードは半角5桁",IF(COUNTIF($G$8:$G$57,G8)&lt;&gt;1,"コード重複",IF(H8="","商品名未入力",IF(NOT(ISNUMBER(I8)),"単価未入力・数値以外",IF(OR(I8&lt;0,I8&gt;10000000,I8&lt;&gt;INT(I8)),"単価の範囲・整数を確認","確認済み")))))))))</x:f>
        <x:v>確認済み</x:v>
      </x:c>
      <x:c r="K8" s="2" t="n">
        <x:f>IF(J8="","",IF(J8="確認済み",0,1))</x:f>
        <x:v>0</x:v>
      </x:c>
    </x:row>
    <x:row r="9" ht="23" customHeight="1">
      <x:c r="A9" s="17" t="str">
        <x:v>00007</x:v>
      </x:c>
      <x:c r="B9" s="18" t="n">
        <x:v>10</x:v>
      </x:c>
      <x:c r="C9" s="16" t="str">
        <x:v>営業</x:v>
      </x:c>
      <x:c r="D9" s="2"/>
      <x:c r="E9" s="2"/>
      <x:c r="F9" s="2"/>
      <x:c r="G9" s="17" t="str">
        <x:v>00007</x:v>
      </x:c>
      <x:c r="H9" s="16" t="str">
        <x:v>ノート</x:v>
      </x:c>
      <x:c r="I9" s="18" t="n">
        <x:v>80</x:v>
      </x:c>
      <x:c r="J9" s="2" t="str">
        <x:f>IF(COUNTA(G9:I9)=0,"",IF(G9="","コード未入力",IF(NOT(ISTEXT(G9)),"コードを文字列に",IF(LEN(G9&amp;"x")&lt;&gt;6,"コードは5文字",IF(NOT(AND(ISNUMBER(FIND(MID(G9,1,1),"0123456789")),ISNUMBER(FIND(MID(G9,2,1),"0123456789")),ISNUMBER(FIND(MID(G9,3,1),"0123456789")),ISNUMBER(FIND(MID(G9,4,1),"0123456789")),ISNUMBER(FIND(MID(G9,5,1),"0123456789")))),"コードは半角5桁",IF(COUNTIF($G$8:$G$57,G9)&lt;&gt;1,"コード重複",IF(H9="","商品名未入力",IF(NOT(ISNUMBER(I9)),"単価未入力・数値以外",IF(OR(I9&lt;0,I9&gt;10000000,I9&lt;&gt;INT(I9)),"単価の範囲・整数を確認","確認済み")))))))))</x:f>
        <x:v>確認済み</x:v>
      </x:c>
      <x:c r="K9" s="2" t="n">
        <x:f>IF(J9="","",IF(J9="確認済み",0,1))</x:f>
        <x:v>0</x:v>
      </x:c>
    </x:row>
    <x:row r="10" ht="23" customHeight="1">
      <x:c r="A10" s="17" t="str">
        <x:v>00123</x:v>
      </x:c>
      <x:c r="B10" s="18" t="n">
        <x:v>2</x:v>
      </x:c>
      <x:c r="C10" s="16" t="str">
        <x:v>開発</x:v>
      </x:c>
      <x:c r="D10" s="2"/>
      <x:c r="E10" s="2"/>
      <x:c r="F10" s="2"/>
      <x:c r="G10" s="17" t="str">
        <x:v>00042</x:v>
      </x:c>
      <x:c r="H10" s="16" t="str">
        <x:v>封筒</x:v>
      </x:c>
      <x:c r="I10" s="18" t="n">
        <x:v>30</x:v>
      </x:c>
      <x:c r="J10" s="2" t="str">
        <x:f>IF(COUNTA(G10:I10)=0,"",IF(G10="","コード未入力",IF(NOT(ISTEXT(G10)),"コードを文字列に",IF(LEN(G10&amp;"x")&lt;&gt;6,"コードは5文字",IF(NOT(AND(ISNUMBER(FIND(MID(G10,1,1),"0123456789")),ISNUMBER(FIND(MID(G10,2,1),"0123456789")),ISNUMBER(FIND(MID(G10,3,1),"0123456789")),ISNUMBER(FIND(MID(G10,4,1),"0123456789")),ISNUMBER(FIND(MID(G10,5,1),"0123456789")))),"コードは半角5桁",IF(COUNTIF($G$8:$G$57,G10)&lt;&gt;1,"コード重複",IF(H10="","商品名未入力",IF(NOT(ISNUMBER(I10)),"単価未入力・数値以外",IF(OR(I10&lt;0,I10&gt;10000000,I10&lt;&gt;INT(I10)),"単価の範囲・整数を確認","確認済み")))))))))</x:f>
        <x:v>確認済み</x:v>
      </x:c>
      <x:c r="K10" s="2" t="n">
        <x:f>IF(J10="","",IF(J10="確認済み",0,1))</x:f>
        <x:v>0</x:v>
      </x:c>
    </x:row>
    <x:row r="11" ht="23" customHeight="1">
      <x:c r="A11" s="17" t="str">
        <x:v>00042</x:v>
      </x:c>
      <x:c r="B11" s="18" t="n">
        <x:v>4</x:v>
      </x:c>
      <x:c r="C11" s="16" t="str">
        <x:v>営業</x:v>
      </x:c>
      <x:c r="D11" s="2"/>
      <x:c r="E11" s="2"/>
      <x:c r="F11" s="2"/>
      <x:c r="G11" s="17"/>
      <x:c r="H11" s="16"/>
      <x:c r="I11" s="18"/>
      <x:c r="J11" s="2" t="str">
        <x:f>IF(COUNTA(G11:I11)=0,"",IF(G11="","コード未入力",IF(NOT(ISTEXT(G11)),"コードを文字列に",IF(LEN(G11&amp;"x")&lt;&gt;6,"コードは5文字",IF(NOT(AND(ISNUMBER(FIND(MID(G11,1,1),"0123456789")),ISNUMBER(FIND(MID(G11,2,1),"0123456789")),ISNUMBER(FIND(MID(G11,3,1),"0123456789")),ISNUMBER(FIND(MID(G11,4,1),"0123456789")),ISNUMBER(FIND(MID(G11,5,1),"0123456789")))),"コードは半角5桁",IF(COUNTIF($G$8:$G$57,G11)&lt;&gt;1,"コード重複",IF(H11="","商品名未入力",IF(NOT(ISNUMBER(I11)),"単価未入力・数値以外",IF(OR(I11&lt;0,I11&gt;10000000,I11&lt;&gt;INT(I11)),"単価の範囲・整数を確認","確認済み")))))))))</x:f>
      </x:c>
      <x:c r="K11" s="2" t="str">
        <x:f>IF(J11="","",IF(J11="確認済み",0,1))</x:f>
      </x:c>
    </x:row>
    <x:row r="12" ht="23" customHeight="1">
      <x:c r="A12" s="17"/>
      <x:c r="B12" s="18"/>
      <x:c r="C12" s="16"/>
      <x:c r="D12" s="2"/>
      <x:c r="E12" s="2"/>
      <x:c r="F12" s="2"/>
      <x:c r="G12" s="17"/>
      <x:c r="H12" s="16"/>
      <x:c r="I12" s="18"/>
      <x:c r="J12" s="2" t="str">
        <x:f>IF(COUNTA(G12:I12)=0,"",IF(G12="","コード未入力",IF(NOT(ISTEXT(G12)),"コードを文字列に",IF(LEN(G12&amp;"x")&lt;&gt;6,"コードは5文字",IF(NOT(AND(ISNUMBER(FIND(MID(G12,1,1),"0123456789")),ISNUMBER(FIND(MID(G12,2,1),"0123456789")),ISNUMBER(FIND(MID(G12,3,1),"0123456789")),ISNUMBER(FIND(MID(G12,4,1),"0123456789")),ISNUMBER(FIND(MID(G12,5,1),"0123456789")))),"コードは半角5桁",IF(COUNTIF($G$8:$G$57,G12)&lt;&gt;1,"コード重複",IF(H12="","商品名未入力",IF(NOT(ISNUMBER(I12)),"単価未入力・数値以外",IF(OR(I12&lt;0,I12&gt;10000000,I12&lt;&gt;INT(I12)),"単価の範囲・整数を確認","確認済み")))))))))</x:f>
      </x:c>
      <x:c r="K12" s="2" t="str">
        <x:f>IF(J12="","",IF(J12="確認済み",0,1))</x:f>
      </x:c>
    </x:row>
    <x:row r="13" ht="23" customHeight="1">
      <x:c r="A13" s="17"/>
      <x:c r="B13" s="18"/>
      <x:c r="C13" s="16"/>
      <x:c r="D13" s="2"/>
      <x:c r="E13" s="2"/>
      <x:c r="F13" s="2"/>
      <x:c r="G13" s="17"/>
      <x:c r="H13" s="16"/>
      <x:c r="I13" s="18"/>
      <x:c r="J13" s="2" t="str">
        <x:f>IF(COUNTA(G13:I13)=0,"",IF(G13="","コード未入力",IF(NOT(ISTEXT(G13)),"コードを文字列に",IF(LEN(G13&amp;"x")&lt;&gt;6,"コードは5文字",IF(NOT(AND(ISNUMBER(FIND(MID(G13,1,1),"0123456789")),ISNUMBER(FIND(MID(G13,2,1),"0123456789")),ISNUMBER(FIND(MID(G13,3,1),"0123456789")),ISNUMBER(FIND(MID(G13,4,1),"0123456789")),ISNUMBER(FIND(MID(G13,5,1),"0123456789")))),"コードは半角5桁",IF(COUNTIF($G$8:$G$57,G13)&lt;&gt;1,"コード重複",IF(H13="","商品名未入力",IF(NOT(ISNUMBER(I13)),"単価未入力・数値以外",IF(OR(I13&lt;0,I13&gt;10000000,I13&lt;&gt;INT(I13)),"単価の範囲・整数を確認","確認済み")))))))))</x:f>
      </x:c>
      <x:c r="K13" s="2" t="str">
        <x:f>IF(J13="","",IF(J13="確認済み",0,1))</x:f>
      </x:c>
    </x:row>
    <x:row r="14" ht="23" customHeight="1">
      <x:c r="A14" s="17"/>
      <x:c r="B14" s="18"/>
      <x:c r="C14" s="16"/>
      <x:c r="D14" s="2"/>
      <x:c r="E14" s="2"/>
      <x:c r="F14" s="2"/>
      <x:c r="G14" s="17"/>
      <x:c r="H14" s="16"/>
      <x:c r="I14" s="18"/>
      <x:c r="J14" s="2" t="str">
        <x:f>IF(COUNTA(G14:I14)=0,"",IF(G14="","コード未入力",IF(NOT(ISTEXT(G14)),"コードを文字列に",IF(LEN(G14&amp;"x")&lt;&gt;6,"コードは5文字",IF(NOT(AND(ISNUMBER(FIND(MID(G14,1,1),"0123456789")),ISNUMBER(FIND(MID(G14,2,1),"0123456789")),ISNUMBER(FIND(MID(G14,3,1),"0123456789")),ISNUMBER(FIND(MID(G14,4,1),"0123456789")),ISNUMBER(FIND(MID(G14,5,1),"0123456789")))),"コードは半角5桁",IF(COUNTIF($G$8:$G$57,G14)&lt;&gt;1,"コード重複",IF(H14="","商品名未入力",IF(NOT(ISNUMBER(I14)),"単価未入力・数値以外",IF(OR(I14&lt;0,I14&gt;10000000,I14&lt;&gt;INT(I14)),"単価の範囲・整数を確認","確認済み")))))))))</x:f>
      </x:c>
      <x:c r="K14" s="2" t="str">
        <x:f>IF(J14="","",IF(J14="確認済み",0,1))</x:f>
      </x:c>
    </x:row>
    <x:row r="15" ht="23" customHeight="1">
      <x:c r="A15" s="17"/>
      <x:c r="B15" s="18"/>
      <x:c r="C15" s="16"/>
      <x:c r="D15" s="2"/>
      <x:c r="E15" s="2"/>
      <x:c r="F15" s="2"/>
      <x:c r="G15" s="17"/>
      <x:c r="H15" s="16"/>
      <x:c r="I15" s="18"/>
      <x:c r="J15" s="2" t="str">
        <x:f>IF(COUNTA(G15:I15)=0,"",IF(G15="","コード未入力",IF(NOT(ISTEXT(G15)),"コードを文字列に",IF(LEN(G15&amp;"x")&lt;&gt;6,"コードは5文字",IF(NOT(AND(ISNUMBER(FIND(MID(G15,1,1),"0123456789")),ISNUMBER(FIND(MID(G15,2,1),"0123456789")),ISNUMBER(FIND(MID(G15,3,1),"0123456789")),ISNUMBER(FIND(MID(G15,4,1),"0123456789")),ISNUMBER(FIND(MID(G15,5,1),"0123456789")))),"コードは半角5桁",IF(COUNTIF($G$8:$G$57,G15)&lt;&gt;1,"コード重複",IF(H15="","商品名未入力",IF(NOT(ISNUMBER(I15)),"単価未入力・数値以外",IF(OR(I15&lt;0,I15&gt;10000000,I15&lt;&gt;INT(I15)),"単価の範囲・整数を確認","確認済み")))))))))</x:f>
      </x:c>
      <x:c r="K15" s="2" t="str">
        <x:f>IF(J15="","",IF(J15="確認済み",0,1))</x:f>
      </x:c>
    </x:row>
    <x:row r="16" ht="23" customHeight="1">
      <x:c r="A16" s="17"/>
      <x:c r="B16" s="18"/>
      <x:c r="C16" s="16"/>
      <x:c r="D16" s="2"/>
      <x:c r="E16" s="2"/>
      <x:c r="F16" s="2"/>
      <x:c r="G16" s="17"/>
      <x:c r="H16" s="16"/>
      <x:c r="I16" s="18"/>
      <x:c r="J16" s="2" t="str">
        <x:f>IF(COUNTA(G16:I16)=0,"",IF(G16="","コード未入力",IF(NOT(ISTEXT(G16)),"コードを文字列に",IF(LEN(G16&amp;"x")&lt;&gt;6,"コードは5文字",IF(NOT(AND(ISNUMBER(FIND(MID(G16,1,1),"0123456789")),ISNUMBER(FIND(MID(G16,2,1),"0123456789")),ISNUMBER(FIND(MID(G16,3,1),"0123456789")),ISNUMBER(FIND(MID(G16,4,1),"0123456789")),ISNUMBER(FIND(MID(G16,5,1),"0123456789")))),"コードは半角5桁",IF(COUNTIF($G$8:$G$57,G16)&lt;&gt;1,"コード重複",IF(H16="","商品名未入力",IF(NOT(ISNUMBER(I16)),"単価未入力・数値以外",IF(OR(I16&lt;0,I16&gt;10000000,I16&lt;&gt;INT(I16)),"単価の範囲・整数を確認","確認済み")))))))))</x:f>
      </x:c>
      <x:c r="K16" s="2" t="str">
        <x:f>IF(J16="","",IF(J16="確認済み",0,1))</x:f>
      </x:c>
    </x:row>
    <x:row r="17" ht="23" customHeight="1">
      <x:c r="A17" s="17"/>
      <x:c r="B17" s="18"/>
      <x:c r="C17" s="16"/>
      <x:c r="D17" s="2"/>
      <x:c r="E17" s="2"/>
      <x:c r="F17" s="2"/>
      <x:c r="G17" s="17"/>
      <x:c r="H17" s="16"/>
      <x:c r="I17" s="18"/>
      <x:c r="J17" s="2" t="str">
        <x:f>IF(COUNTA(G17:I17)=0,"",IF(G17="","コード未入力",IF(NOT(ISTEXT(G17)),"コードを文字列に",IF(LEN(G17&amp;"x")&lt;&gt;6,"コードは5文字",IF(NOT(AND(ISNUMBER(FIND(MID(G17,1,1),"0123456789")),ISNUMBER(FIND(MID(G17,2,1),"0123456789")),ISNUMBER(FIND(MID(G17,3,1),"0123456789")),ISNUMBER(FIND(MID(G17,4,1),"0123456789")),ISNUMBER(FIND(MID(G17,5,1),"0123456789")))),"コードは半角5桁",IF(COUNTIF($G$8:$G$57,G17)&lt;&gt;1,"コード重複",IF(H17="","商品名未入力",IF(NOT(ISNUMBER(I17)),"単価未入力・数値以外",IF(OR(I17&lt;0,I17&gt;10000000,I17&lt;&gt;INT(I17)),"単価の範囲・整数を確認","確認済み")))))))))</x:f>
      </x:c>
      <x:c r="K17" s="2" t="str">
        <x:f>IF(J17="","",IF(J17="確認済み",0,1))</x:f>
      </x:c>
    </x:row>
    <x:row r="18" ht="23" customHeight="1">
      <x:c r="A18" s="17"/>
      <x:c r="B18" s="18"/>
      <x:c r="C18" s="16"/>
      <x:c r="D18" s="2"/>
      <x:c r="E18" s="2"/>
      <x:c r="F18" s="2"/>
      <x:c r="G18" s="17"/>
      <x:c r="H18" s="16"/>
      <x:c r="I18" s="18"/>
      <x:c r="J18" s="2" t="str">
        <x:f>IF(COUNTA(G18:I18)=0,"",IF(G18="","コード未入力",IF(NOT(ISTEXT(G18)),"コードを文字列に",IF(LEN(G18&amp;"x")&lt;&gt;6,"コードは5文字",IF(NOT(AND(ISNUMBER(FIND(MID(G18,1,1),"0123456789")),ISNUMBER(FIND(MID(G18,2,1),"0123456789")),ISNUMBER(FIND(MID(G18,3,1),"0123456789")),ISNUMBER(FIND(MID(G18,4,1),"0123456789")),ISNUMBER(FIND(MID(G18,5,1),"0123456789")))),"コードは半角5桁",IF(COUNTIF($G$8:$G$57,G18)&lt;&gt;1,"コード重複",IF(H18="","商品名未入力",IF(NOT(ISNUMBER(I18)),"単価未入力・数値以外",IF(OR(I18&lt;0,I18&gt;10000000,I18&lt;&gt;INT(I18)),"単価の範囲・整数を確認","確認済み")))))))))</x:f>
      </x:c>
      <x:c r="K18" s="2" t="str">
        <x:f>IF(J18="","",IF(J18="確認済み",0,1))</x:f>
      </x:c>
    </x:row>
    <x:row r="19" ht="23" customHeight="1">
      <x:c r="A19" s="17"/>
      <x:c r="B19" s="18"/>
      <x:c r="C19" s="16"/>
      <x:c r="D19" s="2"/>
      <x:c r="E19" s="2"/>
      <x:c r="F19" s="2"/>
      <x:c r="G19" s="17"/>
      <x:c r="H19" s="16"/>
      <x:c r="I19" s="18"/>
      <x:c r="J19" s="2" t="str">
        <x:f>IF(COUNTA(G19:I19)=0,"",IF(G19="","コード未入力",IF(NOT(ISTEXT(G19)),"コードを文字列に",IF(LEN(G19&amp;"x")&lt;&gt;6,"コードは5文字",IF(NOT(AND(ISNUMBER(FIND(MID(G19,1,1),"0123456789")),ISNUMBER(FIND(MID(G19,2,1),"0123456789")),ISNUMBER(FIND(MID(G19,3,1),"0123456789")),ISNUMBER(FIND(MID(G19,4,1),"0123456789")),ISNUMBER(FIND(MID(G19,5,1),"0123456789")))),"コードは半角5桁",IF(COUNTIF($G$8:$G$57,G19)&lt;&gt;1,"コード重複",IF(H19="","商品名未入力",IF(NOT(ISNUMBER(I19)),"単価未入力・数値以外",IF(OR(I19&lt;0,I19&gt;10000000,I19&lt;&gt;INT(I19)),"単価の範囲・整数を確認","確認済み")))))))))</x:f>
      </x:c>
      <x:c r="K19" s="2" t="str">
        <x:f>IF(J19="","",IF(J19="確認済み",0,1))</x:f>
      </x:c>
    </x:row>
    <x:row r="20" ht="23" customHeight="1">
      <x:c r="A20" s="17"/>
      <x:c r="B20" s="18"/>
      <x:c r="C20" s="16"/>
      <x:c r="D20" s="2"/>
      <x:c r="E20" s="2"/>
      <x:c r="F20" s="2"/>
      <x:c r="G20" s="17"/>
      <x:c r="H20" s="16"/>
      <x:c r="I20" s="18"/>
      <x:c r="J20" s="2" t="str">
        <x:f>IF(COUNTA(G20:I20)=0,"",IF(G20="","コード未入力",IF(NOT(ISTEXT(G20)),"コードを文字列に",IF(LEN(G20&amp;"x")&lt;&gt;6,"コードは5文字",IF(NOT(AND(ISNUMBER(FIND(MID(G20,1,1),"0123456789")),ISNUMBER(FIND(MID(G20,2,1),"0123456789")),ISNUMBER(FIND(MID(G20,3,1),"0123456789")),ISNUMBER(FIND(MID(G20,4,1),"0123456789")),ISNUMBER(FIND(MID(G20,5,1),"0123456789")))),"コードは半角5桁",IF(COUNTIF($G$8:$G$57,G20)&lt;&gt;1,"コード重複",IF(H20="","商品名未入力",IF(NOT(ISNUMBER(I20)),"単価未入力・数値以外",IF(OR(I20&lt;0,I20&gt;10000000,I20&lt;&gt;INT(I20)),"単価の範囲・整数を確認","確認済み")))))))))</x:f>
      </x:c>
      <x:c r="K20" s="2" t="str">
        <x:f>IF(J20="","",IF(J20="確認済み",0,1))</x:f>
      </x:c>
    </x:row>
    <x:row r="21" ht="23" customHeight="1">
      <x:c r="A21" s="17"/>
      <x:c r="B21" s="18"/>
      <x:c r="C21" s="16"/>
      <x:c r="D21" s="2"/>
      <x:c r="E21" s="2"/>
      <x:c r="F21" s="2"/>
      <x:c r="G21" s="17"/>
      <x:c r="H21" s="16"/>
      <x:c r="I21" s="18"/>
      <x:c r="J21" s="2" t="str">
        <x:f>IF(COUNTA(G21:I21)=0,"",IF(G21="","コード未入力",IF(NOT(ISTEXT(G21)),"コードを文字列に",IF(LEN(G21&amp;"x")&lt;&gt;6,"コードは5文字",IF(NOT(AND(ISNUMBER(FIND(MID(G21,1,1),"0123456789")),ISNUMBER(FIND(MID(G21,2,1),"0123456789")),ISNUMBER(FIND(MID(G21,3,1),"0123456789")),ISNUMBER(FIND(MID(G21,4,1),"0123456789")),ISNUMBER(FIND(MID(G21,5,1),"0123456789")))),"コードは半角5桁",IF(COUNTIF($G$8:$G$57,G21)&lt;&gt;1,"コード重複",IF(H21="","商品名未入力",IF(NOT(ISNUMBER(I21)),"単価未入力・数値以外",IF(OR(I21&lt;0,I21&gt;10000000,I21&lt;&gt;INT(I21)),"単価の範囲・整数を確認","確認済み")))))))))</x:f>
      </x:c>
      <x:c r="K21" s="2" t="str">
        <x:f>IF(J21="","",IF(J21="確認済み",0,1))</x:f>
      </x:c>
    </x:row>
    <x:row r="22" ht="23" customHeight="1">
      <x:c r="A22" s="17"/>
      <x:c r="B22" s="18"/>
      <x:c r="C22" s="16"/>
      <x:c r="D22" s="2"/>
      <x:c r="E22" s="2"/>
      <x:c r="F22" s="2"/>
      <x:c r="G22" s="17"/>
      <x:c r="H22" s="16"/>
      <x:c r="I22" s="18"/>
      <x:c r="J22" s="2" t="str">
        <x:f>IF(COUNTA(G22:I22)=0,"",IF(G22="","コード未入力",IF(NOT(ISTEXT(G22)),"コードを文字列に",IF(LEN(G22&amp;"x")&lt;&gt;6,"コードは5文字",IF(NOT(AND(ISNUMBER(FIND(MID(G22,1,1),"0123456789")),ISNUMBER(FIND(MID(G22,2,1),"0123456789")),ISNUMBER(FIND(MID(G22,3,1),"0123456789")),ISNUMBER(FIND(MID(G22,4,1),"0123456789")),ISNUMBER(FIND(MID(G22,5,1),"0123456789")))),"コードは半角5桁",IF(COUNTIF($G$8:$G$57,G22)&lt;&gt;1,"コード重複",IF(H22="","商品名未入力",IF(NOT(ISNUMBER(I22)),"単価未入力・数値以外",IF(OR(I22&lt;0,I22&gt;10000000,I22&lt;&gt;INT(I22)),"単価の範囲・整数を確認","確認済み")))))))))</x:f>
      </x:c>
      <x:c r="K22" s="2" t="str">
        <x:f>IF(J22="","",IF(J22="確認済み",0,1))</x:f>
      </x:c>
    </x:row>
    <x:row r="23" ht="23" customHeight="1">
      <x:c r="A23" s="17"/>
      <x:c r="B23" s="18"/>
      <x:c r="C23" s="16"/>
      <x:c r="D23" s="2"/>
      <x:c r="E23" s="2"/>
      <x:c r="F23" s="2"/>
      <x:c r="G23" s="17"/>
      <x:c r="H23" s="16"/>
      <x:c r="I23" s="18"/>
      <x:c r="J23" s="2" t="str">
        <x:f>IF(COUNTA(G23:I23)=0,"",IF(G23="","コード未入力",IF(NOT(ISTEXT(G23)),"コードを文字列に",IF(LEN(G23&amp;"x")&lt;&gt;6,"コードは5文字",IF(NOT(AND(ISNUMBER(FIND(MID(G23,1,1),"0123456789")),ISNUMBER(FIND(MID(G23,2,1),"0123456789")),ISNUMBER(FIND(MID(G23,3,1),"0123456789")),ISNUMBER(FIND(MID(G23,4,1),"0123456789")),ISNUMBER(FIND(MID(G23,5,1),"0123456789")))),"コードは半角5桁",IF(COUNTIF($G$8:$G$57,G23)&lt;&gt;1,"コード重複",IF(H23="","商品名未入力",IF(NOT(ISNUMBER(I23)),"単価未入力・数値以外",IF(OR(I23&lt;0,I23&gt;10000000,I23&lt;&gt;INT(I23)),"単価の範囲・整数を確認","確認済み")))))))))</x:f>
      </x:c>
      <x:c r="K23" s="2" t="str">
        <x:f>IF(J23="","",IF(J23="確認済み",0,1))</x:f>
      </x:c>
    </x:row>
    <x:row r="24" ht="23" customHeight="1">
      <x:c r="A24" s="17"/>
      <x:c r="B24" s="18"/>
      <x:c r="C24" s="16"/>
      <x:c r="D24" s="2"/>
      <x:c r="E24" s="2"/>
      <x:c r="F24" s="2"/>
      <x:c r="G24" s="17"/>
      <x:c r="H24" s="16"/>
      <x:c r="I24" s="18"/>
      <x:c r="J24" s="2" t="str">
        <x:f>IF(COUNTA(G24:I24)=0,"",IF(G24="","コード未入力",IF(NOT(ISTEXT(G24)),"コードを文字列に",IF(LEN(G24&amp;"x")&lt;&gt;6,"コードは5文字",IF(NOT(AND(ISNUMBER(FIND(MID(G24,1,1),"0123456789")),ISNUMBER(FIND(MID(G24,2,1),"0123456789")),ISNUMBER(FIND(MID(G24,3,1),"0123456789")),ISNUMBER(FIND(MID(G24,4,1),"0123456789")),ISNUMBER(FIND(MID(G24,5,1),"0123456789")))),"コードは半角5桁",IF(COUNTIF($G$8:$G$57,G24)&lt;&gt;1,"コード重複",IF(H24="","商品名未入力",IF(NOT(ISNUMBER(I24)),"単価未入力・数値以外",IF(OR(I24&lt;0,I24&gt;10000000,I24&lt;&gt;INT(I24)),"単価の範囲・整数を確認","確認済み")))))))))</x:f>
      </x:c>
      <x:c r="K24" s="2" t="str">
        <x:f>IF(J24="","",IF(J24="確認済み",0,1))</x:f>
      </x:c>
    </x:row>
    <x:row r="25" ht="23" customHeight="1">
      <x:c r="A25" s="17"/>
      <x:c r="B25" s="18"/>
      <x:c r="C25" s="16"/>
      <x:c r="D25" s="2"/>
      <x:c r="E25" s="2"/>
      <x:c r="F25" s="2"/>
      <x:c r="G25" s="17"/>
      <x:c r="H25" s="16"/>
      <x:c r="I25" s="18"/>
      <x:c r="J25" s="2" t="str">
        <x:f>IF(COUNTA(G25:I25)=0,"",IF(G25="","コード未入力",IF(NOT(ISTEXT(G25)),"コードを文字列に",IF(LEN(G25&amp;"x")&lt;&gt;6,"コードは5文字",IF(NOT(AND(ISNUMBER(FIND(MID(G25,1,1),"0123456789")),ISNUMBER(FIND(MID(G25,2,1),"0123456789")),ISNUMBER(FIND(MID(G25,3,1),"0123456789")),ISNUMBER(FIND(MID(G25,4,1),"0123456789")),ISNUMBER(FIND(MID(G25,5,1),"0123456789")))),"コードは半角5桁",IF(COUNTIF($G$8:$G$57,G25)&lt;&gt;1,"コード重複",IF(H25="","商品名未入力",IF(NOT(ISNUMBER(I25)),"単価未入力・数値以外",IF(OR(I25&lt;0,I25&gt;10000000,I25&lt;&gt;INT(I25)),"単価の範囲・整数を確認","確認済み")))))))))</x:f>
      </x:c>
      <x:c r="K25" s="2" t="str">
        <x:f>IF(J25="","",IF(J25="確認済み",0,1))</x:f>
      </x:c>
    </x:row>
    <x:row r="26" ht="23" customHeight="1">
      <x:c r="A26" s="17"/>
      <x:c r="B26" s="18"/>
      <x:c r="C26" s="16"/>
      <x:c r="D26" s="2"/>
      <x:c r="E26" s="2"/>
      <x:c r="F26" s="2"/>
      <x:c r="G26" s="17"/>
      <x:c r="H26" s="16"/>
      <x:c r="I26" s="18"/>
      <x:c r="J26" s="2" t="str">
        <x:f>IF(COUNTA(G26:I26)=0,"",IF(G26="","コード未入力",IF(NOT(ISTEXT(G26)),"コードを文字列に",IF(LEN(G26&amp;"x")&lt;&gt;6,"コードは5文字",IF(NOT(AND(ISNUMBER(FIND(MID(G26,1,1),"0123456789")),ISNUMBER(FIND(MID(G26,2,1),"0123456789")),ISNUMBER(FIND(MID(G26,3,1),"0123456789")),ISNUMBER(FIND(MID(G26,4,1),"0123456789")),ISNUMBER(FIND(MID(G26,5,1),"0123456789")))),"コードは半角5桁",IF(COUNTIF($G$8:$G$57,G26)&lt;&gt;1,"コード重複",IF(H26="","商品名未入力",IF(NOT(ISNUMBER(I26)),"単価未入力・数値以外",IF(OR(I26&lt;0,I26&gt;10000000,I26&lt;&gt;INT(I26)),"単価の範囲・整数を確認","確認済み")))))))))</x:f>
      </x:c>
      <x:c r="K26" s="2" t="str">
        <x:f>IF(J26="","",IF(J26="確認済み",0,1))</x:f>
      </x:c>
    </x:row>
    <x:row r="27" ht="23" customHeight="1">
      <x:c r="A27" s="17"/>
      <x:c r="B27" s="18"/>
      <x:c r="C27" s="16"/>
      <x:c r="D27" s="2"/>
      <x:c r="E27" s="2"/>
      <x:c r="F27" s="2"/>
      <x:c r="G27" s="17"/>
      <x:c r="H27" s="16"/>
      <x:c r="I27" s="18"/>
      <x:c r="J27" s="2" t="str">
        <x:f>IF(COUNTA(G27:I27)=0,"",IF(G27="","コード未入力",IF(NOT(ISTEXT(G27)),"コードを文字列に",IF(LEN(G27&amp;"x")&lt;&gt;6,"コードは5文字",IF(NOT(AND(ISNUMBER(FIND(MID(G27,1,1),"0123456789")),ISNUMBER(FIND(MID(G27,2,1),"0123456789")),ISNUMBER(FIND(MID(G27,3,1),"0123456789")),ISNUMBER(FIND(MID(G27,4,1),"0123456789")),ISNUMBER(FIND(MID(G27,5,1),"0123456789")))),"コードは半角5桁",IF(COUNTIF($G$8:$G$57,G27)&lt;&gt;1,"コード重複",IF(H27="","商品名未入力",IF(NOT(ISNUMBER(I27)),"単価未入力・数値以外",IF(OR(I27&lt;0,I27&gt;10000000,I27&lt;&gt;INT(I27)),"単価の範囲・整数を確認","確認済み")))))))))</x:f>
      </x:c>
      <x:c r="K27" s="2" t="str">
        <x:f>IF(J27="","",IF(J27="確認済み",0,1))</x:f>
      </x:c>
    </x:row>
    <x:row r="28" ht="23" customHeight="1">
      <x:c r="A28" s="17"/>
      <x:c r="B28" s="18"/>
      <x:c r="C28" s="16"/>
      <x:c r="D28" s="2"/>
      <x:c r="E28" s="2"/>
      <x:c r="F28" s="2"/>
      <x:c r="G28" s="17"/>
      <x:c r="H28" s="16"/>
      <x:c r="I28" s="18"/>
      <x:c r="J28" s="2" t="str">
        <x:f>IF(COUNTA(G28:I28)=0,"",IF(G28="","コード未入力",IF(NOT(ISTEXT(G28)),"コードを文字列に",IF(LEN(G28&amp;"x")&lt;&gt;6,"コードは5文字",IF(NOT(AND(ISNUMBER(FIND(MID(G28,1,1),"0123456789")),ISNUMBER(FIND(MID(G28,2,1),"0123456789")),ISNUMBER(FIND(MID(G28,3,1),"0123456789")),ISNUMBER(FIND(MID(G28,4,1),"0123456789")),ISNUMBER(FIND(MID(G28,5,1),"0123456789")))),"コードは半角5桁",IF(COUNTIF($G$8:$G$57,G28)&lt;&gt;1,"コード重複",IF(H28="","商品名未入力",IF(NOT(ISNUMBER(I28)),"単価未入力・数値以外",IF(OR(I28&lt;0,I28&gt;10000000,I28&lt;&gt;INT(I28)),"単価の範囲・整数を確認","確認済み")))))))))</x:f>
      </x:c>
      <x:c r="K28" s="2" t="str">
        <x:f>IF(J28="","",IF(J28="確認済み",0,1))</x:f>
      </x:c>
    </x:row>
    <x:row r="29" ht="23" customHeight="1">
      <x:c r="A29" s="17"/>
      <x:c r="B29" s="18"/>
      <x:c r="C29" s="16"/>
      <x:c r="D29" s="2"/>
      <x:c r="E29" s="2"/>
      <x:c r="F29" s="2"/>
      <x:c r="G29" s="17"/>
      <x:c r="H29" s="16"/>
      <x:c r="I29" s="18"/>
      <x:c r="J29" s="2" t="str">
        <x:f>IF(COUNTA(G29:I29)=0,"",IF(G29="","コード未入力",IF(NOT(ISTEXT(G29)),"コードを文字列に",IF(LEN(G29&amp;"x")&lt;&gt;6,"コードは5文字",IF(NOT(AND(ISNUMBER(FIND(MID(G29,1,1),"0123456789")),ISNUMBER(FIND(MID(G29,2,1),"0123456789")),ISNUMBER(FIND(MID(G29,3,1),"0123456789")),ISNUMBER(FIND(MID(G29,4,1),"0123456789")),ISNUMBER(FIND(MID(G29,5,1),"0123456789")))),"コードは半角5桁",IF(COUNTIF($G$8:$G$57,G29)&lt;&gt;1,"コード重複",IF(H29="","商品名未入力",IF(NOT(ISNUMBER(I29)),"単価未入力・数値以外",IF(OR(I29&lt;0,I29&gt;10000000,I29&lt;&gt;INT(I29)),"単価の範囲・整数を確認","確認済み")))))))))</x:f>
      </x:c>
      <x:c r="K29" s="2" t="str">
        <x:f>IF(J29="","",IF(J29="確認済み",0,1))</x:f>
      </x:c>
    </x:row>
    <x:row r="30" ht="23" customHeight="1">
      <x:c r="A30" s="17"/>
      <x:c r="B30" s="18"/>
      <x:c r="C30" s="16"/>
      <x:c r="D30" s="2"/>
      <x:c r="E30" s="2"/>
      <x:c r="F30" s="2"/>
      <x:c r="G30" s="17"/>
      <x:c r="H30" s="16"/>
      <x:c r="I30" s="18"/>
      <x:c r="J30" s="2" t="str">
        <x:f>IF(COUNTA(G30:I30)=0,"",IF(G30="","コード未入力",IF(NOT(ISTEXT(G30)),"コードを文字列に",IF(LEN(G30&amp;"x")&lt;&gt;6,"コードは5文字",IF(NOT(AND(ISNUMBER(FIND(MID(G30,1,1),"0123456789")),ISNUMBER(FIND(MID(G30,2,1),"0123456789")),ISNUMBER(FIND(MID(G30,3,1),"0123456789")),ISNUMBER(FIND(MID(G30,4,1),"0123456789")),ISNUMBER(FIND(MID(G30,5,1),"0123456789")))),"コードは半角5桁",IF(COUNTIF($G$8:$G$57,G30)&lt;&gt;1,"コード重複",IF(H30="","商品名未入力",IF(NOT(ISNUMBER(I30)),"単価未入力・数値以外",IF(OR(I30&lt;0,I30&gt;10000000,I30&lt;&gt;INT(I30)),"単価の範囲・整数を確認","確認済み")))))))))</x:f>
      </x:c>
      <x:c r="K30" s="2" t="str">
        <x:f>IF(J30="","",IF(J30="確認済み",0,1))</x:f>
      </x:c>
    </x:row>
    <x:row r="31" ht="23" customHeight="1">
      <x:c r="A31" s="17"/>
      <x:c r="B31" s="18"/>
      <x:c r="C31" s="16"/>
      <x:c r="D31" s="2"/>
      <x:c r="E31" s="2"/>
      <x:c r="F31" s="2"/>
      <x:c r="G31" s="17"/>
      <x:c r="H31" s="16"/>
      <x:c r="I31" s="18"/>
      <x:c r="J31" s="2" t="str">
        <x:f>IF(COUNTA(G31:I31)=0,"",IF(G31="","コード未入力",IF(NOT(ISTEXT(G31)),"コードを文字列に",IF(LEN(G31&amp;"x")&lt;&gt;6,"コードは5文字",IF(NOT(AND(ISNUMBER(FIND(MID(G31,1,1),"0123456789")),ISNUMBER(FIND(MID(G31,2,1),"0123456789")),ISNUMBER(FIND(MID(G31,3,1),"0123456789")),ISNUMBER(FIND(MID(G31,4,1),"0123456789")),ISNUMBER(FIND(MID(G31,5,1),"0123456789")))),"コードは半角5桁",IF(COUNTIF($G$8:$G$57,G31)&lt;&gt;1,"コード重複",IF(H31="","商品名未入力",IF(NOT(ISNUMBER(I31)),"単価未入力・数値以外",IF(OR(I31&lt;0,I31&gt;10000000,I31&lt;&gt;INT(I31)),"単価の範囲・整数を確認","確認済み")))))))))</x:f>
      </x:c>
      <x:c r="K31" s="2" t="str">
        <x:f>IF(J31="","",IF(J31="確認済み",0,1))</x:f>
      </x:c>
    </x:row>
    <x:row r="32" ht="23" customHeight="1">
      <x:c r="A32" s="17"/>
      <x:c r="B32" s="18"/>
      <x:c r="C32" s="16"/>
      <x:c r="D32" s="2"/>
      <x:c r="E32" s="2"/>
      <x:c r="F32" s="2"/>
      <x:c r="G32" s="17"/>
      <x:c r="H32" s="16"/>
      <x:c r="I32" s="18"/>
      <x:c r="J32" s="2" t="str">
        <x:f>IF(COUNTA(G32:I32)=0,"",IF(G32="","コード未入力",IF(NOT(ISTEXT(G32)),"コードを文字列に",IF(LEN(G32&amp;"x")&lt;&gt;6,"コードは5文字",IF(NOT(AND(ISNUMBER(FIND(MID(G32,1,1),"0123456789")),ISNUMBER(FIND(MID(G32,2,1),"0123456789")),ISNUMBER(FIND(MID(G32,3,1),"0123456789")),ISNUMBER(FIND(MID(G32,4,1),"0123456789")),ISNUMBER(FIND(MID(G32,5,1),"0123456789")))),"コードは半角5桁",IF(COUNTIF($G$8:$G$57,G32)&lt;&gt;1,"コード重複",IF(H32="","商品名未入力",IF(NOT(ISNUMBER(I32)),"単価未入力・数値以外",IF(OR(I32&lt;0,I32&gt;10000000,I32&lt;&gt;INT(I32)),"単価の範囲・整数を確認","確認済み")))))))))</x:f>
      </x:c>
      <x:c r="K32" s="2" t="str">
        <x:f>IF(J32="","",IF(J32="確認済み",0,1))</x:f>
      </x:c>
    </x:row>
    <x:row r="33" ht="23" customHeight="1">
      <x:c r="A33" s="17"/>
      <x:c r="B33" s="18"/>
      <x:c r="C33" s="16"/>
      <x:c r="D33" s="2"/>
      <x:c r="E33" s="2"/>
      <x:c r="F33" s="2"/>
      <x:c r="G33" s="17"/>
      <x:c r="H33" s="16"/>
      <x:c r="I33" s="18"/>
      <x:c r="J33" s="2" t="str">
        <x:f>IF(COUNTA(G33:I33)=0,"",IF(G33="","コード未入力",IF(NOT(ISTEXT(G33)),"コードを文字列に",IF(LEN(G33&amp;"x")&lt;&gt;6,"コードは5文字",IF(NOT(AND(ISNUMBER(FIND(MID(G33,1,1),"0123456789")),ISNUMBER(FIND(MID(G33,2,1),"0123456789")),ISNUMBER(FIND(MID(G33,3,1),"0123456789")),ISNUMBER(FIND(MID(G33,4,1),"0123456789")),ISNUMBER(FIND(MID(G33,5,1),"0123456789")))),"コードは半角5桁",IF(COUNTIF($G$8:$G$57,G33)&lt;&gt;1,"コード重複",IF(H33="","商品名未入力",IF(NOT(ISNUMBER(I33)),"単価未入力・数値以外",IF(OR(I33&lt;0,I33&gt;10000000,I33&lt;&gt;INT(I33)),"単価の範囲・整数を確認","確認済み")))))))))</x:f>
      </x:c>
      <x:c r="K33" s="2" t="str">
        <x:f>IF(J33="","",IF(J33="確認済み",0,1))</x:f>
      </x:c>
    </x:row>
    <x:row r="34" ht="23" customHeight="1">
      <x:c r="A34" s="17"/>
      <x:c r="B34" s="18"/>
      <x:c r="C34" s="16"/>
      <x:c r="D34" s="2"/>
      <x:c r="E34" s="2"/>
      <x:c r="F34" s="2"/>
      <x:c r="G34" s="17"/>
      <x:c r="H34" s="16"/>
      <x:c r="I34" s="18"/>
      <x:c r="J34" s="2" t="str">
        <x:f>IF(COUNTA(G34:I34)=0,"",IF(G34="","コード未入力",IF(NOT(ISTEXT(G34)),"コードを文字列に",IF(LEN(G34&amp;"x")&lt;&gt;6,"コードは5文字",IF(NOT(AND(ISNUMBER(FIND(MID(G34,1,1),"0123456789")),ISNUMBER(FIND(MID(G34,2,1),"0123456789")),ISNUMBER(FIND(MID(G34,3,1),"0123456789")),ISNUMBER(FIND(MID(G34,4,1),"0123456789")),ISNUMBER(FIND(MID(G34,5,1),"0123456789")))),"コードは半角5桁",IF(COUNTIF($G$8:$G$57,G34)&lt;&gt;1,"コード重複",IF(H34="","商品名未入力",IF(NOT(ISNUMBER(I34)),"単価未入力・数値以外",IF(OR(I34&lt;0,I34&gt;10000000,I34&lt;&gt;INT(I34)),"単価の範囲・整数を確認","確認済み")))))))))</x:f>
      </x:c>
      <x:c r="K34" s="2" t="str">
        <x:f>IF(J34="","",IF(J34="確認済み",0,1))</x:f>
      </x:c>
    </x:row>
    <x:row r="35" ht="23" customHeight="1">
      <x:c r="A35" s="17"/>
      <x:c r="B35" s="18"/>
      <x:c r="C35" s="16"/>
      <x:c r="D35" s="2"/>
      <x:c r="E35" s="2"/>
      <x:c r="F35" s="2"/>
      <x:c r="G35" s="17"/>
      <x:c r="H35" s="16"/>
      <x:c r="I35" s="18"/>
      <x:c r="J35" s="2" t="str">
        <x:f>IF(COUNTA(G35:I35)=0,"",IF(G35="","コード未入力",IF(NOT(ISTEXT(G35)),"コードを文字列に",IF(LEN(G35&amp;"x")&lt;&gt;6,"コードは5文字",IF(NOT(AND(ISNUMBER(FIND(MID(G35,1,1),"0123456789")),ISNUMBER(FIND(MID(G35,2,1),"0123456789")),ISNUMBER(FIND(MID(G35,3,1),"0123456789")),ISNUMBER(FIND(MID(G35,4,1),"0123456789")),ISNUMBER(FIND(MID(G35,5,1),"0123456789")))),"コードは半角5桁",IF(COUNTIF($G$8:$G$57,G35)&lt;&gt;1,"コード重複",IF(H35="","商品名未入力",IF(NOT(ISNUMBER(I35)),"単価未入力・数値以外",IF(OR(I35&lt;0,I35&gt;10000000,I35&lt;&gt;INT(I35)),"単価の範囲・整数を確認","確認済み")))))))))</x:f>
      </x:c>
      <x:c r="K35" s="2" t="str">
        <x:f>IF(J35="","",IF(J35="確認済み",0,1))</x:f>
      </x:c>
    </x:row>
    <x:row r="36" ht="23" customHeight="1">
      <x:c r="A36" s="17"/>
      <x:c r="B36" s="18"/>
      <x:c r="C36" s="16"/>
      <x:c r="D36" s="2"/>
      <x:c r="E36" s="2"/>
      <x:c r="F36" s="2"/>
      <x:c r="G36" s="17"/>
      <x:c r="H36" s="16"/>
      <x:c r="I36" s="18"/>
      <x:c r="J36" s="2" t="str">
        <x:f>IF(COUNTA(G36:I36)=0,"",IF(G36="","コード未入力",IF(NOT(ISTEXT(G36)),"コードを文字列に",IF(LEN(G36&amp;"x")&lt;&gt;6,"コードは5文字",IF(NOT(AND(ISNUMBER(FIND(MID(G36,1,1),"0123456789")),ISNUMBER(FIND(MID(G36,2,1),"0123456789")),ISNUMBER(FIND(MID(G36,3,1),"0123456789")),ISNUMBER(FIND(MID(G36,4,1),"0123456789")),ISNUMBER(FIND(MID(G36,5,1),"0123456789")))),"コードは半角5桁",IF(COUNTIF($G$8:$G$57,G36)&lt;&gt;1,"コード重複",IF(H36="","商品名未入力",IF(NOT(ISNUMBER(I36)),"単価未入力・数値以外",IF(OR(I36&lt;0,I36&gt;10000000,I36&lt;&gt;INT(I36)),"単価の範囲・整数を確認","確認済み")))))))))</x:f>
      </x:c>
      <x:c r="K36" s="2" t="str">
        <x:f>IF(J36="","",IF(J36="確認済み",0,1))</x:f>
      </x:c>
    </x:row>
    <x:row r="37" ht="23" customHeight="1">
      <x:c r="A37" s="17"/>
      <x:c r="B37" s="18"/>
      <x:c r="C37" s="16"/>
      <x:c r="D37" s="2"/>
      <x:c r="E37" s="2"/>
      <x:c r="F37" s="2"/>
      <x:c r="G37" s="17"/>
      <x:c r="H37" s="16"/>
      <x:c r="I37" s="18"/>
      <x:c r="J37" s="2" t="str">
        <x:f>IF(COUNTA(G37:I37)=0,"",IF(G37="","コード未入力",IF(NOT(ISTEXT(G37)),"コードを文字列に",IF(LEN(G37&amp;"x")&lt;&gt;6,"コードは5文字",IF(NOT(AND(ISNUMBER(FIND(MID(G37,1,1),"0123456789")),ISNUMBER(FIND(MID(G37,2,1),"0123456789")),ISNUMBER(FIND(MID(G37,3,1),"0123456789")),ISNUMBER(FIND(MID(G37,4,1),"0123456789")),ISNUMBER(FIND(MID(G37,5,1),"0123456789")))),"コードは半角5桁",IF(COUNTIF($G$8:$G$57,G37)&lt;&gt;1,"コード重複",IF(H37="","商品名未入力",IF(NOT(ISNUMBER(I37)),"単価未入力・数値以外",IF(OR(I37&lt;0,I37&gt;10000000,I37&lt;&gt;INT(I37)),"単価の範囲・整数を確認","確認済み")))))))))</x:f>
      </x:c>
      <x:c r="K37" s="2" t="str">
        <x:f>IF(J37="","",IF(J37="確認済み",0,1))</x:f>
      </x:c>
    </x:row>
    <x:row r="38" ht="23" customHeight="1">
      <x:c r="A38" s="17"/>
      <x:c r="B38" s="18"/>
      <x:c r="C38" s="16"/>
      <x:c r="D38" s="2"/>
      <x:c r="E38" s="2"/>
      <x:c r="F38" s="2"/>
      <x:c r="G38" s="17"/>
      <x:c r="H38" s="16"/>
      <x:c r="I38" s="18"/>
      <x:c r="J38" s="2" t="str">
        <x:f>IF(COUNTA(G38:I38)=0,"",IF(G38="","コード未入力",IF(NOT(ISTEXT(G38)),"コードを文字列に",IF(LEN(G38&amp;"x")&lt;&gt;6,"コードは5文字",IF(NOT(AND(ISNUMBER(FIND(MID(G38,1,1),"0123456789")),ISNUMBER(FIND(MID(G38,2,1),"0123456789")),ISNUMBER(FIND(MID(G38,3,1),"0123456789")),ISNUMBER(FIND(MID(G38,4,1),"0123456789")),ISNUMBER(FIND(MID(G38,5,1),"0123456789")))),"コードは半角5桁",IF(COUNTIF($G$8:$G$57,G38)&lt;&gt;1,"コード重複",IF(H38="","商品名未入力",IF(NOT(ISNUMBER(I38)),"単価未入力・数値以外",IF(OR(I38&lt;0,I38&gt;10000000,I38&lt;&gt;INT(I38)),"単価の範囲・整数を確認","確認済み")))))))))</x:f>
      </x:c>
      <x:c r="K38" s="2" t="str">
        <x:f>IF(J38="","",IF(J38="確認済み",0,1))</x:f>
      </x:c>
    </x:row>
    <x:row r="39" ht="23" customHeight="1">
      <x:c r="A39" s="17"/>
      <x:c r="B39" s="18"/>
      <x:c r="C39" s="16"/>
      <x:c r="D39" s="2"/>
      <x:c r="E39" s="2"/>
      <x:c r="F39" s="2"/>
      <x:c r="G39" s="17"/>
      <x:c r="H39" s="16"/>
      <x:c r="I39" s="18"/>
      <x:c r="J39" s="2" t="str">
        <x:f>IF(COUNTA(G39:I39)=0,"",IF(G39="","コード未入力",IF(NOT(ISTEXT(G39)),"コードを文字列に",IF(LEN(G39&amp;"x")&lt;&gt;6,"コードは5文字",IF(NOT(AND(ISNUMBER(FIND(MID(G39,1,1),"0123456789")),ISNUMBER(FIND(MID(G39,2,1),"0123456789")),ISNUMBER(FIND(MID(G39,3,1),"0123456789")),ISNUMBER(FIND(MID(G39,4,1),"0123456789")),ISNUMBER(FIND(MID(G39,5,1),"0123456789")))),"コードは半角5桁",IF(COUNTIF($G$8:$G$57,G39)&lt;&gt;1,"コード重複",IF(H39="","商品名未入力",IF(NOT(ISNUMBER(I39)),"単価未入力・数値以外",IF(OR(I39&lt;0,I39&gt;10000000,I39&lt;&gt;INT(I39)),"単価の範囲・整数を確認","確認済み")))))))))</x:f>
      </x:c>
      <x:c r="K39" s="2" t="str">
        <x:f>IF(J39="","",IF(J39="確認済み",0,1))</x:f>
      </x:c>
    </x:row>
    <x:row r="40" ht="23" customHeight="1">
      <x:c r="A40" s="17"/>
      <x:c r="B40" s="18"/>
      <x:c r="C40" s="16"/>
      <x:c r="D40" s="2"/>
      <x:c r="E40" s="2"/>
      <x:c r="F40" s="2"/>
      <x:c r="G40" s="17"/>
      <x:c r="H40" s="16"/>
      <x:c r="I40" s="18"/>
      <x:c r="J40" s="2" t="str">
        <x:f>IF(COUNTA(G40:I40)=0,"",IF(G40="","コード未入力",IF(NOT(ISTEXT(G40)),"コードを文字列に",IF(LEN(G40&amp;"x")&lt;&gt;6,"コードは5文字",IF(NOT(AND(ISNUMBER(FIND(MID(G40,1,1),"0123456789")),ISNUMBER(FIND(MID(G40,2,1),"0123456789")),ISNUMBER(FIND(MID(G40,3,1),"0123456789")),ISNUMBER(FIND(MID(G40,4,1),"0123456789")),ISNUMBER(FIND(MID(G40,5,1),"0123456789")))),"コードは半角5桁",IF(COUNTIF($G$8:$G$57,G40)&lt;&gt;1,"コード重複",IF(H40="","商品名未入力",IF(NOT(ISNUMBER(I40)),"単価未入力・数値以外",IF(OR(I40&lt;0,I40&gt;10000000,I40&lt;&gt;INT(I40)),"単価の範囲・整数を確認","確認済み")))))))))</x:f>
      </x:c>
      <x:c r="K40" s="2" t="str">
        <x:f>IF(J40="","",IF(J40="確認済み",0,1))</x:f>
      </x:c>
    </x:row>
    <x:row r="41" ht="23" customHeight="1">
      <x:c r="A41" s="17"/>
      <x:c r="B41" s="18"/>
      <x:c r="C41" s="16"/>
      <x:c r="D41" s="2"/>
      <x:c r="E41" s="2"/>
      <x:c r="F41" s="2"/>
      <x:c r="G41" s="17"/>
      <x:c r="H41" s="16"/>
      <x:c r="I41" s="18"/>
      <x:c r="J41" s="2" t="str">
        <x:f>IF(COUNTA(G41:I41)=0,"",IF(G41="","コード未入力",IF(NOT(ISTEXT(G41)),"コードを文字列に",IF(LEN(G41&amp;"x")&lt;&gt;6,"コードは5文字",IF(NOT(AND(ISNUMBER(FIND(MID(G41,1,1),"0123456789")),ISNUMBER(FIND(MID(G41,2,1),"0123456789")),ISNUMBER(FIND(MID(G41,3,1),"0123456789")),ISNUMBER(FIND(MID(G41,4,1),"0123456789")),ISNUMBER(FIND(MID(G41,5,1),"0123456789")))),"コードは半角5桁",IF(COUNTIF($G$8:$G$57,G41)&lt;&gt;1,"コード重複",IF(H41="","商品名未入力",IF(NOT(ISNUMBER(I41)),"単価未入力・数値以外",IF(OR(I41&lt;0,I41&gt;10000000,I41&lt;&gt;INT(I41)),"単価の範囲・整数を確認","確認済み")))))))))</x:f>
      </x:c>
      <x:c r="K41" s="2" t="str">
        <x:f>IF(J41="","",IF(J41="確認済み",0,1))</x:f>
      </x:c>
    </x:row>
    <x:row r="42" ht="23" customHeight="1">
      <x:c r="A42" s="17"/>
      <x:c r="B42" s="18"/>
      <x:c r="C42" s="16"/>
      <x:c r="D42" s="2"/>
      <x:c r="E42" s="2"/>
      <x:c r="F42" s="2"/>
      <x:c r="G42" s="17"/>
      <x:c r="H42" s="16"/>
      <x:c r="I42" s="18"/>
      <x:c r="J42" s="2" t="str">
        <x:f>IF(COUNTA(G42:I42)=0,"",IF(G42="","コード未入力",IF(NOT(ISTEXT(G42)),"コードを文字列に",IF(LEN(G42&amp;"x")&lt;&gt;6,"コードは5文字",IF(NOT(AND(ISNUMBER(FIND(MID(G42,1,1),"0123456789")),ISNUMBER(FIND(MID(G42,2,1),"0123456789")),ISNUMBER(FIND(MID(G42,3,1),"0123456789")),ISNUMBER(FIND(MID(G42,4,1),"0123456789")),ISNUMBER(FIND(MID(G42,5,1),"0123456789")))),"コードは半角5桁",IF(COUNTIF($G$8:$G$57,G42)&lt;&gt;1,"コード重複",IF(H42="","商品名未入力",IF(NOT(ISNUMBER(I42)),"単価未入力・数値以外",IF(OR(I42&lt;0,I42&gt;10000000,I42&lt;&gt;INT(I42)),"単価の範囲・整数を確認","確認済み")))))))))</x:f>
      </x:c>
      <x:c r="K42" s="2" t="str">
        <x:f>IF(J42="","",IF(J42="確認済み",0,1))</x:f>
      </x:c>
    </x:row>
    <x:row r="43" ht="23" customHeight="1">
      <x:c r="A43" s="17"/>
      <x:c r="B43" s="18"/>
      <x:c r="C43" s="16"/>
      <x:c r="D43" s="2"/>
      <x:c r="E43" s="2"/>
      <x:c r="F43" s="2"/>
      <x:c r="G43" s="17"/>
      <x:c r="H43" s="16"/>
      <x:c r="I43" s="18"/>
      <x:c r="J43" s="2" t="str">
        <x:f>IF(COUNTA(G43:I43)=0,"",IF(G43="","コード未入力",IF(NOT(ISTEXT(G43)),"コードを文字列に",IF(LEN(G43&amp;"x")&lt;&gt;6,"コードは5文字",IF(NOT(AND(ISNUMBER(FIND(MID(G43,1,1),"0123456789")),ISNUMBER(FIND(MID(G43,2,1),"0123456789")),ISNUMBER(FIND(MID(G43,3,1),"0123456789")),ISNUMBER(FIND(MID(G43,4,1),"0123456789")),ISNUMBER(FIND(MID(G43,5,1),"0123456789")))),"コードは半角5桁",IF(COUNTIF($G$8:$G$57,G43)&lt;&gt;1,"コード重複",IF(H43="","商品名未入力",IF(NOT(ISNUMBER(I43)),"単価未入力・数値以外",IF(OR(I43&lt;0,I43&gt;10000000,I43&lt;&gt;INT(I43)),"単価の範囲・整数を確認","確認済み")))))))))</x:f>
      </x:c>
      <x:c r="K43" s="2" t="str">
        <x:f>IF(J43="","",IF(J43="確認済み",0,1))</x:f>
      </x:c>
    </x:row>
    <x:row r="44" ht="23" customHeight="1">
      <x:c r="A44" s="17"/>
      <x:c r="B44" s="18"/>
      <x:c r="C44" s="16"/>
      <x:c r="D44" s="2"/>
      <x:c r="E44" s="2"/>
      <x:c r="F44" s="2"/>
      <x:c r="G44" s="17"/>
      <x:c r="H44" s="16"/>
      <x:c r="I44" s="18"/>
      <x:c r="J44" s="2" t="str">
        <x:f>IF(COUNTA(G44:I44)=0,"",IF(G44="","コード未入力",IF(NOT(ISTEXT(G44)),"コードを文字列に",IF(LEN(G44&amp;"x")&lt;&gt;6,"コードは5文字",IF(NOT(AND(ISNUMBER(FIND(MID(G44,1,1),"0123456789")),ISNUMBER(FIND(MID(G44,2,1),"0123456789")),ISNUMBER(FIND(MID(G44,3,1),"0123456789")),ISNUMBER(FIND(MID(G44,4,1),"0123456789")),ISNUMBER(FIND(MID(G44,5,1),"0123456789")))),"コードは半角5桁",IF(COUNTIF($G$8:$G$57,G44)&lt;&gt;1,"コード重複",IF(H44="","商品名未入力",IF(NOT(ISNUMBER(I44)),"単価未入力・数値以外",IF(OR(I44&lt;0,I44&gt;10000000,I44&lt;&gt;INT(I44)),"単価の範囲・整数を確認","確認済み")))))))))</x:f>
      </x:c>
      <x:c r="K44" s="2" t="str">
        <x:f>IF(J44="","",IF(J44="確認済み",0,1))</x:f>
      </x:c>
    </x:row>
    <x:row r="45" ht="23" customHeight="1">
      <x:c r="A45" s="17"/>
      <x:c r="B45" s="18"/>
      <x:c r="C45" s="16"/>
      <x:c r="D45" s="2"/>
      <x:c r="E45" s="2"/>
      <x:c r="F45" s="2"/>
      <x:c r="G45" s="17"/>
      <x:c r="H45" s="16"/>
      <x:c r="I45" s="18"/>
      <x:c r="J45" s="2" t="str">
        <x:f>IF(COUNTA(G45:I45)=0,"",IF(G45="","コード未入力",IF(NOT(ISTEXT(G45)),"コードを文字列に",IF(LEN(G45&amp;"x")&lt;&gt;6,"コードは5文字",IF(NOT(AND(ISNUMBER(FIND(MID(G45,1,1),"0123456789")),ISNUMBER(FIND(MID(G45,2,1),"0123456789")),ISNUMBER(FIND(MID(G45,3,1),"0123456789")),ISNUMBER(FIND(MID(G45,4,1),"0123456789")),ISNUMBER(FIND(MID(G45,5,1),"0123456789")))),"コードは半角5桁",IF(COUNTIF($G$8:$G$57,G45)&lt;&gt;1,"コード重複",IF(H45="","商品名未入力",IF(NOT(ISNUMBER(I45)),"単価未入力・数値以外",IF(OR(I45&lt;0,I45&gt;10000000,I45&lt;&gt;INT(I45)),"単価の範囲・整数を確認","確認済み")))))))))</x:f>
      </x:c>
      <x:c r="K45" s="2" t="str">
        <x:f>IF(J45="","",IF(J45="確認済み",0,1))</x:f>
      </x:c>
    </x:row>
    <x:row r="46" ht="23" customHeight="1">
      <x:c r="A46" s="17"/>
      <x:c r="B46" s="18"/>
      <x:c r="C46" s="16"/>
      <x:c r="D46" s="2"/>
      <x:c r="E46" s="2"/>
      <x:c r="F46" s="2"/>
      <x:c r="G46" s="17"/>
      <x:c r="H46" s="16"/>
      <x:c r="I46" s="18"/>
      <x:c r="J46" s="2" t="str">
        <x:f>IF(COUNTA(G46:I46)=0,"",IF(G46="","コード未入力",IF(NOT(ISTEXT(G46)),"コードを文字列に",IF(LEN(G46&amp;"x")&lt;&gt;6,"コードは5文字",IF(NOT(AND(ISNUMBER(FIND(MID(G46,1,1),"0123456789")),ISNUMBER(FIND(MID(G46,2,1),"0123456789")),ISNUMBER(FIND(MID(G46,3,1),"0123456789")),ISNUMBER(FIND(MID(G46,4,1),"0123456789")),ISNUMBER(FIND(MID(G46,5,1),"0123456789")))),"コードは半角5桁",IF(COUNTIF($G$8:$G$57,G46)&lt;&gt;1,"コード重複",IF(H46="","商品名未入力",IF(NOT(ISNUMBER(I46)),"単価未入力・数値以外",IF(OR(I46&lt;0,I46&gt;10000000,I46&lt;&gt;INT(I46)),"単価の範囲・整数を確認","確認済み")))))))))</x:f>
      </x:c>
      <x:c r="K46" s="2" t="str">
        <x:f>IF(J46="","",IF(J46="確認済み",0,1))</x:f>
      </x:c>
    </x:row>
    <x:row r="47" ht="23" customHeight="1">
      <x:c r="A47" s="17"/>
      <x:c r="B47" s="18"/>
      <x:c r="C47" s="16"/>
      <x:c r="D47" s="2"/>
      <x:c r="E47" s="2"/>
      <x:c r="F47" s="2"/>
      <x:c r="G47" s="17"/>
      <x:c r="H47" s="16"/>
      <x:c r="I47" s="18"/>
      <x:c r="J47" s="2" t="str">
        <x:f>IF(COUNTA(G47:I47)=0,"",IF(G47="","コード未入力",IF(NOT(ISTEXT(G47)),"コードを文字列に",IF(LEN(G47&amp;"x")&lt;&gt;6,"コードは5文字",IF(NOT(AND(ISNUMBER(FIND(MID(G47,1,1),"0123456789")),ISNUMBER(FIND(MID(G47,2,1),"0123456789")),ISNUMBER(FIND(MID(G47,3,1),"0123456789")),ISNUMBER(FIND(MID(G47,4,1),"0123456789")),ISNUMBER(FIND(MID(G47,5,1),"0123456789")))),"コードは半角5桁",IF(COUNTIF($G$8:$G$57,G47)&lt;&gt;1,"コード重複",IF(H47="","商品名未入力",IF(NOT(ISNUMBER(I47)),"単価未入力・数値以外",IF(OR(I47&lt;0,I47&gt;10000000,I47&lt;&gt;INT(I47)),"単価の範囲・整数を確認","確認済み")))))))))</x:f>
      </x:c>
      <x:c r="K47" s="2" t="str">
        <x:f>IF(J47="","",IF(J47="確認済み",0,1))</x:f>
      </x:c>
    </x:row>
    <x:row r="48" ht="23" customHeight="1">
      <x:c r="A48" s="17"/>
      <x:c r="B48" s="18"/>
      <x:c r="C48" s="16"/>
      <x:c r="D48" s="2"/>
      <x:c r="E48" s="2"/>
      <x:c r="F48" s="2"/>
      <x:c r="G48" s="17"/>
      <x:c r="H48" s="16"/>
      <x:c r="I48" s="18"/>
      <x:c r="J48" s="2" t="str">
        <x:f>IF(COUNTA(G48:I48)=0,"",IF(G48="","コード未入力",IF(NOT(ISTEXT(G48)),"コードを文字列に",IF(LEN(G48&amp;"x")&lt;&gt;6,"コードは5文字",IF(NOT(AND(ISNUMBER(FIND(MID(G48,1,1),"0123456789")),ISNUMBER(FIND(MID(G48,2,1),"0123456789")),ISNUMBER(FIND(MID(G48,3,1),"0123456789")),ISNUMBER(FIND(MID(G48,4,1),"0123456789")),ISNUMBER(FIND(MID(G48,5,1),"0123456789")))),"コードは半角5桁",IF(COUNTIF($G$8:$G$57,G48)&lt;&gt;1,"コード重複",IF(H48="","商品名未入力",IF(NOT(ISNUMBER(I48)),"単価未入力・数値以外",IF(OR(I48&lt;0,I48&gt;10000000,I48&lt;&gt;INT(I48)),"単価の範囲・整数を確認","確認済み")))))))))</x:f>
      </x:c>
      <x:c r="K48" s="2" t="str">
        <x:f>IF(J48="","",IF(J48="確認済み",0,1))</x:f>
      </x:c>
    </x:row>
    <x:row r="49" ht="23" customHeight="1">
      <x:c r="A49" s="17"/>
      <x:c r="B49" s="18"/>
      <x:c r="C49" s="16"/>
      <x:c r="D49" s="2"/>
      <x:c r="E49" s="2"/>
      <x:c r="F49" s="2"/>
      <x:c r="G49" s="17"/>
      <x:c r="H49" s="16"/>
      <x:c r="I49" s="18"/>
      <x:c r="J49" s="2" t="str">
        <x:f>IF(COUNTA(G49:I49)=0,"",IF(G49="","コード未入力",IF(NOT(ISTEXT(G49)),"コードを文字列に",IF(LEN(G49&amp;"x")&lt;&gt;6,"コードは5文字",IF(NOT(AND(ISNUMBER(FIND(MID(G49,1,1),"0123456789")),ISNUMBER(FIND(MID(G49,2,1),"0123456789")),ISNUMBER(FIND(MID(G49,3,1),"0123456789")),ISNUMBER(FIND(MID(G49,4,1),"0123456789")),ISNUMBER(FIND(MID(G49,5,1),"0123456789")))),"コードは半角5桁",IF(COUNTIF($G$8:$G$57,G49)&lt;&gt;1,"コード重複",IF(H49="","商品名未入力",IF(NOT(ISNUMBER(I49)),"単価未入力・数値以外",IF(OR(I49&lt;0,I49&gt;10000000,I49&lt;&gt;INT(I49)),"単価の範囲・整数を確認","確認済み")))))))))</x:f>
      </x:c>
      <x:c r="K49" s="2" t="str">
        <x:f>IF(J49="","",IF(J49="確認済み",0,1))</x:f>
      </x:c>
    </x:row>
    <x:row r="50" ht="23" customHeight="1">
      <x:c r="A50" s="17"/>
      <x:c r="B50" s="18"/>
      <x:c r="C50" s="16"/>
      <x:c r="D50" s="2"/>
      <x:c r="E50" s="2"/>
      <x:c r="F50" s="2"/>
      <x:c r="G50" s="17"/>
      <x:c r="H50" s="16"/>
      <x:c r="I50" s="18"/>
      <x:c r="J50" s="2" t="str">
        <x:f>IF(COUNTA(G50:I50)=0,"",IF(G50="","コード未入力",IF(NOT(ISTEXT(G50)),"コードを文字列に",IF(LEN(G50&amp;"x")&lt;&gt;6,"コードは5文字",IF(NOT(AND(ISNUMBER(FIND(MID(G50,1,1),"0123456789")),ISNUMBER(FIND(MID(G50,2,1),"0123456789")),ISNUMBER(FIND(MID(G50,3,1),"0123456789")),ISNUMBER(FIND(MID(G50,4,1),"0123456789")),ISNUMBER(FIND(MID(G50,5,1),"0123456789")))),"コードは半角5桁",IF(COUNTIF($G$8:$G$57,G50)&lt;&gt;1,"コード重複",IF(H50="","商品名未入力",IF(NOT(ISNUMBER(I50)),"単価未入力・数値以外",IF(OR(I50&lt;0,I50&gt;10000000,I50&lt;&gt;INT(I50)),"単価の範囲・整数を確認","確認済み")))))))))</x:f>
      </x:c>
      <x:c r="K50" s="2" t="str">
        <x:f>IF(J50="","",IF(J50="確認済み",0,1))</x:f>
      </x:c>
    </x:row>
    <x:row r="51" ht="23" customHeight="1">
      <x:c r="A51" s="17"/>
      <x:c r="B51" s="18"/>
      <x:c r="C51" s="16"/>
      <x:c r="D51" s="2"/>
      <x:c r="E51" s="2"/>
      <x:c r="F51" s="2"/>
      <x:c r="G51" s="17"/>
      <x:c r="H51" s="16"/>
      <x:c r="I51" s="18"/>
      <x:c r="J51" s="2" t="str">
        <x:f>IF(COUNTA(G51:I51)=0,"",IF(G51="","コード未入力",IF(NOT(ISTEXT(G51)),"コードを文字列に",IF(LEN(G51&amp;"x")&lt;&gt;6,"コードは5文字",IF(NOT(AND(ISNUMBER(FIND(MID(G51,1,1),"0123456789")),ISNUMBER(FIND(MID(G51,2,1),"0123456789")),ISNUMBER(FIND(MID(G51,3,1),"0123456789")),ISNUMBER(FIND(MID(G51,4,1),"0123456789")),ISNUMBER(FIND(MID(G51,5,1),"0123456789")))),"コードは半角5桁",IF(COUNTIF($G$8:$G$57,G51)&lt;&gt;1,"コード重複",IF(H51="","商品名未入力",IF(NOT(ISNUMBER(I51)),"単価未入力・数値以外",IF(OR(I51&lt;0,I51&gt;10000000,I51&lt;&gt;INT(I51)),"単価の範囲・整数を確認","確認済み")))))))))</x:f>
      </x:c>
      <x:c r="K51" s="2" t="str">
        <x:f>IF(J51="","",IF(J51="確認済み",0,1))</x:f>
      </x:c>
    </x:row>
    <x:row r="52" ht="23" customHeight="1">
      <x:c r="A52" s="17"/>
      <x:c r="B52" s="18"/>
      <x:c r="C52" s="16"/>
      <x:c r="D52" s="2"/>
      <x:c r="E52" s="2"/>
      <x:c r="F52" s="2"/>
      <x:c r="G52" s="17"/>
      <x:c r="H52" s="16"/>
      <x:c r="I52" s="18"/>
      <x:c r="J52" s="2" t="str">
        <x:f>IF(COUNTA(G52:I52)=0,"",IF(G52="","コード未入力",IF(NOT(ISTEXT(G52)),"コードを文字列に",IF(LEN(G52&amp;"x")&lt;&gt;6,"コードは5文字",IF(NOT(AND(ISNUMBER(FIND(MID(G52,1,1),"0123456789")),ISNUMBER(FIND(MID(G52,2,1),"0123456789")),ISNUMBER(FIND(MID(G52,3,1),"0123456789")),ISNUMBER(FIND(MID(G52,4,1),"0123456789")),ISNUMBER(FIND(MID(G52,5,1),"0123456789")))),"コードは半角5桁",IF(COUNTIF($G$8:$G$57,G52)&lt;&gt;1,"コード重複",IF(H52="","商品名未入力",IF(NOT(ISNUMBER(I52)),"単価未入力・数値以外",IF(OR(I52&lt;0,I52&gt;10000000,I52&lt;&gt;INT(I52)),"単価の範囲・整数を確認","確認済み")))))))))</x:f>
      </x:c>
      <x:c r="K52" s="2" t="str">
        <x:f>IF(J52="","",IF(J52="確認済み",0,1))</x:f>
      </x:c>
    </x:row>
    <x:row r="53" ht="23" customHeight="1">
      <x:c r="A53" s="17"/>
      <x:c r="B53" s="18"/>
      <x:c r="C53" s="16"/>
      <x:c r="D53" s="2"/>
      <x:c r="E53" s="2"/>
      <x:c r="F53" s="2"/>
      <x:c r="G53" s="17"/>
      <x:c r="H53" s="16"/>
      <x:c r="I53" s="18"/>
      <x:c r="J53" s="2" t="str">
        <x:f>IF(COUNTA(G53:I53)=0,"",IF(G53="","コード未入力",IF(NOT(ISTEXT(G53)),"コードを文字列に",IF(LEN(G53&amp;"x")&lt;&gt;6,"コードは5文字",IF(NOT(AND(ISNUMBER(FIND(MID(G53,1,1),"0123456789")),ISNUMBER(FIND(MID(G53,2,1),"0123456789")),ISNUMBER(FIND(MID(G53,3,1),"0123456789")),ISNUMBER(FIND(MID(G53,4,1),"0123456789")),ISNUMBER(FIND(MID(G53,5,1),"0123456789")))),"コードは半角5桁",IF(COUNTIF($G$8:$G$57,G53)&lt;&gt;1,"コード重複",IF(H53="","商品名未入力",IF(NOT(ISNUMBER(I53)),"単価未入力・数値以外",IF(OR(I53&lt;0,I53&gt;10000000,I53&lt;&gt;INT(I53)),"単価の範囲・整数を確認","確認済み")))))))))</x:f>
      </x:c>
      <x:c r="K53" s="2" t="str">
        <x:f>IF(J53="","",IF(J53="確認済み",0,1))</x:f>
      </x:c>
    </x:row>
    <x:row r="54" ht="23" customHeight="1">
      <x:c r="A54" s="17"/>
      <x:c r="B54" s="18"/>
      <x:c r="C54" s="16"/>
      <x:c r="D54" s="2"/>
      <x:c r="E54" s="2"/>
      <x:c r="F54" s="2"/>
      <x:c r="G54" s="17"/>
      <x:c r="H54" s="16"/>
      <x:c r="I54" s="18"/>
      <x:c r="J54" s="2" t="str">
        <x:f>IF(COUNTA(G54:I54)=0,"",IF(G54="","コード未入力",IF(NOT(ISTEXT(G54)),"コードを文字列に",IF(LEN(G54&amp;"x")&lt;&gt;6,"コードは5文字",IF(NOT(AND(ISNUMBER(FIND(MID(G54,1,1),"0123456789")),ISNUMBER(FIND(MID(G54,2,1),"0123456789")),ISNUMBER(FIND(MID(G54,3,1),"0123456789")),ISNUMBER(FIND(MID(G54,4,1),"0123456789")),ISNUMBER(FIND(MID(G54,5,1),"0123456789")))),"コードは半角5桁",IF(COUNTIF($G$8:$G$57,G54)&lt;&gt;1,"コード重複",IF(H54="","商品名未入力",IF(NOT(ISNUMBER(I54)),"単価未入力・数値以外",IF(OR(I54&lt;0,I54&gt;10000000,I54&lt;&gt;INT(I54)),"単価の範囲・整数を確認","確認済み")))))))))</x:f>
      </x:c>
      <x:c r="K54" s="2" t="str">
        <x:f>IF(J54="","",IF(J54="確認済み",0,1))</x:f>
      </x:c>
    </x:row>
    <x:row r="55" ht="23" customHeight="1">
      <x:c r="A55" s="17"/>
      <x:c r="B55" s="18"/>
      <x:c r="C55" s="16"/>
      <x:c r="D55" s="2"/>
      <x:c r="E55" s="2"/>
      <x:c r="F55" s="2"/>
      <x:c r="G55" s="17"/>
      <x:c r="H55" s="16"/>
      <x:c r="I55" s="18"/>
      <x:c r="J55" s="2" t="str">
        <x:f>IF(COUNTA(G55:I55)=0,"",IF(G55="","コード未入力",IF(NOT(ISTEXT(G55)),"コードを文字列に",IF(LEN(G55&amp;"x")&lt;&gt;6,"コードは5文字",IF(NOT(AND(ISNUMBER(FIND(MID(G55,1,1),"0123456789")),ISNUMBER(FIND(MID(G55,2,1),"0123456789")),ISNUMBER(FIND(MID(G55,3,1),"0123456789")),ISNUMBER(FIND(MID(G55,4,1),"0123456789")),ISNUMBER(FIND(MID(G55,5,1),"0123456789")))),"コードは半角5桁",IF(COUNTIF($G$8:$G$57,G55)&lt;&gt;1,"コード重複",IF(H55="","商品名未入力",IF(NOT(ISNUMBER(I55)),"単価未入力・数値以外",IF(OR(I55&lt;0,I55&gt;10000000,I55&lt;&gt;INT(I55)),"単価の範囲・整数を確認","確認済み")))))))))</x:f>
      </x:c>
      <x:c r="K55" s="2" t="str">
        <x:f>IF(J55="","",IF(J55="確認済み",0,1))</x:f>
      </x:c>
    </x:row>
    <x:row r="56" ht="23" customHeight="1">
      <x:c r="A56" s="17"/>
      <x:c r="B56" s="18"/>
      <x:c r="C56" s="16"/>
      <x:c r="D56" s="2"/>
      <x:c r="E56" s="2"/>
      <x:c r="F56" s="2"/>
      <x:c r="G56" s="17"/>
      <x:c r="H56" s="16"/>
      <x:c r="I56" s="18"/>
      <x:c r="J56" s="2" t="str">
        <x:f>IF(COUNTA(G56:I56)=0,"",IF(G56="","コード未入力",IF(NOT(ISTEXT(G56)),"コードを文字列に",IF(LEN(G56&amp;"x")&lt;&gt;6,"コードは5文字",IF(NOT(AND(ISNUMBER(FIND(MID(G56,1,1),"0123456789")),ISNUMBER(FIND(MID(G56,2,1),"0123456789")),ISNUMBER(FIND(MID(G56,3,1),"0123456789")),ISNUMBER(FIND(MID(G56,4,1),"0123456789")),ISNUMBER(FIND(MID(G56,5,1),"0123456789")))),"コードは半角5桁",IF(COUNTIF($G$8:$G$57,G56)&lt;&gt;1,"コード重複",IF(H56="","商品名未入力",IF(NOT(ISNUMBER(I56)),"単価未入力・数値以外",IF(OR(I56&lt;0,I56&gt;10000000,I56&lt;&gt;INT(I56)),"単価の範囲・整数を確認","確認済み")))))))))</x:f>
      </x:c>
      <x:c r="K56" s="2" t="str">
        <x:f>IF(J56="","",IF(J56="確認済み",0,1))</x:f>
      </x:c>
    </x:row>
    <x:row r="57" ht="23" customHeight="1">
      <x:c r="A57" s="17"/>
      <x:c r="B57" s="18"/>
      <x:c r="C57" s="16"/>
      <x:c r="D57" s="2"/>
      <x:c r="E57" s="2"/>
      <x:c r="F57" s="2"/>
      <x:c r="G57" s="17"/>
      <x:c r="H57" s="16"/>
      <x:c r="I57" s="18"/>
      <x:c r="J57" s="2" t="str">
        <x:f>IF(COUNTA(G57:I57)=0,"",IF(G57="","コード未入力",IF(NOT(ISTEXT(G57)),"コードを文字列に",IF(LEN(G57&amp;"x")&lt;&gt;6,"コードは5文字",IF(NOT(AND(ISNUMBER(FIND(MID(G57,1,1),"0123456789")),ISNUMBER(FIND(MID(G57,2,1),"0123456789")),ISNUMBER(FIND(MID(G57,3,1),"0123456789")),ISNUMBER(FIND(MID(G57,4,1),"0123456789")),ISNUMBER(FIND(MID(G57,5,1),"0123456789")))),"コードは半角5桁",IF(COUNTIF($G$8:$G$57,G57)&lt;&gt;1,"コード重複",IF(H57="","商品名未入力",IF(NOT(ISNUMBER(I57)),"単価未入力・数値以外",IF(OR(I57&lt;0,I57&gt;10000000,I57&lt;&gt;INT(I57)),"単価の範囲・整数を確認","確認済み")))))))))</x:f>
      </x:c>
      <x:c r="K57" s="2" t="str">
        <x:f>IF(J57="","",IF(J57="確認済み",0,1))</x:f>
      </x:c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3" customHeight="1">
      <x:c r="A60" s="2" t="str">
        <x:v>用途：架空の商品データの照合・集計練習。税・端数処理は含めません。</x:v>
      </x:c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3" customHeight="1">
      <x:c r="A61" s="2" t="str">
        <x:v>利用条件：このオリジナル配布物はCC0 1.0。商用利用・編集・再配布可。</x:v>
      </x:c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3" customHeight="1">
      <x:c r="A62" s="2" t="str">
        <x:v>https://creativecommons.org/publicdomain/zero/1.0/</x:v>
      </x:c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3" customHeight="1">
      <x:c r="A64" s="2" t="str">
        <x:v>操作・数式の公式情報（確認日2026-10-14）</x:v>
      </x:c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3" customHeight="1">
      <x:c r="A65" s="2" t="str">
        <x:v>https://support.microsoft.com/en-us/excel/functions/vlookup-function</x:v>
      </x:c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3" customHeight="1">
      <x:c r="A66" s="2" t="str">
        <x:v>https://support.microsoft.com/en-us/excel/functions/sumifs-function</x:v>
      </x:c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3" customHeight="1">
      <x:c r="A68" s="2" t="str">
        <x:v>版1。原本を別に残し、明細A8:C57・台帳G8:I57のみを編集します。</x:v>
      </x:c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3" customHeight="1">
      <x:c r="A69" s="2" t="str">
        <x:v>数式の列は上書きしません。51行目以降・印刷設定は自動拡張しません。</x:v>
      </x:c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</x:sheetData>
  <x:conditionalFormatting sqref="J8:K57">
    <x:cfRule type="expression" dxfId="1" priority="1">
      <x:formula>AND($J8&lt;&gt;"",$J8&lt;&gt;"確認済み")</x:formula>
    </x:cfRule>
  </x:conditionalFormatting>
  <x:dataValidations count="2">
    <x:dataValidation type="whole" operator="between" sqref="B8:B57">
      <x:formula1>0</x:formula1>
      <x:formula2>999</x:formula2>
    </x:dataValidation>
    <x:dataValidation type="whole" operator="between" sqref="I8:I57">
      <x:formula1>0</x:formula1>
      <x:formula2>10000000</x:formula2>
    </x:dataValidation>
  </x:dataValidations>
  <x:pageMargins left="0.7" right="0.7" top="0.75" bottom="0.75" header="0.3" footer="0.3"/>
</x:worksheet>
</file>