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在庫一覧" sheetId="1" state="visible" r:id="rId3"/>
    <sheet name="期首と基準" sheetId="2" state="visible" r:id="rId4"/>
    <sheet name="入出庫記録" sheetId="3" state="visible" r:id="rId5"/>
  </sheets>
  <definedNames>
    <definedName function="false" hidden="false" localSheetId="0" name="_xlnm.Print_Area" vbProcedure="false">在庫一覧!$A$1:$I$17</definedName>
    <definedName function="false" hidden="false" localSheetId="0" name="_xlnm.Print_Titles" vbProcedure="false">在庫一覧!$9:$9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<sst xmlns="http://schemas.openxmlformats.org/spreadsheetml/2006/main" count="132" uniqueCount="89">
  <si>
    <t xml:space="preserve">期首と入出庫から、帳簿在庫を確かめる</t>
  </si>
  <si>
    <t xml:space="preserve">日付の前提</t>
  </si>
  <si>
    <t xml:space="preserve">入力の前提</t>
  </si>
  <si>
    <t xml:space="preserve">期首日</t>
  </si>
  <si>
    <t xml:space="preserve">集計日</t>
  </si>
  <si>
    <t xml:space="preserve">記録確認基準日</t>
  </si>
  <si>
    <t xml:space="preserve">単一保管場所・単位は個。帳簿在庫は実物在庫や出荷可能数を保証しません。</t>
  </si>
  <si>
    <t xml:space="preserve">登録品目（件）</t>
  </si>
  <si>
    <t xml:space="preserve">期首確認済小計（個）</t>
  </si>
  <si>
    <t xml:space="preserve">期首未確認（件）</t>
  </si>
  <si>
    <t xml:space="preserve">確定入庫（個）</t>
  </si>
  <si>
    <t xml:space="preserve">確定出庫（個）</t>
  </si>
  <si>
    <t xml:space="preserve">対象未確認記録（件）</t>
  </si>
  <si>
    <t xml:space="preserve">数量算出済（件）</t>
  </si>
  <si>
    <t xml:space="preserve">算出済在庫小計（個）</t>
  </si>
  <si>
    <t xml:space="preserve">全品目在庫合計（個）</t>
  </si>
  <si>
    <t xml:space="preserve">基準割れ品目（件）</t>
  </si>
  <si>
    <t xml:space="preserve">帳簿負数品目（件）</t>
  </si>
  <si>
    <t xml:space="preserve">在庫未確認品目（件）</t>
  </si>
  <si>
    <r>
      <rPr>
        <b val="true"/>
        <sz val="11"/>
        <color rgb="FFFFFFFF"/>
        <rFont val="Noto Sans JP"/>
        <family val="2"/>
      </rPr>
      <t xml:space="preserve">品目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</si>
  <si>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期首（個）</t>
  </si>
  <si>
    <t xml:space="preserve">入庫（個）</t>
  </si>
  <si>
    <t xml:space="preserve">出庫（個）</t>
  </si>
  <si>
    <t xml:space="preserve">未確認（件）</t>
  </si>
  <si>
    <t xml:space="preserve">帳簿在庫（個）</t>
  </si>
  <si>
    <t xml:space="preserve">基準数量（個）</t>
  </si>
  <si>
    <t xml:space="preserve">基準まで不足（個）</t>
  </si>
  <si>
    <t xml:space="preserve">判定</t>
  </si>
  <si>
    <t xml:space="preserve">期首数量と比較する基準を残す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</si>
  <si>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E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品目。</t>
    </r>
    <r>
      <rPr>
        <sz val="11"/>
        <color rgb="FF20283F"/>
        <rFont val="Arial"/>
        <family val="0"/>
        <charset val="1"/>
      </rPr>
      <t xml:space="preserve">SKU-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桁。期首日が始まる直前の数量です。同じ単位「個」へ。</t>
    </r>
  </si>
  <si>
    <r>
      <rPr>
        <sz val="11"/>
        <color rgb="FF20283F"/>
        <rFont val="Noto Sans JP"/>
        <family val="2"/>
      </rPr>
      <t xml:space="preserve">不明は未確認・数量は空欄。確認済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個は数値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。基準数量は比較用で、発注点や発注量の自動提案ではありません。</t>
    </r>
  </si>
  <si>
    <t xml:space="preserve">期首区分</t>
  </si>
  <si>
    <t xml:space="preserve">期首数量（個）</t>
  </si>
  <si>
    <t xml:space="preserve">期首記録確認日</t>
  </si>
  <si>
    <t xml:space="preserve">対象未確認（件）</t>
  </si>
  <si>
    <t xml:space="preserve">入力の確認</t>
  </si>
  <si>
    <t xml:space="preserve">入力不備</t>
  </si>
  <si>
    <t xml:space="preserve">計算の前提</t>
  </si>
  <si>
    <t xml:space="preserve">SKU-0001</t>
  </si>
  <si>
    <t xml:space="preserve">確認済</t>
  </si>
  <si>
    <t xml:space="preserve">SKU-0002</t>
  </si>
  <si>
    <t xml:space="preserve">SKU-0003</t>
  </si>
  <si>
    <t xml:space="preserve">未確認</t>
  </si>
  <si>
    <t xml:space="preserve">SKU-0004</t>
  </si>
  <si>
    <t xml:space="preserve">SKU-0005</t>
  </si>
  <si>
    <t xml:space="preserve">SKU-0006</t>
  </si>
  <si>
    <t xml:space="preserve">SKU-0007</t>
  </si>
  <si>
    <t xml:space="preserve">SKU-0008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</si>
  <si>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</t>
    </r>
    <r>
      <rPr>
        <sz val="11"/>
        <color rgb="FF20283F"/>
        <rFont val="Arial"/>
        <family val="0"/>
        <charset val="1"/>
      </rPr>
      <t xml:space="preserve">/100</t>
    </r>
    <r>
      <rPr>
        <sz val="11"/>
        <color rgb="FF20283F"/>
        <rFont val="Noto Sans JP"/>
        <family val="2"/>
      </rPr>
      <t xml:space="preserve">記録、単一保管場所・単位は個のみ。品目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単位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元資料の対応は別管理。</t>
    </r>
  </si>
  <si>
    <t xml:space="preserve">期首日は開始直前の数量。期首日当日の入出庫を期首へ重複して含めません。</t>
  </si>
  <si>
    <r>
      <rPr>
        <sz val="11"/>
        <color rgb="FF20283F"/>
        <rFont val="Noto Sans JP"/>
        <family val="2"/>
      </rPr>
      <t xml:space="preserve">期首区分は確認済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未確認。確認済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個は数値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、未確認の数量は空欄です。</t>
    </r>
  </si>
  <si>
    <r>
      <rPr>
        <sz val="11"/>
        <color rgb="FF20283F"/>
        <rFont val="Noto Sans JP"/>
        <family val="2"/>
      </rPr>
      <t xml:space="preserve">入出庫は記録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一意、同じ品目の複数記録は可。確定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取消の元数量は正の整数。</t>
    </r>
  </si>
  <si>
    <r>
      <rPr>
        <sz val="11"/>
        <color rgb="FF20283F"/>
        <rFont val="Noto Sans JP"/>
        <family val="2"/>
      </rPr>
      <t xml:space="preserve">未確認は数量空欄、集計日までに存在すればその品目の在庫を保留。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個へ埋めません。</t>
    </r>
  </si>
  <si>
    <t xml:space="preserve">帳簿在庫＝期首＋確定入庫−確定出庫。取消は集計せず記録を保持。未確認は残高を保留。</t>
  </si>
  <si>
    <r>
      <rPr>
        <sz val="11"/>
        <color rgb="FF20283F"/>
        <rFont val="Noto Sans JP"/>
        <family val="2"/>
      </rPr>
      <t xml:space="preserve">取消は誤記録の無効化。実物が戻った返品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逆移動は別の正しい入出庫として記録し、二重計上を避けます。</t>
    </r>
  </si>
  <si>
    <r>
      <rPr>
        <sz val="11"/>
        <color rgb="FF20283F"/>
        <rFont val="Noto Sans JP"/>
        <family val="2"/>
      </rPr>
      <t xml:space="preserve">期首日≦集計日≦確認基準日。全日付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時刻なし。確認日は発生日以上・基準日以下。</t>
    </r>
  </si>
  <si>
    <t xml:space="preserve">集計日の当日を含み、集計日より後の記録は集計対象外。基準日より後は入力不備。</t>
  </si>
  <si>
    <r>
      <rPr>
        <sz val="11"/>
        <color rgb="FF20283F"/>
        <rFont val="Noto Sans JP"/>
        <family val="2"/>
      </rPr>
      <t xml:space="preserve">基準割れは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以上の算出済在庫だけ。帳簿負数は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に丸めず別件数、不足欄は空欄です。</t>
    </r>
  </si>
  <si>
    <t xml:space="preserve">算出済小計は未確認品目を除きます。全品目合計は未確認があれば保留、登録なしは対象なし。</t>
  </si>
  <si>
    <r>
      <rPr>
        <sz val="11"/>
        <color rgb="FF20283F"/>
        <rFont val="Noto Sans JP"/>
        <family val="2"/>
      </rPr>
      <t xml:space="preserve">実物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引当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出荷可能・日中の途中不足・複数倉庫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単位換算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原価・発注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履歴復元は扱いません。</t>
    </r>
  </si>
  <si>
    <r>
      <rPr>
        <sz val="11"/>
        <color rgb="FF20283F"/>
        <rFont val="Noto Sans JP"/>
        <family val="2"/>
      </rPr>
      <t xml:space="preserve">在庫一覧だけ印刷。初期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</si>
  <si>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</si>
  <si>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r>
      <rPr>
        <sz val="11"/>
        <color rgb="FF20283F"/>
        <rFont val="Arial"/>
        <family val="0"/>
        <charset val="1"/>
      </rPr>
      <t xml:space="preserve">https://support.microsoft.com/en-us/excel/functions/countifs-function </t>
    </r>
    <r>
      <rPr>
        <sz val="11"/>
        <color rgb="FF20283F"/>
        <rFont val="Noto Sans JP"/>
        <family val="2"/>
      </rPr>
      <t xml:space="preserve">原本と訂正前コピー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根拠は別に保管。</t>
    </r>
  </si>
  <si>
    <t xml:space="preserve">元の入出庫記録を残す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</si>
  <si>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G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記録。</t>
    </r>
    <r>
      <rPr>
        <sz val="11"/>
        <color rgb="FF20283F"/>
        <rFont val="Arial"/>
        <family val="0"/>
        <charset val="1"/>
      </rPr>
      <t xml:space="preserve">MOV-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記録。期首日〜確認基準日を記録し、集計日までを計算。</t>
    </r>
  </si>
  <si>
    <r>
      <rPr>
        <sz val="11"/>
        <color rgb="FF20283F"/>
        <rFont val="Noto Sans JP"/>
        <family val="2"/>
      </rPr>
      <t xml:space="preserve">確定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取消は元の正の数量、未確認は数量空欄。取消は記録の無効化で、実物の返品や逆移動とは別です。</t>
    </r>
  </si>
  <si>
    <r>
      <rPr>
        <b val="true"/>
        <sz val="11"/>
        <color rgb="FFFFFFFF"/>
        <rFont val="Noto Sans JP"/>
        <family val="2"/>
      </rPr>
      <t xml:space="preserve">記録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</si>
  <si>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発生日</t>
  </si>
  <si>
    <t xml:space="preserve">入出区分</t>
  </si>
  <si>
    <t xml:space="preserve">数量（個）</t>
  </si>
  <si>
    <t xml:space="preserve">状態</t>
  </si>
  <si>
    <t xml:space="preserve">記録確認日</t>
  </si>
  <si>
    <t xml:space="preserve">対象確定入庫</t>
  </si>
  <si>
    <t xml:space="preserve">対象確定出庫</t>
  </si>
  <si>
    <t xml:space="preserve">対象未確認</t>
  </si>
  <si>
    <t xml:space="preserve">MOV-0001</t>
  </si>
  <si>
    <t xml:space="preserve">入庫</t>
  </si>
  <si>
    <t xml:space="preserve">確定</t>
  </si>
  <si>
    <t xml:space="preserve">MOV-0002</t>
  </si>
  <si>
    <t xml:space="preserve">出庫</t>
  </si>
  <si>
    <t xml:space="preserve">MOV-0003</t>
  </si>
  <si>
    <t xml:space="preserve">取消</t>
  </si>
  <si>
    <t xml:space="preserve">MOV-0004</t>
  </si>
  <si>
    <t xml:space="preserve">MOV-0005</t>
  </si>
  <si>
    <t xml:space="preserve">MOV-0006</t>
  </si>
  <si>
    <t xml:space="preserve">MOV-0007</t>
  </si>
  <si>
    <t xml:space="preserve">MOV-0008</t>
  </si>
  <si>
    <t xml:space="preserve">MOV-0009</t>
  </si>
  <si>
    <t xml:space="preserve">MOV-0010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</si>
</sst>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;\(#,##0\);0"/>
    <numFmt numFmtId="167" formatCode="@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46296</v>
      </c>
      <c r="C3" s="1"/>
      <c r="D3" s="1" t="s">
        <v>4</v>
      </c>
      <c r="E3" s="3" t="n">
        <v>46326</v>
      </c>
      <c r="F3" s="1"/>
      <c r="G3" s="1" t="s">
        <v>5</v>
      </c>
      <c r="H3" s="3" t="n">
        <v>46331</v>
      </c>
      <c r="I3" s="1"/>
      <c r="J3" s="1"/>
      <c r="K3" s="1" t="n">
        <f aca="false">IF(AND(IF(ISNUMBER(B3),AND(B3&gt;=43831,B3&lt;73051,B3=INT(B3)),FALSE()),IF(ISNUMBER(E3),AND(E3&gt;=43831,E3&lt;73051,E3=INT(E3)),FALSE()),IF(ISNUMBER(H3),AND(H3&gt;=43831,H3&lt;73051,H3=INT(H3)),FALSE()),B3&lt;=E3,E3&lt;=H3),0,1)</f>
        <v>0</v>
      </c>
      <c r="L3" s="1" t="n">
        <f aca="false">IF(AND(ISNUMBER(K3),K3=IF(AND(IF(ISNUMBER(B3),AND(B3&gt;=43831,B3&lt;73051,B3=INT(B3)),FALSE()),IF(ISNUMBER(E3),AND(E3&gt;=43831,E3&lt;73051,E3=INT(E3)),FALSE()),IF(ISNUMBER(H3),AND(H3&gt;=43831,H3&lt;73051,H3=INT(H3)),FALSE()),B3&lt;=E3,E3&lt;=H3),0,1)),K3,1)+SUM(期首と基準!M8:N57)+SUM(入出庫記録!L8:M107)+IF(COUNT(期首と基準!N8:N57)=50,0,1)+IF(COUNT(入出庫記録!M8:M107)=100,0,1)</f>
        <v>0</v>
      </c>
    </row>
    <row r="4" customFormat="false" ht="23" hidden="false" customHeight="true" outlineLevel="0" collapsed="false">
      <c r="A4" s="1" t="s">
        <v>6</v>
      </c>
      <c r="B4" s="1"/>
      <c r="C4" s="1"/>
      <c r="D4" s="1"/>
      <c r="E4" s="1"/>
      <c r="F4" s="1"/>
      <c r="G4" s="1"/>
      <c r="H4" s="1"/>
      <c r="I4" s="1" t="str">
        <f aca="false">IF(L3=0,"入力不備なし","入力を確認")</f>
        <v>入力不備なし</v>
      </c>
      <c r="J4" s="1"/>
      <c r="K4" s="1"/>
      <c r="L4" s="1"/>
    </row>
    <row r="5" customFormat="false" ht="23" hidden="false" customHeight="true" outlineLevel="0" collapsed="false">
      <c r="A5" s="1" t="s">
        <v>7</v>
      </c>
      <c r="B5" s="1" t="n">
        <f aca="false">IF($L$3&lt;&gt;0,NA(),COUNTIFS(期首と基準!L8:L57,"確認済み"))</f>
        <v>8</v>
      </c>
      <c r="C5" s="1"/>
      <c r="D5" s="1" t="s">
        <v>8</v>
      </c>
      <c r="E5" s="4" t="n">
        <f aca="false">IF($L$3&lt;&gt;0,NA(),SUMIFS(期首と基準!C8:C57,期首と基準!B8:B57,"確認済"))</f>
        <v>166</v>
      </c>
      <c r="F5" s="1"/>
      <c r="G5" s="1" t="s">
        <v>9</v>
      </c>
      <c r="H5" s="1" t="n">
        <f aca="false">IF($L$3&lt;&gt;0,NA(),COUNTIFS(期首と基準!B8:B57,"未確認"))</f>
        <v>1</v>
      </c>
      <c r="I5" s="1"/>
      <c r="J5" s="1"/>
      <c r="K5" s="1"/>
      <c r="L5" s="1"/>
    </row>
    <row r="6" customFormat="false" ht="23" hidden="false" customHeight="true" outlineLevel="0" collapsed="false">
      <c r="A6" s="1" t="s">
        <v>10</v>
      </c>
      <c r="B6" s="4" t="n">
        <f aca="false">IF($L$3&lt;&gt;0,NA(),SUM(期首と基準!F8:F57))</f>
        <v>61</v>
      </c>
      <c r="C6" s="1"/>
      <c r="D6" s="1" t="s">
        <v>11</v>
      </c>
      <c r="E6" s="4" t="n">
        <f aca="false">IF($L$3&lt;&gt;0,NA(),SUM(期首と基準!G8:G57))</f>
        <v>95</v>
      </c>
      <c r="F6" s="1"/>
      <c r="G6" s="1" t="s">
        <v>12</v>
      </c>
      <c r="H6" s="1" t="n">
        <f aca="false">IF($L$3&lt;&gt;0,NA(),SUM(期首と基準!H8:H57))</f>
        <v>1</v>
      </c>
      <c r="I6" s="1"/>
      <c r="J6" s="1"/>
      <c r="K6" s="1"/>
      <c r="L6" s="1"/>
    </row>
    <row r="7" customFormat="false" ht="23" hidden="false" customHeight="true" outlineLevel="0" collapsed="false">
      <c r="A7" s="1" t="s">
        <v>13</v>
      </c>
      <c r="B7" s="1" t="n">
        <f aca="false">IF($L$3&lt;&gt;0,NA(),B5-H8)</f>
        <v>6</v>
      </c>
      <c r="C7" s="1"/>
      <c r="D7" s="1" t="s">
        <v>14</v>
      </c>
      <c r="E7" s="4" t="n">
        <f aca="false">IF($L$3&lt;&gt;0,NA(),SUM(期首と基準!I8:I57))</f>
        <v>52</v>
      </c>
      <c r="F7" s="1"/>
      <c r="G7" s="1" t="s">
        <v>15</v>
      </c>
      <c r="H7" s="4" t="str">
        <f aca="false">IF($L$3&lt;&gt;0,NA(),IF(B5=0,"対象なし",IF(H8&gt;0,"判定保留",E7)))</f>
        <v>判定保留</v>
      </c>
      <c r="I7" s="1"/>
      <c r="J7" s="1"/>
      <c r="K7" s="1"/>
      <c r="L7" s="1"/>
    </row>
    <row r="8" customFormat="false" ht="23" hidden="false" customHeight="true" outlineLevel="0" collapsed="false">
      <c r="A8" s="1" t="s">
        <v>16</v>
      </c>
      <c r="B8" s="1" t="n">
        <f aca="false">IF($L$3&lt;&gt;0,NA(),COUNTIFS(期首と基準!J8:J57,"基準割れ"))</f>
        <v>1</v>
      </c>
      <c r="C8" s="1"/>
      <c r="D8" s="1" t="s">
        <v>17</v>
      </c>
      <c r="E8" s="1" t="n">
        <f aca="false">IF($L$3&lt;&gt;0,NA(),COUNTIFS(期首と基準!J8:J57,"帳簿負数"))</f>
        <v>1</v>
      </c>
      <c r="F8" s="1"/>
      <c r="G8" s="1" t="s">
        <v>18</v>
      </c>
      <c r="H8" s="1" t="n">
        <f aca="false">IF($L$3&lt;&gt;0,NA(),COUNTIFS(期首と基準!J8:J57,"未確認"))</f>
        <v>2</v>
      </c>
      <c r="I8" s="1"/>
      <c r="J8" s="1"/>
      <c r="K8" s="1"/>
      <c r="L8" s="1"/>
    </row>
    <row r="9" customFormat="false" ht="38" hidden="false" customHeight="true" outlineLevel="0" collapsed="false">
      <c r="A9" s="5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IF($L$3&lt;&gt;0,NA(),IF(COUNTA(期首と基準!A8:E8)=0,"",期首と基準!A8))</f>
        <v>SKU-0001</v>
      </c>
      <c r="B10" s="4" t="n">
        <f aca="false">IF($L$3&lt;&gt;0,NA(),IF(COUNTA(期首と基準!A8:E8)=0,"",IF(COUNTA(期首と基準!C8)=0,"",期首と基準!C8)))</f>
        <v>100</v>
      </c>
      <c r="C10" s="4" t="n">
        <f aca="false">IF($L$3&lt;&gt;0,NA(),IF(COUNTA(期首と基準!A8:E8)=0,"",期首と基準!F8))</f>
        <v>20</v>
      </c>
      <c r="D10" s="4" t="n">
        <f aca="false">IF($L$3&lt;&gt;0,NA(),IF(COUNTA(期首と基準!A8:E8)=0,"",期首と基準!G8))</f>
        <v>80</v>
      </c>
      <c r="E10" s="6" t="n">
        <f aca="false">IF($L$3&lt;&gt;0,NA(),IF(COUNTA(期首と基準!A8:E8)=0,"",期首と基準!H8))</f>
        <v>0</v>
      </c>
      <c r="F10" s="4" t="n">
        <f aca="false">IF($L$3&lt;&gt;0,NA(),IF(COUNTA(期首と基準!A8:E8)=0,"",期首と基準!I8))</f>
        <v>40</v>
      </c>
      <c r="G10" s="4" t="n">
        <f aca="false">IF($L$3&lt;&gt;0,NA(),IF(COUNTA(期首と基準!A8:E8)=0,"",期首と基準!E8))</f>
        <v>50</v>
      </c>
      <c r="H10" s="4" t="n">
        <f aca="false">IF($L$3&lt;&gt;0,NA(),IF(COUNTA(期首と基準!A8:E8)=0,"",期首と基準!K8))</f>
        <v>10</v>
      </c>
      <c r="I10" s="7" t="str">
        <f aca="false">IF($L$3&lt;&gt;0,NA(),IF(COUNTA(期首と基準!A8:E8)=0,"",期首と基準!J8))</f>
        <v>基準割れ</v>
      </c>
      <c r="J10" s="1"/>
      <c r="K10" s="1"/>
      <c r="L10" s="1"/>
    </row>
    <row r="11" customFormat="false" ht="30" hidden="false" customHeight="true" outlineLevel="0" collapsed="false">
      <c r="A11" s="1" t="str">
        <f aca="false">IF($L$3&lt;&gt;0,NA(),IF(COUNTA(期首と基準!A9:E9)=0,"",期首と基準!A9))</f>
        <v>SKU-0002</v>
      </c>
      <c r="B11" s="4" t="n">
        <f aca="false">IF($L$3&lt;&gt;0,NA(),IF(COUNTA(期首と基準!A9:E9)=0,"",IF(COUNTA(期首と基準!C9)=0,"",期首と基準!C9)))</f>
        <v>0</v>
      </c>
      <c r="C11" s="4" t="n">
        <f aca="false">IF($L$3&lt;&gt;0,NA(),IF(COUNTA(期首と基準!A9:E9)=0,"",期首と基準!F9))</f>
        <v>10</v>
      </c>
      <c r="D11" s="4" t="n">
        <f aca="false">IF($L$3&lt;&gt;0,NA(),IF(COUNTA(期首と基準!A9:E9)=0,"",期首と基準!G9))</f>
        <v>15</v>
      </c>
      <c r="E11" s="6" t="n">
        <f aca="false">IF($L$3&lt;&gt;0,NA(),IF(COUNTA(期首と基準!A9:E9)=0,"",期首と基準!H9))</f>
        <v>0</v>
      </c>
      <c r="F11" s="4" t="n">
        <f aca="false">IF($L$3&lt;&gt;0,NA(),IF(COUNTA(期首と基準!A9:E9)=0,"",期首と基準!I9))</f>
        <v>-5</v>
      </c>
      <c r="G11" s="4" t="n">
        <f aca="false">IF($L$3&lt;&gt;0,NA(),IF(COUNTA(期首と基準!A9:E9)=0,"",期首と基準!E9))</f>
        <v>0</v>
      </c>
      <c r="H11" s="4" t="str">
        <f aca="false">IF($L$3&lt;&gt;0,NA(),IF(COUNTA(期首と基準!A9:E9)=0,"",期首と基準!K9))</f>
        <v/>
      </c>
      <c r="I11" s="7" t="str">
        <f aca="false">IF($L$3&lt;&gt;0,NA(),IF(COUNTA(期首と基準!A9:E9)=0,"",期首と基準!J9))</f>
        <v>帳簿負数</v>
      </c>
      <c r="J11" s="1"/>
      <c r="K11" s="1"/>
      <c r="L11" s="1"/>
    </row>
    <row r="12" customFormat="false" ht="30" hidden="false" customHeight="true" outlineLevel="0" collapsed="false">
      <c r="A12" s="1" t="str">
        <f aca="false">IF($L$3&lt;&gt;0,NA(),IF(COUNTA(期首と基準!A10:E10)=0,"",期首と基準!A10))</f>
        <v>SKU-0003</v>
      </c>
      <c r="B12" s="4" t="str">
        <f aca="false">IF($L$3&lt;&gt;0,NA(),IF(COUNTA(期首と基準!A10:E10)=0,"",IF(COUNTA(期首と基準!C10)=0,"",期首と基準!C10)))</f>
        <v/>
      </c>
      <c r="C12" s="4" t="n">
        <f aca="false">IF($L$3&lt;&gt;0,NA(),IF(COUNTA(期首と基準!A10:E10)=0,"",期首と基準!F10))</f>
        <v>30</v>
      </c>
      <c r="D12" s="4" t="n">
        <f aca="false">IF($L$3&lt;&gt;0,NA(),IF(COUNTA(期首と基準!A10:E10)=0,"",期首と基準!G10))</f>
        <v>0</v>
      </c>
      <c r="E12" s="6" t="n">
        <f aca="false">IF($L$3&lt;&gt;0,NA(),IF(COUNTA(期首と基準!A10:E10)=0,"",期首と基準!H10))</f>
        <v>0</v>
      </c>
      <c r="F12" s="4" t="str">
        <f aca="false">IF($L$3&lt;&gt;0,NA(),IF(COUNTA(期首と基準!A10:E10)=0,"",期首と基準!I10))</f>
        <v/>
      </c>
      <c r="G12" s="4" t="n">
        <f aca="false">IF($L$3&lt;&gt;0,NA(),IF(COUNTA(期首と基準!A10:E10)=0,"",期首と基準!E10))</f>
        <v>10</v>
      </c>
      <c r="H12" s="4" t="str">
        <f aca="false">IF($L$3&lt;&gt;0,NA(),IF(COUNTA(期首と基準!A10:E10)=0,"",期首と基準!K10))</f>
        <v/>
      </c>
      <c r="I12" s="7" t="str">
        <f aca="false">IF($L$3&lt;&gt;0,NA(),IF(COUNTA(期首と基準!A10:E10)=0,"",期首と基準!J10))</f>
        <v>未確認</v>
      </c>
      <c r="J12" s="1"/>
      <c r="K12" s="1"/>
      <c r="L12" s="1"/>
    </row>
    <row r="13" customFormat="false" ht="30" hidden="false" customHeight="true" outlineLevel="0" collapsed="false">
      <c r="A13" s="1" t="str">
        <f aca="false">IF($L$3&lt;&gt;0,NA(),IF(COUNTA(期首と基準!A11:E11)=0,"",期首と基準!A11))</f>
        <v>SKU-0004</v>
      </c>
      <c r="B13" s="4" t="n">
        <f aca="false">IF($L$3&lt;&gt;0,NA(),IF(COUNTA(期首と基準!A11:E11)=0,"",IF(COUNTA(期首と基準!C11)=0,"",期首と基準!C11)))</f>
        <v>50</v>
      </c>
      <c r="C13" s="4" t="n">
        <f aca="false">IF($L$3&lt;&gt;0,NA(),IF(COUNTA(期首と基準!A11:E11)=0,"",期首と基準!F11))</f>
        <v>0</v>
      </c>
      <c r="D13" s="4" t="n">
        <f aca="false">IF($L$3&lt;&gt;0,NA(),IF(COUNTA(期首と基準!A11:E11)=0,"",期首と基準!G11))</f>
        <v>0</v>
      </c>
      <c r="E13" s="6" t="n">
        <f aca="false">IF($L$3&lt;&gt;0,NA(),IF(COUNTA(期首と基準!A11:E11)=0,"",期首と基準!H11))</f>
        <v>1</v>
      </c>
      <c r="F13" s="4" t="str">
        <f aca="false">IF($L$3&lt;&gt;0,NA(),IF(COUNTA(期首と基準!A11:E11)=0,"",期首と基準!I11))</f>
        <v/>
      </c>
      <c r="G13" s="4" t="n">
        <f aca="false">IF($L$3&lt;&gt;0,NA(),IF(COUNTA(期首と基準!A11:E11)=0,"",期首と基準!E11))</f>
        <v>20</v>
      </c>
      <c r="H13" s="4" t="str">
        <f aca="false">IF($L$3&lt;&gt;0,NA(),IF(COUNTA(期首と基準!A11:E11)=0,"",期首と基準!K11))</f>
        <v/>
      </c>
      <c r="I13" s="7" t="str">
        <f aca="false">IF($L$3&lt;&gt;0,NA(),IF(COUNTA(期首と基準!A11:E11)=0,"",期首と基準!J11))</f>
        <v>未確認</v>
      </c>
      <c r="J13" s="1"/>
      <c r="K13" s="1"/>
      <c r="L13" s="1"/>
    </row>
    <row r="14" customFormat="false" ht="30" hidden="false" customHeight="true" outlineLevel="0" collapsed="false">
      <c r="A14" s="1" t="str">
        <f aca="false">IF($L$3&lt;&gt;0,NA(),IF(COUNTA(期首と基準!A12:E12)=0,"",期首と基準!A12))</f>
        <v>SKU-0005</v>
      </c>
      <c r="B14" s="4" t="n">
        <f aca="false">IF($L$3&lt;&gt;0,NA(),IF(COUNTA(期首と基準!A12:E12)=0,"",IF(COUNTA(期首と基準!C12)=0,"",期首と基準!C12)))</f>
        <v>0</v>
      </c>
      <c r="C14" s="4" t="n">
        <f aca="false">IF($L$3&lt;&gt;0,NA(),IF(COUNTA(期首と基準!A12:E12)=0,"",期首と基準!F12))</f>
        <v>0</v>
      </c>
      <c r="D14" s="4" t="n">
        <f aca="false">IF($L$3&lt;&gt;0,NA(),IF(COUNTA(期首と基準!A12:E12)=0,"",期首と基準!G12))</f>
        <v>0</v>
      </c>
      <c r="E14" s="6" t="n">
        <f aca="false">IF($L$3&lt;&gt;0,NA(),IF(COUNTA(期首と基準!A12:E12)=0,"",期首と基準!H12))</f>
        <v>0</v>
      </c>
      <c r="F14" s="4" t="n">
        <f aca="false">IF($L$3&lt;&gt;0,NA(),IF(COUNTA(期首と基準!A12:E12)=0,"",期首と基準!I12))</f>
        <v>0</v>
      </c>
      <c r="G14" s="4" t="n">
        <f aca="false">IF($L$3&lt;&gt;0,NA(),IF(COUNTA(期首と基準!A12:E12)=0,"",期首と基準!E12))</f>
        <v>0</v>
      </c>
      <c r="H14" s="4" t="n">
        <f aca="false">IF($L$3&lt;&gt;0,NA(),IF(COUNTA(期首と基準!A12:E12)=0,"",期首と基準!K12))</f>
        <v>0</v>
      </c>
      <c r="I14" s="7" t="str">
        <f aca="false">IF($L$3&lt;&gt;0,NA(),IF(COUNTA(期首と基準!A12:E12)=0,"",期首と基準!J12))</f>
        <v>基準以上</v>
      </c>
      <c r="J14" s="1"/>
      <c r="K14" s="1"/>
      <c r="L14" s="1"/>
    </row>
    <row r="15" customFormat="false" ht="30" hidden="false" customHeight="true" outlineLevel="0" collapsed="false">
      <c r="A15" s="1" t="str">
        <f aca="false">IF($L$3&lt;&gt;0,NA(),IF(COUNTA(期首と基準!A13:E13)=0,"",期首と基準!A13))</f>
        <v>SKU-0006</v>
      </c>
      <c r="B15" s="4" t="n">
        <f aca="false">IF($L$3&lt;&gt;0,NA(),IF(COUNTA(期首と基準!A13:E13)=0,"",IF(COUNTA(期首と基準!C13)=0,"",期首と基準!C13)))</f>
        <v>5</v>
      </c>
      <c r="C15" s="4" t="n">
        <f aca="false">IF($L$3&lt;&gt;0,NA(),IF(COUNTA(期首と基準!A13:E13)=0,"",期首と基準!F13))</f>
        <v>0</v>
      </c>
      <c r="D15" s="4" t="n">
        <f aca="false">IF($L$3&lt;&gt;0,NA(),IF(COUNTA(期首と基準!A13:E13)=0,"",期首と基準!G13))</f>
        <v>0</v>
      </c>
      <c r="E15" s="6" t="n">
        <f aca="false">IF($L$3&lt;&gt;0,NA(),IF(COUNTA(期首と基準!A13:E13)=0,"",期首と基準!H13))</f>
        <v>0</v>
      </c>
      <c r="F15" s="4" t="n">
        <f aca="false">IF($L$3&lt;&gt;0,NA(),IF(COUNTA(期首と基準!A13:E13)=0,"",期首と基準!I13))</f>
        <v>5</v>
      </c>
      <c r="G15" s="4" t="n">
        <f aca="false">IF($L$3&lt;&gt;0,NA(),IF(COUNTA(期首と基準!A13:E13)=0,"",期首と基準!E13))</f>
        <v>5</v>
      </c>
      <c r="H15" s="4" t="n">
        <f aca="false">IF($L$3&lt;&gt;0,NA(),IF(COUNTA(期首と基準!A13:E13)=0,"",期首と基準!K13))</f>
        <v>0</v>
      </c>
      <c r="I15" s="7" t="str">
        <f aca="false">IF($L$3&lt;&gt;0,NA(),IF(COUNTA(期首と基準!A13:E13)=0,"",期首と基準!J13))</f>
        <v>基準以上</v>
      </c>
      <c r="J15" s="1"/>
      <c r="K15" s="1"/>
      <c r="L15" s="1"/>
    </row>
    <row r="16" customFormat="false" ht="30" hidden="false" customHeight="true" outlineLevel="0" collapsed="false">
      <c r="A16" s="1" t="str">
        <f aca="false">IF($L$3&lt;&gt;0,NA(),IF(COUNTA(期首と基準!A14:E14)=0,"",期首と基準!A14))</f>
        <v>SKU-0007</v>
      </c>
      <c r="B16" s="4" t="n">
        <f aca="false">IF($L$3&lt;&gt;0,NA(),IF(COUNTA(期首と基準!A14:E14)=0,"",IF(COUNTA(期首と基準!C14)=0,"",期首と基準!C14)))</f>
        <v>10</v>
      </c>
      <c r="C16" s="4" t="n">
        <f aca="false">IF($L$3&lt;&gt;0,NA(),IF(COUNTA(期首と基準!A14:E14)=0,"",期首と基準!F14))</f>
        <v>0</v>
      </c>
      <c r="D16" s="4" t="n">
        <f aca="false">IF($L$3&lt;&gt;0,NA(),IF(COUNTA(期首と基準!A14:E14)=0,"",期首と基準!G14))</f>
        <v>0</v>
      </c>
      <c r="E16" s="6" t="n">
        <f aca="false">IF($L$3&lt;&gt;0,NA(),IF(COUNTA(期首と基準!A14:E14)=0,"",期首と基準!H14))</f>
        <v>0</v>
      </c>
      <c r="F16" s="4" t="n">
        <f aca="false">IF($L$3&lt;&gt;0,NA(),IF(COUNTA(期首と基準!A14:E14)=0,"",期首と基準!I14))</f>
        <v>10</v>
      </c>
      <c r="G16" s="4" t="n">
        <f aca="false">IF($L$3&lt;&gt;0,NA(),IF(COUNTA(期首と基準!A14:E14)=0,"",期首と基準!E14))</f>
        <v>10</v>
      </c>
      <c r="H16" s="4" t="n">
        <f aca="false">IF($L$3&lt;&gt;0,NA(),IF(COUNTA(期首と基準!A14:E14)=0,"",期首と基準!K14))</f>
        <v>0</v>
      </c>
      <c r="I16" s="7" t="str">
        <f aca="false">IF($L$3&lt;&gt;0,NA(),IF(COUNTA(期首と基準!A14:E14)=0,"",期首と基準!J14))</f>
        <v>基準以上</v>
      </c>
      <c r="J16" s="1"/>
      <c r="K16" s="1"/>
      <c r="L16" s="1"/>
    </row>
    <row r="17" customFormat="false" ht="30" hidden="false" customHeight="true" outlineLevel="0" collapsed="false">
      <c r="A17" s="1" t="str">
        <f aca="false">IF($L$3&lt;&gt;0,NA(),IF(COUNTA(期首と基準!A15:E15)=0,"",期首と基準!A15))</f>
        <v>SKU-0008</v>
      </c>
      <c r="B17" s="4" t="n">
        <f aca="false">IF($L$3&lt;&gt;0,NA(),IF(COUNTA(期首と基準!A15:E15)=0,"",IF(COUNTA(期首と基準!C15)=0,"",期首と基準!C15)))</f>
        <v>1</v>
      </c>
      <c r="C17" s="4" t="n">
        <f aca="false">IF($L$3&lt;&gt;0,NA(),IF(COUNTA(期首と基準!A15:E15)=0,"",期首と基準!F15))</f>
        <v>1</v>
      </c>
      <c r="D17" s="4" t="n">
        <f aca="false">IF($L$3&lt;&gt;0,NA(),IF(COUNTA(期首と基準!A15:E15)=0,"",期首と基準!G15))</f>
        <v>0</v>
      </c>
      <c r="E17" s="6" t="n">
        <f aca="false">IF($L$3&lt;&gt;0,NA(),IF(COUNTA(期首と基準!A15:E15)=0,"",期首と基準!H15))</f>
        <v>0</v>
      </c>
      <c r="F17" s="4" t="n">
        <f aca="false">IF($L$3&lt;&gt;0,NA(),IF(COUNTA(期首と基準!A15:E15)=0,"",期首と基準!I15))</f>
        <v>2</v>
      </c>
      <c r="G17" s="4" t="n">
        <f aca="false">IF($L$3&lt;&gt;0,NA(),IF(COUNTA(期首と基準!A15:E15)=0,"",期首と基準!E15))</f>
        <v>2</v>
      </c>
      <c r="H17" s="4" t="n">
        <f aca="false">IF($L$3&lt;&gt;0,NA(),IF(COUNTA(期首と基準!A15:E15)=0,"",期首と基準!K15))</f>
        <v>0</v>
      </c>
      <c r="I17" s="7" t="str">
        <f aca="false">IF($L$3&lt;&gt;0,NA(),IF(COUNTA(期首と基準!A15:E15)=0,"",期首と基準!J15))</f>
        <v>基準以上</v>
      </c>
      <c r="J17" s="1"/>
      <c r="K17" s="1"/>
      <c r="L17" s="1"/>
    </row>
    <row r="18" customFormat="false" ht="30" hidden="false" customHeight="true" outlineLevel="0" collapsed="false">
      <c r="A18" s="1" t="str">
        <f aca="false">IF($L$3&lt;&gt;0,NA(),IF(COUNTA(期首と基準!A16:E16)=0,"",期首と基準!A16))</f>
        <v/>
      </c>
      <c r="B18" s="4" t="str">
        <f aca="false">IF($L$3&lt;&gt;0,NA(),IF(COUNTA(期首と基準!A16:E16)=0,"",IF(COUNTA(期首と基準!C16)=0,"",期首と基準!C16)))</f>
        <v/>
      </c>
      <c r="C18" s="4" t="str">
        <f aca="false">IF($L$3&lt;&gt;0,NA(),IF(COUNTA(期首と基準!A16:E16)=0,"",期首と基準!F16))</f>
        <v/>
      </c>
      <c r="D18" s="4" t="str">
        <f aca="false">IF($L$3&lt;&gt;0,NA(),IF(COUNTA(期首と基準!A16:E16)=0,"",期首と基準!G16))</f>
        <v/>
      </c>
      <c r="E18" s="6" t="str">
        <f aca="false">IF($L$3&lt;&gt;0,NA(),IF(COUNTA(期首と基準!A16:E16)=0,"",期首と基準!H16))</f>
        <v/>
      </c>
      <c r="F18" s="4" t="str">
        <f aca="false">IF($L$3&lt;&gt;0,NA(),IF(COUNTA(期首と基準!A16:E16)=0,"",期首と基準!I16))</f>
        <v/>
      </c>
      <c r="G18" s="4" t="str">
        <f aca="false">IF($L$3&lt;&gt;0,NA(),IF(COUNTA(期首と基準!A16:E16)=0,"",期首と基準!E16))</f>
        <v/>
      </c>
      <c r="H18" s="4" t="str">
        <f aca="false">IF($L$3&lt;&gt;0,NA(),IF(COUNTA(期首と基準!A16:E16)=0,"",期首と基準!K16))</f>
        <v/>
      </c>
      <c r="I18" s="7" t="str">
        <f aca="false">IF($L$3&lt;&gt;0,NA(),IF(COUNTA(期首と基準!A16:E16)=0,"",期首と基準!J16))</f>
        <v/>
      </c>
      <c r="J18" s="1"/>
      <c r="K18" s="1"/>
      <c r="L18" s="1"/>
    </row>
    <row r="19" customFormat="false" ht="30" hidden="false" customHeight="true" outlineLevel="0" collapsed="false">
      <c r="A19" s="1" t="str">
        <f aca="false">IF($L$3&lt;&gt;0,NA(),IF(COUNTA(期首と基準!A17:E17)=0,"",期首と基準!A17))</f>
        <v/>
      </c>
      <c r="B19" s="4" t="str">
        <f aca="false">IF($L$3&lt;&gt;0,NA(),IF(COUNTA(期首と基準!A17:E17)=0,"",IF(COUNTA(期首と基準!C17)=0,"",期首と基準!C17)))</f>
        <v/>
      </c>
      <c r="C19" s="4" t="str">
        <f aca="false">IF($L$3&lt;&gt;0,NA(),IF(COUNTA(期首と基準!A17:E17)=0,"",期首と基準!F17))</f>
        <v/>
      </c>
      <c r="D19" s="4" t="str">
        <f aca="false">IF($L$3&lt;&gt;0,NA(),IF(COUNTA(期首と基準!A17:E17)=0,"",期首と基準!G17))</f>
        <v/>
      </c>
      <c r="E19" s="6" t="str">
        <f aca="false">IF($L$3&lt;&gt;0,NA(),IF(COUNTA(期首と基準!A17:E17)=0,"",期首と基準!H17))</f>
        <v/>
      </c>
      <c r="F19" s="4" t="str">
        <f aca="false">IF($L$3&lt;&gt;0,NA(),IF(COUNTA(期首と基準!A17:E17)=0,"",期首と基準!I17))</f>
        <v/>
      </c>
      <c r="G19" s="4" t="str">
        <f aca="false">IF($L$3&lt;&gt;0,NA(),IF(COUNTA(期首と基準!A17:E17)=0,"",期首と基準!E17))</f>
        <v/>
      </c>
      <c r="H19" s="4" t="str">
        <f aca="false">IF($L$3&lt;&gt;0,NA(),IF(COUNTA(期首と基準!A17:E17)=0,"",期首と基準!K17))</f>
        <v/>
      </c>
      <c r="I19" s="7" t="str">
        <f aca="false">IF($L$3&lt;&gt;0,NA(),IF(COUNTA(期首と基準!A17:E17)=0,"",期首と基準!J17))</f>
        <v/>
      </c>
      <c r="J19" s="1"/>
      <c r="K19" s="1"/>
      <c r="L19" s="1"/>
    </row>
    <row r="20" customFormat="false" ht="30" hidden="false" customHeight="true" outlineLevel="0" collapsed="false">
      <c r="A20" s="1" t="str">
        <f aca="false">IF($L$3&lt;&gt;0,NA(),IF(COUNTA(期首と基準!A18:E18)=0,"",期首と基準!A18))</f>
        <v/>
      </c>
      <c r="B20" s="4" t="str">
        <f aca="false">IF($L$3&lt;&gt;0,NA(),IF(COUNTA(期首と基準!A18:E18)=0,"",IF(COUNTA(期首と基準!C18)=0,"",期首と基準!C18)))</f>
        <v/>
      </c>
      <c r="C20" s="4" t="str">
        <f aca="false">IF($L$3&lt;&gt;0,NA(),IF(COUNTA(期首と基準!A18:E18)=0,"",期首と基準!F18))</f>
        <v/>
      </c>
      <c r="D20" s="4" t="str">
        <f aca="false">IF($L$3&lt;&gt;0,NA(),IF(COUNTA(期首と基準!A18:E18)=0,"",期首と基準!G18))</f>
        <v/>
      </c>
      <c r="E20" s="6" t="str">
        <f aca="false">IF($L$3&lt;&gt;0,NA(),IF(COUNTA(期首と基準!A18:E18)=0,"",期首と基準!H18))</f>
        <v/>
      </c>
      <c r="F20" s="4" t="str">
        <f aca="false">IF($L$3&lt;&gt;0,NA(),IF(COUNTA(期首と基準!A18:E18)=0,"",期首と基準!I18))</f>
        <v/>
      </c>
      <c r="G20" s="4" t="str">
        <f aca="false">IF($L$3&lt;&gt;0,NA(),IF(COUNTA(期首と基準!A18:E18)=0,"",期首と基準!E18))</f>
        <v/>
      </c>
      <c r="H20" s="4" t="str">
        <f aca="false">IF($L$3&lt;&gt;0,NA(),IF(COUNTA(期首と基準!A18:E18)=0,"",期首と基準!K18))</f>
        <v/>
      </c>
      <c r="I20" s="7" t="str">
        <f aca="false">IF($L$3&lt;&gt;0,NA(),IF(COUNTA(期首と基準!A18:E18)=0,"",期首と基準!J18))</f>
        <v/>
      </c>
      <c r="J20" s="1"/>
      <c r="K20" s="1"/>
      <c r="L20" s="1"/>
    </row>
    <row r="21" customFormat="false" ht="30" hidden="false" customHeight="true" outlineLevel="0" collapsed="false">
      <c r="A21" s="1" t="str">
        <f aca="false">IF($L$3&lt;&gt;0,NA(),IF(COUNTA(期首と基準!A19:E19)=0,"",期首と基準!A19))</f>
        <v/>
      </c>
      <c r="B21" s="4" t="str">
        <f aca="false">IF($L$3&lt;&gt;0,NA(),IF(COUNTA(期首と基準!A19:E19)=0,"",IF(COUNTA(期首と基準!C19)=0,"",期首と基準!C19)))</f>
        <v/>
      </c>
      <c r="C21" s="4" t="str">
        <f aca="false">IF($L$3&lt;&gt;0,NA(),IF(COUNTA(期首と基準!A19:E19)=0,"",期首と基準!F19))</f>
        <v/>
      </c>
      <c r="D21" s="4" t="str">
        <f aca="false">IF($L$3&lt;&gt;0,NA(),IF(COUNTA(期首と基準!A19:E19)=0,"",期首と基準!G19))</f>
        <v/>
      </c>
      <c r="E21" s="6" t="str">
        <f aca="false">IF($L$3&lt;&gt;0,NA(),IF(COUNTA(期首と基準!A19:E19)=0,"",期首と基準!H19))</f>
        <v/>
      </c>
      <c r="F21" s="4" t="str">
        <f aca="false">IF($L$3&lt;&gt;0,NA(),IF(COUNTA(期首と基準!A19:E19)=0,"",期首と基準!I19))</f>
        <v/>
      </c>
      <c r="G21" s="4" t="str">
        <f aca="false">IF($L$3&lt;&gt;0,NA(),IF(COUNTA(期首と基準!A19:E19)=0,"",期首と基準!E19))</f>
        <v/>
      </c>
      <c r="H21" s="4" t="str">
        <f aca="false">IF($L$3&lt;&gt;0,NA(),IF(COUNTA(期首と基準!A19:E19)=0,"",期首と基準!K19))</f>
        <v/>
      </c>
      <c r="I21" s="7" t="str">
        <f aca="false">IF($L$3&lt;&gt;0,NA(),IF(COUNTA(期首と基準!A19:E19)=0,"",期首と基準!J19))</f>
        <v/>
      </c>
      <c r="J21" s="1"/>
      <c r="K21" s="1"/>
      <c r="L21" s="1"/>
    </row>
    <row r="22" customFormat="false" ht="30" hidden="false" customHeight="true" outlineLevel="0" collapsed="false">
      <c r="A22" s="1" t="str">
        <f aca="false">IF($L$3&lt;&gt;0,NA(),IF(COUNTA(期首と基準!A20:E20)=0,"",期首と基準!A20))</f>
        <v/>
      </c>
      <c r="B22" s="4" t="str">
        <f aca="false">IF($L$3&lt;&gt;0,NA(),IF(COUNTA(期首と基準!A20:E20)=0,"",IF(COUNTA(期首と基準!C20)=0,"",期首と基準!C20)))</f>
        <v/>
      </c>
      <c r="C22" s="4" t="str">
        <f aca="false">IF($L$3&lt;&gt;0,NA(),IF(COUNTA(期首と基準!A20:E20)=0,"",期首と基準!F20))</f>
        <v/>
      </c>
      <c r="D22" s="4" t="str">
        <f aca="false">IF($L$3&lt;&gt;0,NA(),IF(COUNTA(期首と基準!A20:E20)=0,"",期首と基準!G20))</f>
        <v/>
      </c>
      <c r="E22" s="6" t="str">
        <f aca="false">IF($L$3&lt;&gt;0,NA(),IF(COUNTA(期首と基準!A20:E20)=0,"",期首と基準!H20))</f>
        <v/>
      </c>
      <c r="F22" s="4" t="str">
        <f aca="false">IF($L$3&lt;&gt;0,NA(),IF(COUNTA(期首と基準!A20:E20)=0,"",期首と基準!I20))</f>
        <v/>
      </c>
      <c r="G22" s="4" t="str">
        <f aca="false">IF($L$3&lt;&gt;0,NA(),IF(COUNTA(期首と基準!A20:E20)=0,"",期首と基準!E20))</f>
        <v/>
      </c>
      <c r="H22" s="4" t="str">
        <f aca="false">IF($L$3&lt;&gt;0,NA(),IF(COUNTA(期首と基準!A20:E20)=0,"",期首と基準!K20))</f>
        <v/>
      </c>
      <c r="I22" s="7" t="str">
        <f aca="false">IF($L$3&lt;&gt;0,NA(),IF(COUNTA(期首と基準!A20:E20)=0,"",期首と基準!J20))</f>
        <v/>
      </c>
      <c r="J22" s="1"/>
      <c r="K22" s="1"/>
      <c r="L22" s="1"/>
    </row>
    <row r="23" customFormat="false" ht="30" hidden="false" customHeight="true" outlineLevel="0" collapsed="false">
      <c r="A23" s="1" t="str">
        <f aca="false">IF($L$3&lt;&gt;0,NA(),IF(COUNTA(期首と基準!A21:E21)=0,"",期首と基準!A21))</f>
        <v/>
      </c>
      <c r="B23" s="4" t="str">
        <f aca="false">IF($L$3&lt;&gt;0,NA(),IF(COUNTA(期首と基準!A21:E21)=0,"",IF(COUNTA(期首と基準!C21)=0,"",期首と基準!C21)))</f>
        <v/>
      </c>
      <c r="C23" s="4" t="str">
        <f aca="false">IF($L$3&lt;&gt;0,NA(),IF(COUNTA(期首と基準!A21:E21)=0,"",期首と基準!F21))</f>
        <v/>
      </c>
      <c r="D23" s="4" t="str">
        <f aca="false">IF($L$3&lt;&gt;0,NA(),IF(COUNTA(期首と基準!A21:E21)=0,"",期首と基準!G21))</f>
        <v/>
      </c>
      <c r="E23" s="6" t="str">
        <f aca="false">IF($L$3&lt;&gt;0,NA(),IF(COUNTA(期首と基準!A21:E21)=0,"",期首と基準!H21))</f>
        <v/>
      </c>
      <c r="F23" s="4" t="str">
        <f aca="false">IF($L$3&lt;&gt;0,NA(),IF(COUNTA(期首と基準!A21:E21)=0,"",期首と基準!I21))</f>
        <v/>
      </c>
      <c r="G23" s="4" t="str">
        <f aca="false">IF($L$3&lt;&gt;0,NA(),IF(COUNTA(期首と基準!A21:E21)=0,"",期首と基準!E21))</f>
        <v/>
      </c>
      <c r="H23" s="4" t="str">
        <f aca="false">IF($L$3&lt;&gt;0,NA(),IF(COUNTA(期首と基準!A21:E21)=0,"",期首と基準!K21))</f>
        <v/>
      </c>
      <c r="I23" s="7" t="str">
        <f aca="false">IF($L$3&lt;&gt;0,NA(),IF(COUNTA(期首と基準!A21:E21)=0,"",期首と基準!J21))</f>
        <v/>
      </c>
      <c r="J23" s="1"/>
      <c r="K23" s="1"/>
      <c r="L23" s="1"/>
    </row>
    <row r="24" customFormat="false" ht="30" hidden="false" customHeight="true" outlineLevel="0" collapsed="false">
      <c r="A24" s="1" t="str">
        <f aca="false">IF($L$3&lt;&gt;0,NA(),IF(COUNTA(期首と基準!A22:E22)=0,"",期首と基準!A22))</f>
        <v/>
      </c>
      <c r="B24" s="4" t="str">
        <f aca="false">IF($L$3&lt;&gt;0,NA(),IF(COUNTA(期首と基準!A22:E22)=0,"",IF(COUNTA(期首と基準!C22)=0,"",期首と基準!C22)))</f>
        <v/>
      </c>
      <c r="C24" s="4" t="str">
        <f aca="false">IF($L$3&lt;&gt;0,NA(),IF(COUNTA(期首と基準!A22:E22)=0,"",期首と基準!F22))</f>
        <v/>
      </c>
      <c r="D24" s="4" t="str">
        <f aca="false">IF($L$3&lt;&gt;0,NA(),IF(COUNTA(期首と基準!A22:E22)=0,"",期首と基準!G22))</f>
        <v/>
      </c>
      <c r="E24" s="6" t="str">
        <f aca="false">IF($L$3&lt;&gt;0,NA(),IF(COUNTA(期首と基準!A22:E22)=0,"",期首と基準!H22))</f>
        <v/>
      </c>
      <c r="F24" s="4" t="str">
        <f aca="false">IF($L$3&lt;&gt;0,NA(),IF(COUNTA(期首と基準!A22:E22)=0,"",期首と基準!I22))</f>
        <v/>
      </c>
      <c r="G24" s="4" t="str">
        <f aca="false">IF($L$3&lt;&gt;0,NA(),IF(COUNTA(期首と基準!A22:E22)=0,"",期首と基準!E22))</f>
        <v/>
      </c>
      <c r="H24" s="4" t="str">
        <f aca="false">IF($L$3&lt;&gt;0,NA(),IF(COUNTA(期首と基準!A22:E22)=0,"",期首と基準!K22))</f>
        <v/>
      </c>
      <c r="I24" s="7" t="str">
        <f aca="false">IF($L$3&lt;&gt;0,NA(),IF(COUNTA(期首と基準!A22:E22)=0,"",期首と基準!J22))</f>
        <v/>
      </c>
      <c r="J24" s="1"/>
      <c r="K24" s="1"/>
      <c r="L24" s="1"/>
    </row>
    <row r="25" customFormat="false" ht="30" hidden="false" customHeight="true" outlineLevel="0" collapsed="false">
      <c r="A25" s="1" t="str">
        <f aca="false">IF($L$3&lt;&gt;0,NA(),IF(COUNTA(期首と基準!A23:E23)=0,"",期首と基準!A23))</f>
        <v/>
      </c>
      <c r="B25" s="4" t="str">
        <f aca="false">IF($L$3&lt;&gt;0,NA(),IF(COUNTA(期首と基準!A23:E23)=0,"",IF(COUNTA(期首と基準!C23)=0,"",期首と基準!C23)))</f>
        <v/>
      </c>
      <c r="C25" s="4" t="str">
        <f aca="false">IF($L$3&lt;&gt;0,NA(),IF(COUNTA(期首と基準!A23:E23)=0,"",期首と基準!F23))</f>
        <v/>
      </c>
      <c r="D25" s="4" t="str">
        <f aca="false">IF($L$3&lt;&gt;0,NA(),IF(COUNTA(期首と基準!A23:E23)=0,"",期首と基準!G23))</f>
        <v/>
      </c>
      <c r="E25" s="6" t="str">
        <f aca="false">IF($L$3&lt;&gt;0,NA(),IF(COUNTA(期首と基準!A23:E23)=0,"",期首と基準!H23))</f>
        <v/>
      </c>
      <c r="F25" s="4" t="str">
        <f aca="false">IF($L$3&lt;&gt;0,NA(),IF(COUNTA(期首と基準!A23:E23)=0,"",期首と基準!I23))</f>
        <v/>
      </c>
      <c r="G25" s="4" t="str">
        <f aca="false">IF($L$3&lt;&gt;0,NA(),IF(COUNTA(期首と基準!A23:E23)=0,"",期首と基準!E23))</f>
        <v/>
      </c>
      <c r="H25" s="4" t="str">
        <f aca="false">IF($L$3&lt;&gt;0,NA(),IF(COUNTA(期首と基準!A23:E23)=0,"",期首と基準!K23))</f>
        <v/>
      </c>
      <c r="I25" s="7" t="str">
        <f aca="false">IF($L$3&lt;&gt;0,NA(),IF(COUNTA(期首と基準!A23:E23)=0,"",期首と基準!J23))</f>
        <v/>
      </c>
      <c r="J25" s="1"/>
      <c r="K25" s="1"/>
      <c r="L25" s="1"/>
    </row>
    <row r="26" customFormat="false" ht="30" hidden="false" customHeight="true" outlineLevel="0" collapsed="false">
      <c r="A26" s="1" t="str">
        <f aca="false">IF($L$3&lt;&gt;0,NA(),IF(COUNTA(期首と基準!A24:E24)=0,"",期首と基準!A24))</f>
        <v/>
      </c>
      <c r="B26" s="4" t="str">
        <f aca="false">IF($L$3&lt;&gt;0,NA(),IF(COUNTA(期首と基準!A24:E24)=0,"",IF(COUNTA(期首と基準!C24)=0,"",期首と基準!C24)))</f>
        <v/>
      </c>
      <c r="C26" s="4" t="str">
        <f aca="false">IF($L$3&lt;&gt;0,NA(),IF(COUNTA(期首と基準!A24:E24)=0,"",期首と基準!F24))</f>
        <v/>
      </c>
      <c r="D26" s="4" t="str">
        <f aca="false">IF($L$3&lt;&gt;0,NA(),IF(COUNTA(期首と基準!A24:E24)=0,"",期首と基準!G24))</f>
        <v/>
      </c>
      <c r="E26" s="6" t="str">
        <f aca="false">IF($L$3&lt;&gt;0,NA(),IF(COUNTA(期首と基準!A24:E24)=0,"",期首と基準!H24))</f>
        <v/>
      </c>
      <c r="F26" s="4" t="str">
        <f aca="false">IF($L$3&lt;&gt;0,NA(),IF(COUNTA(期首と基準!A24:E24)=0,"",期首と基準!I24))</f>
        <v/>
      </c>
      <c r="G26" s="4" t="str">
        <f aca="false">IF($L$3&lt;&gt;0,NA(),IF(COUNTA(期首と基準!A24:E24)=0,"",期首と基準!E24))</f>
        <v/>
      </c>
      <c r="H26" s="4" t="str">
        <f aca="false">IF($L$3&lt;&gt;0,NA(),IF(COUNTA(期首と基準!A24:E24)=0,"",期首と基準!K24))</f>
        <v/>
      </c>
      <c r="I26" s="7" t="str">
        <f aca="false">IF($L$3&lt;&gt;0,NA(),IF(COUNTA(期首と基準!A24:E24)=0,"",期首と基準!J24))</f>
        <v/>
      </c>
      <c r="J26" s="1"/>
      <c r="K26" s="1"/>
      <c r="L26" s="1"/>
    </row>
    <row r="27" customFormat="false" ht="30" hidden="false" customHeight="true" outlineLevel="0" collapsed="false">
      <c r="A27" s="1" t="str">
        <f aca="false">IF($L$3&lt;&gt;0,NA(),IF(COUNTA(期首と基準!A25:E25)=0,"",期首と基準!A25))</f>
        <v/>
      </c>
      <c r="B27" s="4" t="str">
        <f aca="false">IF($L$3&lt;&gt;0,NA(),IF(COUNTA(期首と基準!A25:E25)=0,"",IF(COUNTA(期首と基準!C25)=0,"",期首と基準!C25)))</f>
        <v/>
      </c>
      <c r="C27" s="4" t="str">
        <f aca="false">IF($L$3&lt;&gt;0,NA(),IF(COUNTA(期首と基準!A25:E25)=0,"",期首と基準!F25))</f>
        <v/>
      </c>
      <c r="D27" s="4" t="str">
        <f aca="false">IF($L$3&lt;&gt;0,NA(),IF(COUNTA(期首と基準!A25:E25)=0,"",期首と基準!G25))</f>
        <v/>
      </c>
      <c r="E27" s="6" t="str">
        <f aca="false">IF($L$3&lt;&gt;0,NA(),IF(COUNTA(期首と基準!A25:E25)=0,"",期首と基準!H25))</f>
        <v/>
      </c>
      <c r="F27" s="4" t="str">
        <f aca="false">IF($L$3&lt;&gt;0,NA(),IF(COUNTA(期首と基準!A25:E25)=0,"",期首と基準!I25))</f>
        <v/>
      </c>
      <c r="G27" s="4" t="str">
        <f aca="false">IF($L$3&lt;&gt;0,NA(),IF(COUNTA(期首と基準!A25:E25)=0,"",期首と基準!E25))</f>
        <v/>
      </c>
      <c r="H27" s="4" t="str">
        <f aca="false">IF($L$3&lt;&gt;0,NA(),IF(COUNTA(期首と基準!A25:E25)=0,"",期首と基準!K25))</f>
        <v/>
      </c>
      <c r="I27" s="7" t="str">
        <f aca="false">IF($L$3&lt;&gt;0,NA(),IF(COUNTA(期首と基準!A25:E25)=0,"",期首と基準!J25))</f>
        <v/>
      </c>
      <c r="J27" s="1"/>
      <c r="K27" s="1"/>
      <c r="L27" s="1"/>
    </row>
    <row r="28" customFormat="false" ht="30" hidden="false" customHeight="true" outlineLevel="0" collapsed="false">
      <c r="A28" s="1" t="str">
        <f aca="false">IF($L$3&lt;&gt;0,NA(),IF(COUNTA(期首と基準!A26:E26)=0,"",期首と基準!A26))</f>
        <v/>
      </c>
      <c r="B28" s="4" t="str">
        <f aca="false">IF($L$3&lt;&gt;0,NA(),IF(COUNTA(期首と基準!A26:E26)=0,"",IF(COUNTA(期首と基準!C26)=0,"",期首と基準!C26)))</f>
        <v/>
      </c>
      <c r="C28" s="4" t="str">
        <f aca="false">IF($L$3&lt;&gt;0,NA(),IF(COUNTA(期首と基準!A26:E26)=0,"",期首と基準!F26))</f>
        <v/>
      </c>
      <c r="D28" s="4" t="str">
        <f aca="false">IF($L$3&lt;&gt;0,NA(),IF(COUNTA(期首と基準!A26:E26)=0,"",期首と基準!G26))</f>
        <v/>
      </c>
      <c r="E28" s="6" t="str">
        <f aca="false">IF($L$3&lt;&gt;0,NA(),IF(COUNTA(期首と基準!A26:E26)=0,"",期首と基準!H26))</f>
        <v/>
      </c>
      <c r="F28" s="4" t="str">
        <f aca="false">IF($L$3&lt;&gt;0,NA(),IF(COUNTA(期首と基準!A26:E26)=0,"",期首と基準!I26))</f>
        <v/>
      </c>
      <c r="G28" s="4" t="str">
        <f aca="false">IF($L$3&lt;&gt;0,NA(),IF(COUNTA(期首と基準!A26:E26)=0,"",期首と基準!E26))</f>
        <v/>
      </c>
      <c r="H28" s="4" t="str">
        <f aca="false">IF($L$3&lt;&gt;0,NA(),IF(COUNTA(期首と基準!A26:E26)=0,"",期首と基準!K26))</f>
        <v/>
      </c>
      <c r="I28" s="7" t="str">
        <f aca="false">IF($L$3&lt;&gt;0,NA(),IF(COUNTA(期首と基準!A26:E26)=0,"",期首と基準!J26))</f>
        <v/>
      </c>
      <c r="J28" s="1"/>
      <c r="K28" s="1"/>
      <c r="L28" s="1"/>
    </row>
    <row r="29" customFormat="false" ht="30" hidden="false" customHeight="true" outlineLevel="0" collapsed="false">
      <c r="A29" s="1" t="str">
        <f aca="false">IF($L$3&lt;&gt;0,NA(),IF(COUNTA(期首と基準!A27:E27)=0,"",期首と基準!A27))</f>
        <v/>
      </c>
      <c r="B29" s="4" t="str">
        <f aca="false">IF($L$3&lt;&gt;0,NA(),IF(COUNTA(期首と基準!A27:E27)=0,"",IF(COUNTA(期首と基準!C27)=0,"",期首と基準!C27)))</f>
        <v/>
      </c>
      <c r="C29" s="4" t="str">
        <f aca="false">IF($L$3&lt;&gt;0,NA(),IF(COUNTA(期首と基準!A27:E27)=0,"",期首と基準!F27))</f>
        <v/>
      </c>
      <c r="D29" s="4" t="str">
        <f aca="false">IF($L$3&lt;&gt;0,NA(),IF(COUNTA(期首と基準!A27:E27)=0,"",期首と基準!G27))</f>
        <v/>
      </c>
      <c r="E29" s="6" t="str">
        <f aca="false">IF($L$3&lt;&gt;0,NA(),IF(COUNTA(期首と基準!A27:E27)=0,"",期首と基準!H27))</f>
        <v/>
      </c>
      <c r="F29" s="4" t="str">
        <f aca="false">IF($L$3&lt;&gt;0,NA(),IF(COUNTA(期首と基準!A27:E27)=0,"",期首と基準!I27))</f>
        <v/>
      </c>
      <c r="G29" s="4" t="str">
        <f aca="false">IF($L$3&lt;&gt;0,NA(),IF(COUNTA(期首と基準!A27:E27)=0,"",期首と基準!E27))</f>
        <v/>
      </c>
      <c r="H29" s="4" t="str">
        <f aca="false">IF($L$3&lt;&gt;0,NA(),IF(COUNTA(期首と基準!A27:E27)=0,"",期首と基準!K27))</f>
        <v/>
      </c>
      <c r="I29" s="7" t="str">
        <f aca="false">IF($L$3&lt;&gt;0,NA(),IF(COUNTA(期首と基準!A27:E27)=0,"",期首と基準!J27))</f>
        <v/>
      </c>
      <c r="J29" s="1"/>
      <c r="K29" s="1"/>
      <c r="L29" s="1"/>
    </row>
    <row r="30" customFormat="false" ht="30" hidden="false" customHeight="true" outlineLevel="0" collapsed="false">
      <c r="A30" s="1" t="str">
        <f aca="false">IF($L$3&lt;&gt;0,NA(),IF(COUNTA(期首と基準!A28:E28)=0,"",期首と基準!A28))</f>
        <v/>
      </c>
      <c r="B30" s="4" t="str">
        <f aca="false">IF($L$3&lt;&gt;0,NA(),IF(COUNTA(期首と基準!A28:E28)=0,"",IF(COUNTA(期首と基準!C28)=0,"",期首と基準!C28)))</f>
        <v/>
      </c>
      <c r="C30" s="4" t="str">
        <f aca="false">IF($L$3&lt;&gt;0,NA(),IF(COUNTA(期首と基準!A28:E28)=0,"",期首と基準!F28))</f>
        <v/>
      </c>
      <c r="D30" s="4" t="str">
        <f aca="false">IF($L$3&lt;&gt;0,NA(),IF(COUNTA(期首と基準!A28:E28)=0,"",期首と基準!G28))</f>
        <v/>
      </c>
      <c r="E30" s="6" t="str">
        <f aca="false">IF($L$3&lt;&gt;0,NA(),IF(COUNTA(期首と基準!A28:E28)=0,"",期首と基準!H28))</f>
        <v/>
      </c>
      <c r="F30" s="4" t="str">
        <f aca="false">IF($L$3&lt;&gt;0,NA(),IF(COUNTA(期首と基準!A28:E28)=0,"",期首と基準!I28))</f>
        <v/>
      </c>
      <c r="G30" s="4" t="str">
        <f aca="false">IF($L$3&lt;&gt;0,NA(),IF(COUNTA(期首と基準!A28:E28)=0,"",期首と基準!E28))</f>
        <v/>
      </c>
      <c r="H30" s="4" t="str">
        <f aca="false">IF($L$3&lt;&gt;0,NA(),IF(COUNTA(期首と基準!A28:E28)=0,"",期首と基準!K28))</f>
        <v/>
      </c>
      <c r="I30" s="7" t="str">
        <f aca="false">IF($L$3&lt;&gt;0,NA(),IF(COUNTA(期首と基準!A28:E28)=0,"",期首と基準!J28))</f>
        <v/>
      </c>
      <c r="J30" s="1"/>
      <c r="K30" s="1"/>
      <c r="L30" s="1"/>
    </row>
    <row r="31" customFormat="false" ht="30" hidden="false" customHeight="true" outlineLevel="0" collapsed="false">
      <c r="A31" s="1" t="str">
        <f aca="false">IF($L$3&lt;&gt;0,NA(),IF(COUNTA(期首と基準!A29:E29)=0,"",期首と基準!A29))</f>
        <v/>
      </c>
      <c r="B31" s="4" t="str">
        <f aca="false">IF($L$3&lt;&gt;0,NA(),IF(COUNTA(期首と基準!A29:E29)=0,"",IF(COUNTA(期首と基準!C29)=0,"",期首と基準!C29)))</f>
        <v/>
      </c>
      <c r="C31" s="4" t="str">
        <f aca="false">IF($L$3&lt;&gt;0,NA(),IF(COUNTA(期首と基準!A29:E29)=0,"",期首と基準!F29))</f>
        <v/>
      </c>
      <c r="D31" s="4" t="str">
        <f aca="false">IF($L$3&lt;&gt;0,NA(),IF(COUNTA(期首と基準!A29:E29)=0,"",期首と基準!G29))</f>
        <v/>
      </c>
      <c r="E31" s="6" t="str">
        <f aca="false">IF($L$3&lt;&gt;0,NA(),IF(COUNTA(期首と基準!A29:E29)=0,"",期首と基準!H29))</f>
        <v/>
      </c>
      <c r="F31" s="4" t="str">
        <f aca="false">IF($L$3&lt;&gt;0,NA(),IF(COUNTA(期首と基準!A29:E29)=0,"",期首と基準!I29))</f>
        <v/>
      </c>
      <c r="G31" s="4" t="str">
        <f aca="false">IF($L$3&lt;&gt;0,NA(),IF(COUNTA(期首と基準!A29:E29)=0,"",期首と基準!E29))</f>
        <v/>
      </c>
      <c r="H31" s="4" t="str">
        <f aca="false">IF($L$3&lt;&gt;0,NA(),IF(COUNTA(期首と基準!A29:E29)=0,"",期首と基準!K29))</f>
        <v/>
      </c>
      <c r="I31" s="7" t="str">
        <f aca="false">IF($L$3&lt;&gt;0,NA(),IF(COUNTA(期首と基準!A29:E29)=0,"",期首と基準!J29))</f>
        <v/>
      </c>
      <c r="J31" s="1"/>
      <c r="K31" s="1"/>
      <c r="L31" s="1"/>
    </row>
    <row r="32" customFormat="false" ht="30" hidden="false" customHeight="true" outlineLevel="0" collapsed="false">
      <c r="A32" s="1" t="str">
        <f aca="false">IF($L$3&lt;&gt;0,NA(),IF(COUNTA(期首と基準!A30:E30)=0,"",期首と基準!A30))</f>
        <v/>
      </c>
      <c r="B32" s="4" t="str">
        <f aca="false">IF($L$3&lt;&gt;0,NA(),IF(COUNTA(期首と基準!A30:E30)=0,"",IF(COUNTA(期首と基準!C30)=0,"",期首と基準!C30)))</f>
        <v/>
      </c>
      <c r="C32" s="4" t="str">
        <f aca="false">IF($L$3&lt;&gt;0,NA(),IF(COUNTA(期首と基準!A30:E30)=0,"",期首と基準!F30))</f>
        <v/>
      </c>
      <c r="D32" s="4" t="str">
        <f aca="false">IF($L$3&lt;&gt;0,NA(),IF(COUNTA(期首と基準!A30:E30)=0,"",期首と基準!G30))</f>
        <v/>
      </c>
      <c r="E32" s="6" t="str">
        <f aca="false">IF($L$3&lt;&gt;0,NA(),IF(COUNTA(期首と基準!A30:E30)=0,"",期首と基準!H30))</f>
        <v/>
      </c>
      <c r="F32" s="4" t="str">
        <f aca="false">IF($L$3&lt;&gt;0,NA(),IF(COUNTA(期首と基準!A30:E30)=0,"",期首と基準!I30))</f>
        <v/>
      </c>
      <c r="G32" s="4" t="str">
        <f aca="false">IF($L$3&lt;&gt;0,NA(),IF(COUNTA(期首と基準!A30:E30)=0,"",期首と基準!E30))</f>
        <v/>
      </c>
      <c r="H32" s="4" t="str">
        <f aca="false">IF($L$3&lt;&gt;0,NA(),IF(COUNTA(期首と基準!A30:E30)=0,"",期首と基準!K30))</f>
        <v/>
      </c>
      <c r="I32" s="7" t="str">
        <f aca="false">IF($L$3&lt;&gt;0,NA(),IF(COUNTA(期首と基準!A30:E30)=0,"",期首と基準!J30))</f>
        <v/>
      </c>
      <c r="J32" s="1"/>
      <c r="K32" s="1"/>
      <c r="L32" s="1"/>
    </row>
    <row r="33" customFormat="false" ht="30" hidden="false" customHeight="true" outlineLevel="0" collapsed="false">
      <c r="A33" s="1" t="str">
        <f aca="false">IF($L$3&lt;&gt;0,NA(),IF(COUNTA(期首と基準!A31:E31)=0,"",期首と基準!A31))</f>
        <v/>
      </c>
      <c r="B33" s="4" t="str">
        <f aca="false">IF($L$3&lt;&gt;0,NA(),IF(COUNTA(期首と基準!A31:E31)=0,"",IF(COUNTA(期首と基準!C31)=0,"",期首と基準!C31)))</f>
        <v/>
      </c>
      <c r="C33" s="4" t="str">
        <f aca="false">IF($L$3&lt;&gt;0,NA(),IF(COUNTA(期首と基準!A31:E31)=0,"",期首と基準!F31))</f>
        <v/>
      </c>
      <c r="D33" s="4" t="str">
        <f aca="false">IF($L$3&lt;&gt;0,NA(),IF(COUNTA(期首と基準!A31:E31)=0,"",期首と基準!G31))</f>
        <v/>
      </c>
      <c r="E33" s="6" t="str">
        <f aca="false">IF($L$3&lt;&gt;0,NA(),IF(COUNTA(期首と基準!A31:E31)=0,"",期首と基準!H31))</f>
        <v/>
      </c>
      <c r="F33" s="4" t="str">
        <f aca="false">IF($L$3&lt;&gt;0,NA(),IF(COUNTA(期首と基準!A31:E31)=0,"",期首と基準!I31))</f>
        <v/>
      </c>
      <c r="G33" s="4" t="str">
        <f aca="false">IF($L$3&lt;&gt;0,NA(),IF(COUNTA(期首と基準!A31:E31)=0,"",期首と基準!E31))</f>
        <v/>
      </c>
      <c r="H33" s="4" t="str">
        <f aca="false">IF($L$3&lt;&gt;0,NA(),IF(COUNTA(期首と基準!A31:E31)=0,"",期首と基準!K31))</f>
        <v/>
      </c>
      <c r="I33" s="7" t="str">
        <f aca="false">IF($L$3&lt;&gt;0,NA(),IF(COUNTA(期首と基準!A31:E31)=0,"",期首と基準!J31))</f>
        <v/>
      </c>
      <c r="J33" s="1"/>
      <c r="K33" s="1"/>
      <c r="L33" s="1"/>
    </row>
    <row r="34" customFormat="false" ht="30" hidden="false" customHeight="true" outlineLevel="0" collapsed="false">
      <c r="A34" s="1" t="str">
        <f aca="false">IF($L$3&lt;&gt;0,NA(),IF(COUNTA(期首と基準!A32:E32)=0,"",期首と基準!A32))</f>
        <v/>
      </c>
      <c r="B34" s="4" t="str">
        <f aca="false">IF($L$3&lt;&gt;0,NA(),IF(COUNTA(期首と基準!A32:E32)=0,"",IF(COUNTA(期首と基準!C32)=0,"",期首と基準!C32)))</f>
        <v/>
      </c>
      <c r="C34" s="4" t="str">
        <f aca="false">IF($L$3&lt;&gt;0,NA(),IF(COUNTA(期首と基準!A32:E32)=0,"",期首と基準!F32))</f>
        <v/>
      </c>
      <c r="D34" s="4" t="str">
        <f aca="false">IF($L$3&lt;&gt;0,NA(),IF(COUNTA(期首と基準!A32:E32)=0,"",期首と基準!G32))</f>
        <v/>
      </c>
      <c r="E34" s="6" t="str">
        <f aca="false">IF($L$3&lt;&gt;0,NA(),IF(COUNTA(期首と基準!A32:E32)=0,"",期首と基準!H32))</f>
        <v/>
      </c>
      <c r="F34" s="4" t="str">
        <f aca="false">IF($L$3&lt;&gt;0,NA(),IF(COUNTA(期首と基準!A32:E32)=0,"",期首と基準!I32))</f>
        <v/>
      </c>
      <c r="G34" s="4" t="str">
        <f aca="false">IF($L$3&lt;&gt;0,NA(),IF(COUNTA(期首と基準!A32:E32)=0,"",期首と基準!E32))</f>
        <v/>
      </c>
      <c r="H34" s="4" t="str">
        <f aca="false">IF($L$3&lt;&gt;0,NA(),IF(COUNTA(期首と基準!A32:E32)=0,"",期首と基準!K32))</f>
        <v/>
      </c>
      <c r="I34" s="7" t="str">
        <f aca="false">IF($L$3&lt;&gt;0,NA(),IF(COUNTA(期首と基準!A32:E32)=0,"",期首と基準!J32))</f>
        <v/>
      </c>
      <c r="J34" s="1"/>
      <c r="K34" s="1"/>
      <c r="L34" s="1"/>
    </row>
    <row r="35" customFormat="false" ht="30" hidden="false" customHeight="true" outlineLevel="0" collapsed="false">
      <c r="A35" s="1" t="str">
        <f aca="false">IF($L$3&lt;&gt;0,NA(),IF(COUNTA(期首と基準!A33:E33)=0,"",期首と基準!A33))</f>
        <v/>
      </c>
      <c r="B35" s="4" t="str">
        <f aca="false">IF($L$3&lt;&gt;0,NA(),IF(COUNTA(期首と基準!A33:E33)=0,"",IF(COUNTA(期首と基準!C33)=0,"",期首と基準!C33)))</f>
        <v/>
      </c>
      <c r="C35" s="4" t="str">
        <f aca="false">IF($L$3&lt;&gt;0,NA(),IF(COUNTA(期首と基準!A33:E33)=0,"",期首と基準!F33))</f>
        <v/>
      </c>
      <c r="D35" s="4" t="str">
        <f aca="false">IF($L$3&lt;&gt;0,NA(),IF(COUNTA(期首と基準!A33:E33)=0,"",期首と基準!G33))</f>
        <v/>
      </c>
      <c r="E35" s="6" t="str">
        <f aca="false">IF($L$3&lt;&gt;0,NA(),IF(COUNTA(期首と基準!A33:E33)=0,"",期首と基準!H33))</f>
        <v/>
      </c>
      <c r="F35" s="4" t="str">
        <f aca="false">IF($L$3&lt;&gt;0,NA(),IF(COUNTA(期首と基準!A33:E33)=0,"",期首と基準!I33))</f>
        <v/>
      </c>
      <c r="G35" s="4" t="str">
        <f aca="false">IF($L$3&lt;&gt;0,NA(),IF(COUNTA(期首と基準!A33:E33)=0,"",期首と基準!E33))</f>
        <v/>
      </c>
      <c r="H35" s="4" t="str">
        <f aca="false">IF($L$3&lt;&gt;0,NA(),IF(COUNTA(期首と基準!A33:E33)=0,"",期首と基準!K33))</f>
        <v/>
      </c>
      <c r="I35" s="7" t="str">
        <f aca="false">IF($L$3&lt;&gt;0,NA(),IF(COUNTA(期首と基準!A33:E33)=0,"",期首と基準!J33))</f>
        <v/>
      </c>
      <c r="J35" s="1"/>
      <c r="K35" s="1"/>
      <c r="L35" s="1"/>
    </row>
    <row r="36" customFormat="false" ht="30" hidden="false" customHeight="true" outlineLevel="0" collapsed="false">
      <c r="A36" s="1" t="str">
        <f aca="false">IF($L$3&lt;&gt;0,NA(),IF(COUNTA(期首と基準!A34:E34)=0,"",期首と基準!A34))</f>
        <v/>
      </c>
      <c r="B36" s="4" t="str">
        <f aca="false">IF($L$3&lt;&gt;0,NA(),IF(COUNTA(期首と基準!A34:E34)=0,"",IF(COUNTA(期首と基準!C34)=0,"",期首と基準!C34)))</f>
        <v/>
      </c>
      <c r="C36" s="4" t="str">
        <f aca="false">IF($L$3&lt;&gt;0,NA(),IF(COUNTA(期首と基準!A34:E34)=0,"",期首と基準!F34))</f>
        <v/>
      </c>
      <c r="D36" s="4" t="str">
        <f aca="false">IF($L$3&lt;&gt;0,NA(),IF(COUNTA(期首と基準!A34:E34)=0,"",期首と基準!G34))</f>
        <v/>
      </c>
      <c r="E36" s="6" t="str">
        <f aca="false">IF($L$3&lt;&gt;0,NA(),IF(COUNTA(期首と基準!A34:E34)=0,"",期首と基準!H34))</f>
        <v/>
      </c>
      <c r="F36" s="4" t="str">
        <f aca="false">IF($L$3&lt;&gt;0,NA(),IF(COUNTA(期首と基準!A34:E34)=0,"",期首と基準!I34))</f>
        <v/>
      </c>
      <c r="G36" s="4" t="str">
        <f aca="false">IF($L$3&lt;&gt;0,NA(),IF(COUNTA(期首と基準!A34:E34)=0,"",期首と基準!E34))</f>
        <v/>
      </c>
      <c r="H36" s="4" t="str">
        <f aca="false">IF($L$3&lt;&gt;0,NA(),IF(COUNTA(期首と基準!A34:E34)=0,"",期首と基準!K34))</f>
        <v/>
      </c>
      <c r="I36" s="7" t="str">
        <f aca="false">IF($L$3&lt;&gt;0,NA(),IF(COUNTA(期首と基準!A34:E34)=0,"",期首と基準!J34))</f>
        <v/>
      </c>
      <c r="J36" s="1"/>
      <c r="K36" s="1"/>
      <c r="L36" s="1"/>
    </row>
    <row r="37" customFormat="false" ht="30" hidden="false" customHeight="true" outlineLevel="0" collapsed="false">
      <c r="A37" s="1" t="str">
        <f aca="false">IF($L$3&lt;&gt;0,NA(),IF(COUNTA(期首と基準!A35:E35)=0,"",期首と基準!A35))</f>
        <v/>
      </c>
      <c r="B37" s="4" t="str">
        <f aca="false">IF($L$3&lt;&gt;0,NA(),IF(COUNTA(期首と基準!A35:E35)=0,"",IF(COUNTA(期首と基準!C35)=0,"",期首と基準!C35)))</f>
        <v/>
      </c>
      <c r="C37" s="4" t="str">
        <f aca="false">IF($L$3&lt;&gt;0,NA(),IF(COUNTA(期首と基準!A35:E35)=0,"",期首と基準!F35))</f>
        <v/>
      </c>
      <c r="D37" s="4" t="str">
        <f aca="false">IF($L$3&lt;&gt;0,NA(),IF(COUNTA(期首と基準!A35:E35)=0,"",期首と基準!G35))</f>
        <v/>
      </c>
      <c r="E37" s="6" t="str">
        <f aca="false">IF($L$3&lt;&gt;0,NA(),IF(COUNTA(期首と基準!A35:E35)=0,"",期首と基準!H35))</f>
        <v/>
      </c>
      <c r="F37" s="4" t="str">
        <f aca="false">IF($L$3&lt;&gt;0,NA(),IF(COUNTA(期首と基準!A35:E35)=0,"",期首と基準!I35))</f>
        <v/>
      </c>
      <c r="G37" s="4" t="str">
        <f aca="false">IF($L$3&lt;&gt;0,NA(),IF(COUNTA(期首と基準!A35:E35)=0,"",期首と基準!E35))</f>
        <v/>
      </c>
      <c r="H37" s="4" t="str">
        <f aca="false">IF($L$3&lt;&gt;0,NA(),IF(COUNTA(期首と基準!A35:E35)=0,"",期首と基準!K35))</f>
        <v/>
      </c>
      <c r="I37" s="7" t="str">
        <f aca="false">IF($L$3&lt;&gt;0,NA(),IF(COUNTA(期首と基準!A35:E35)=0,"",期首と基準!J35))</f>
        <v/>
      </c>
      <c r="J37" s="1"/>
      <c r="K37" s="1"/>
      <c r="L37" s="1"/>
    </row>
    <row r="38" customFormat="false" ht="30" hidden="false" customHeight="true" outlineLevel="0" collapsed="false">
      <c r="A38" s="1" t="str">
        <f aca="false">IF($L$3&lt;&gt;0,NA(),IF(COUNTA(期首と基準!A36:E36)=0,"",期首と基準!A36))</f>
        <v/>
      </c>
      <c r="B38" s="4" t="str">
        <f aca="false">IF($L$3&lt;&gt;0,NA(),IF(COUNTA(期首と基準!A36:E36)=0,"",IF(COUNTA(期首と基準!C36)=0,"",期首と基準!C36)))</f>
        <v/>
      </c>
      <c r="C38" s="4" t="str">
        <f aca="false">IF($L$3&lt;&gt;0,NA(),IF(COUNTA(期首と基準!A36:E36)=0,"",期首と基準!F36))</f>
        <v/>
      </c>
      <c r="D38" s="4" t="str">
        <f aca="false">IF($L$3&lt;&gt;0,NA(),IF(COUNTA(期首と基準!A36:E36)=0,"",期首と基準!G36))</f>
        <v/>
      </c>
      <c r="E38" s="6" t="str">
        <f aca="false">IF($L$3&lt;&gt;0,NA(),IF(COUNTA(期首と基準!A36:E36)=0,"",期首と基準!H36))</f>
        <v/>
      </c>
      <c r="F38" s="4" t="str">
        <f aca="false">IF($L$3&lt;&gt;0,NA(),IF(COUNTA(期首と基準!A36:E36)=0,"",期首と基準!I36))</f>
        <v/>
      </c>
      <c r="G38" s="4" t="str">
        <f aca="false">IF($L$3&lt;&gt;0,NA(),IF(COUNTA(期首と基準!A36:E36)=0,"",期首と基準!E36))</f>
        <v/>
      </c>
      <c r="H38" s="4" t="str">
        <f aca="false">IF($L$3&lt;&gt;0,NA(),IF(COUNTA(期首と基準!A36:E36)=0,"",期首と基準!K36))</f>
        <v/>
      </c>
      <c r="I38" s="7" t="str">
        <f aca="false">IF($L$3&lt;&gt;0,NA(),IF(COUNTA(期首と基準!A36:E36)=0,"",期首と基準!J36))</f>
        <v/>
      </c>
      <c r="J38" s="1"/>
      <c r="K38" s="1"/>
      <c r="L38" s="1"/>
    </row>
    <row r="39" customFormat="false" ht="30" hidden="false" customHeight="true" outlineLevel="0" collapsed="false">
      <c r="A39" s="1" t="str">
        <f aca="false">IF($L$3&lt;&gt;0,NA(),IF(COUNTA(期首と基準!A37:E37)=0,"",期首と基準!A37))</f>
        <v/>
      </c>
      <c r="B39" s="4" t="str">
        <f aca="false">IF($L$3&lt;&gt;0,NA(),IF(COUNTA(期首と基準!A37:E37)=0,"",IF(COUNTA(期首と基準!C37)=0,"",期首と基準!C37)))</f>
        <v/>
      </c>
      <c r="C39" s="4" t="str">
        <f aca="false">IF($L$3&lt;&gt;0,NA(),IF(COUNTA(期首と基準!A37:E37)=0,"",期首と基準!F37))</f>
        <v/>
      </c>
      <c r="D39" s="4" t="str">
        <f aca="false">IF($L$3&lt;&gt;0,NA(),IF(COUNTA(期首と基準!A37:E37)=0,"",期首と基準!G37))</f>
        <v/>
      </c>
      <c r="E39" s="6" t="str">
        <f aca="false">IF($L$3&lt;&gt;0,NA(),IF(COUNTA(期首と基準!A37:E37)=0,"",期首と基準!H37))</f>
        <v/>
      </c>
      <c r="F39" s="4" t="str">
        <f aca="false">IF($L$3&lt;&gt;0,NA(),IF(COUNTA(期首と基準!A37:E37)=0,"",期首と基準!I37))</f>
        <v/>
      </c>
      <c r="G39" s="4" t="str">
        <f aca="false">IF($L$3&lt;&gt;0,NA(),IF(COUNTA(期首と基準!A37:E37)=0,"",期首と基準!E37))</f>
        <v/>
      </c>
      <c r="H39" s="4" t="str">
        <f aca="false">IF($L$3&lt;&gt;0,NA(),IF(COUNTA(期首と基準!A37:E37)=0,"",期首と基準!K37))</f>
        <v/>
      </c>
      <c r="I39" s="7" t="str">
        <f aca="false">IF($L$3&lt;&gt;0,NA(),IF(COUNTA(期首と基準!A37:E37)=0,"",期首と基準!J37))</f>
        <v/>
      </c>
      <c r="J39" s="1"/>
      <c r="K39" s="1"/>
      <c r="L39" s="1"/>
    </row>
    <row r="40" customFormat="false" ht="30" hidden="false" customHeight="true" outlineLevel="0" collapsed="false">
      <c r="A40" s="1" t="str">
        <f aca="false">IF($L$3&lt;&gt;0,NA(),IF(COUNTA(期首と基準!A38:E38)=0,"",期首と基準!A38))</f>
        <v/>
      </c>
      <c r="B40" s="4" t="str">
        <f aca="false">IF($L$3&lt;&gt;0,NA(),IF(COUNTA(期首と基準!A38:E38)=0,"",IF(COUNTA(期首と基準!C38)=0,"",期首と基準!C38)))</f>
        <v/>
      </c>
      <c r="C40" s="4" t="str">
        <f aca="false">IF($L$3&lt;&gt;0,NA(),IF(COUNTA(期首と基準!A38:E38)=0,"",期首と基準!F38))</f>
        <v/>
      </c>
      <c r="D40" s="4" t="str">
        <f aca="false">IF($L$3&lt;&gt;0,NA(),IF(COUNTA(期首と基準!A38:E38)=0,"",期首と基準!G38))</f>
        <v/>
      </c>
      <c r="E40" s="6" t="str">
        <f aca="false">IF($L$3&lt;&gt;0,NA(),IF(COUNTA(期首と基準!A38:E38)=0,"",期首と基準!H38))</f>
        <v/>
      </c>
      <c r="F40" s="4" t="str">
        <f aca="false">IF($L$3&lt;&gt;0,NA(),IF(COUNTA(期首と基準!A38:E38)=0,"",期首と基準!I38))</f>
        <v/>
      </c>
      <c r="G40" s="4" t="str">
        <f aca="false">IF($L$3&lt;&gt;0,NA(),IF(COUNTA(期首と基準!A38:E38)=0,"",期首と基準!E38))</f>
        <v/>
      </c>
      <c r="H40" s="4" t="str">
        <f aca="false">IF($L$3&lt;&gt;0,NA(),IF(COUNTA(期首と基準!A38:E38)=0,"",期首と基準!K38))</f>
        <v/>
      </c>
      <c r="I40" s="7" t="str">
        <f aca="false">IF($L$3&lt;&gt;0,NA(),IF(COUNTA(期首と基準!A38:E38)=0,"",期首と基準!J38))</f>
        <v/>
      </c>
      <c r="J40" s="1"/>
      <c r="K40" s="1"/>
      <c r="L40" s="1"/>
    </row>
    <row r="41" customFormat="false" ht="30" hidden="false" customHeight="true" outlineLevel="0" collapsed="false">
      <c r="A41" s="1" t="str">
        <f aca="false">IF($L$3&lt;&gt;0,NA(),IF(COUNTA(期首と基準!A39:E39)=0,"",期首と基準!A39))</f>
        <v/>
      </c>
      <c r="B41" s="4" t="str">
        <f aca="false">IF($L$3&lt;&gt;0,NA(),IF(COUNTA(期首と基準!A39:E39)=0,"",IF(COUNTA(期首と基準!C39)=0,"",期首と基準!C39)))</f>
        <v/>
      </c>
      <c r="C41" s="4" t="str">
        <f aca="false">IF($L$3&lt;&gt;0,NA(),IF(COUNTA(期首と基準!A39:E39)=0,"",期首と基準!F39))</f>
        <v/>
      </c>
      <c r="D41" s="4" t="str">
        <f aca="false">IF($L$3&lt;&gt;0,NA(),IF(COUNTA(期首と基準!A39:E39)=0,"",期首と基準!G39))</f>
        <v/>
      </c>
      <c r="E41" s="6" t="str">
        <f aca="false">IF($L$3&lt;&gt;0,NA(),IF(COUNTA(期首と基準!A39:E39)=0,"",期首と基準!H39))</f>
        <v/>
      </c>
      <c r="F41" s="4" t="str">
        <f aca="false">IF($L$3&lt;&gt;0,NA(),IF(COUNTA(期首と基準!A39:E39)=0,"",期首と基準!I39))</f>
        <v/>
      </c>
      <c r="G41" s="4" t="str">
        <f aca="false">IF($L$3&lt;&gt;0,NA(),IF(COUNTA(期首と基準!A39:E39)=0,"",期首と基準!E39))</f>
        <v/>
      </c>
      <c r="H41" s="4" t="str">
        <f aca="false">IF($L$3&lt;&gt;0,NA(),IF(COUNTA(期首と基準!A39:E39)=0,"",期首と基準!K39))</f>
        <v/>
      </c>
      <c r="I41" s="7" t="str">
        <f aca="false">IF($L$3&lt;&gt;0,NA(),IF(COUNTA(期首と基準!A39:E39)=0,"",期首と基準!J39))</f>
        <v/>
      </c>
      <c r="J41" s="1"/>
      <c r="K41" s="1"/>
      <c r="L41" s="1"/>
    </row>
    <row r="42" customFormat="false" ht="30" hidden="false" customHeight="true" outlineLevel="0" collapsed="false">
      <c r="A42" s="1" t="str">
        <f aca="false">IF($L$3&lt;&gt;0,NA(),IF(COUNTA(期首と基準!A40:E40)=0,"",期首と基準!A40))</f>
        <v/>
      </c>
      <c r="B42" s="4" t="str">
        <f aca="false">IF($L$3&lt;&gt;0,NA(),IF(COUNTA(期首と基準!A40:E40)=0,"",IF(COUNTA(期首と基準!C40)=0,"",期首と基準!C40)))</f>
        <v/>
      </c>
      <c r="C42" s="4" t="str">
        <f aca="false">IF($L$3&lt;&gt;0,NA(),IF(COUNTA(期首と基準!A40:E40)=0,"",期首と基準!F40))</f>
        <v/>
      </c>
      <c r="D42" s="4" t="str">
        <f aca="false">IF($L$3&lt;&gt;0,NA(),IF(COUNTA(期首と基準!A40:E40)=0,"",期首と基準!G40))</f>
        <v/>
      </c>
      <c r="E42" s="6" t="str">
        <f aca="false">IF($L$3&lt;&gt;0,NA(),IF(COUNTA(期首と基準!A40:E40)=0,"",期首と基準!H40))</f>
        <v/>
      </c>
      <c r="F42" s="4" t="str">
        <f aca="false">IF($L$3&lt;&gt;0,NA(),IF(COUNTA(期首と基準!A40:E40)=0,"",期首と基準!I40))</f>
        <v/>
      </c>
      <c r="G42" s="4" t="str">
        <f aca="false">IF($L$3&lt;&gt;0,NA(),IF(COUNTA(期首と基準!A40:E40)=0,"",期首と基準!E40))</f>
        <v/>
      </c>
      <c r="H42" s="4" t="str">
        <f aca="false">IF($L$3&lt;&gt;0,NA(),IF(COUNTA(期首と基準!A40:E40)=0,"",期首と基準!K40))</f>
        <v/>
      </c>
      <c r="I42" s="7" t="str">
        <f aca="false">IF($L$3&lt;&gt;0,NA(),IF(COUNTA(期首と基準!A40:E40)=0,"",期首と基準!J40))</f>
        <v/>
      </c>
      <c r="J42" s="1"/>
      <c r="K42" s="1"/>
      <c r="L42" s="1"/>
    </row>
    <row r="43" customFormat="false" ht="30" hidden="false" customHeight="true" outlineLevel="0" collapsed="false">
      <c r="A43" s="1" t="str">
        <f aca="false">IF($L$3&lt;&gt;0,NA(),IF(COUNTA(期首と基準!A41:E41)=0,"",期首と基準!A41))</f>
        <v/>
      </c>
      <c r="B43" s="4" t="str">
        <f aca="false">IF($L$3&lt;&gt;0,NA(),IF(COUNTA(期首と基準!A41:E41)=0,"",IF(COUNTA(期首と基準!C41)=0,"",期首と基準!C41)))</f>
        <v/>
      </c>
      <c r="C43" s="4" t="str">
        <f aca="false">IF($L$3&lt;&gt;0,NA(),IF(COUNTA(期首と基準!A41:E41)=0,"",期首と基準!F41))</f>
        <v/>
      </c>
      <c r="D43" s="4" t="str">
        <f aca="false">IF($L$3&lt;&gt;0,NA(),IF(COUNTA(期首と基準!A41:E41)=0,"",期首と基準!G41))</f>
        <v/>
      </c>
      <c r="E43" s="6" t="str">
        <f aca="false">IF($L$3&lt;&gt;0,NA(),IF(COUNTA(期首と基準!A41:E41)=0,"",期首と基準!H41))</f>
        <v/>
      </c>
      <c r="F43" s="4" t="str">
        <f aca="false">IF($L$3&lt;&gt;0,NA(),IF(COUNTA(期首と基準!A41:E41)=0,"",期首と基準!I41))</f>
        <v/>
      </c>
      <c r="G43" s="4" t="str">
        <f aca="false">IF($L$3&lt;&gt;0,NA(),IF(COUNTA(期首と基準!A41:E41)=0,"",期首と基準!E41))</f>
        <v/>
      </c>
      <c r="H43" s="4" t="str">
        <f aca="false">IF($L$3&lt;&gt;0,NA(),IF(COUNTA(期首と基準!A41:E41)=0,"",期首と基準!K41))</f>
        <v/>
      </c>
      <c r="I43" s="7" t="str">
        <f aca="false">IF($L$3&lt;&gt;0,NA(),IF(COUNTA(期首と基準!A41:E41)=0,"",期首と基準!J41))</f>
        <v/>
      </c>
      <c r="J43" s="1"/>
      <c r="K43" s="1"/>
      <c r="L43" s="1"/>
    </row>
    <row r="44" customFormat="false" ht="30" hidden="false" customHeight="true" outlineLevel="0" collapsed="false">
      <c r="A44" s="1" t="str">
        <f aca="false">IF($L$3&lt;&gt;0,NA(),IF(COUNTA(期首と基準!A42:E42)=0,"",期首と基準!A42))</f>
        <v/>
      </c>
      <c r="B44" s="4" t="str">
        <f aca="false">IF($L$3&lt;&gt;0,NA(),IF(COUNTA(期首と基準!A42:E42)=0,"",IF(COUNTA(期首と基準!C42)=0,"",期首と基準!C42)))</f>
        <v/>
      </c>
      <c r="C44" s="4" t="str">
        <f aca="false">IF($L$3&lt;&gt;0,NA(),IF(COUNTA(期首と基準!A42:E42)=0,"",期首と基準!F42))</f>
        <v/>
      </c>
      <c r="D44" s="4" t="str">
        <f aca="false">IF($L$3&lt;&gt;0,NA(),IF(COUNTA(期首と基準!A42:E42)=0,"",期首と基準!G42))</f>
        <v/>
      </c>
      <c r="E44" s="6" t="str">
        <f aca="false">IF($L$3&lt;&gt;0,NA(),IF(COUNTA(期首と基準!A42:E42)=0,"",期首と基準!H42))</f>
        <v/>
      </c>
      <c r="F44" s="4" t="str">
        <f aca="false">IF($L$3&lt;&gt;0,NA(),IF(COUNTA(期首と基準!A42:E42)=0,"",期首と基準!I42))</f>
        <v/>
      </c>
      <c r="G44" s="4" t="str">
        <f aca="false">IF($L$3&lt;&gt;0,NA(),IF(COUNTA(期首と基準!A42:E42)=0,"",期首と基準!E42))</f>
        <v/>
      </c>
      <c r="H44" s="4" t="str">
        <f aca="false">IF($L$3&lt;&gt;0,NA(),IF(COUNTA(期首と基準!A42:E42)=0,"",期首と基準!K42))</f>
        <v/>
      </c>
      <c r="I44" s="7" t="str">
        <f aca="false">IF($L$3&lt;&gt;0,NA(),IF(COUNTA(期首と基準!A42:E42)=0,"",期首と基準!J42))</f>
        <v/>
      </c>
      <c r="J44" s="1"/>
      <c r="K44" s="1"/>
      <c r="L44" s="1"/>
    </row>
    <row r="45" customFormat="false" ht="30" hidden="false" customHeight="true" outlineLevel="0" collapsed="false">
      <c r="A45" s="1" t="str">
        <f aca="false">IF($L$3&lt;&gt;0,NA(),IF(COUNTA(期首と基準!A43:E43)=0,"",期首と基準!A43))</f>
        <v/>
      </c>
      <c r="B45" s="4" t="str">
        <f aca="false">IF($L$3&lt;&gt;0,NA(),IF(COUNTA(期首と基準!A43:E43)=0,"",IF(COUNTA(期首と基準!C43)=0,"",期首と基準!C43)))</f>
        <v/>
      </c>
      <c r="C45" s="4" t="str">
        <f aca="false">IF($L$3&lt;&gt;0,NA(),IF(COUNTA(期首と基準!A43:E43)=0,"",期首と基準!F43))</f>
        <v/>
      </c>
      <c r="D45" s="4" t="str">
        <f aca="false">IF($L$3&lt;&gt;0,NA(),IF(COUNTA(期首と基準!A43:E43)=0,"",期首と基準!G43))</f>
        <v/>
      </c>
      <c r="E45" s="6" t="str">
        <f aca="false">IF($L$3&lt;&gt;0,NA(),IF(COUNTA(期首と基準!A43:E43)=0,"",期首と基準!H43))</f>
        <v/>
      </c>
      <c r="F45" s="4" t="str">
        <f aca="false">IF($L$3&lt;&gt;0,NA(),IF(COUNTA(期首と基準!A43:E43)=0,"",期首と基準!I43))</f>
        <v/>
      </c>
      <c r="G45" s="4" t="str">
        <f aca="false">IF($L$3&lt;&gt;0,NA(),IF(COUNTA(期首と基準!A43:E43)=0,"",期首と基準!E43))</f>
        <v/>
      </c>
      <c r="H45" s="4" t="str">
        <f aca="false">IF($L$3&lt;&gt;0,NA(),IF(COUNTA(期首と基準!A43:E43)=0,"",期首と基準!K43))</f>
        <v/>
      </c>
      <c r="I45" s="7" t="str">
        <f aca="false">IF($L$3&lt;&gt;0,NA(),IF(COUNTA(期首と基準!A43:E43)=0,"",期首と基準!J43))</f>
        <v/>
      </c>
      <c r="J45" s="1"/>
      <c r="K45" s="1"/>
      <c r="L45" s="1"/>
    </row>
    <row r="46" customFormat="false" ht="30" hidden="false" customHeight="true" outlineLevel="0" collapsed="false">
      <c r="A46" s="1" t="str">
        <f aca="false">IF($L$3&lt;&gt;0,NA(),IF(COUNTA(期首と基準!A44:E44)=0,"",期首と基準!A44))</f>
        <v/>
      </c>
      <c r="B46" s="4" t="str">
        <f aca="false">IF($L$3&lt;&gt;0,NA(),IF(COUNTA(期首と基準!A44:E44)=0,"",IF(COUNTA(期首と基準!C44)=0,"",期首と基準!C44)))</f>
        <v/>
      </c>
      <c r="C46" s="4" t="str">
        <f aca="false">IF($L$3&lt;&gt;0,NA(),IF(COUNTA(期首と基準!A44:E44)=0,"",期首と基準!F44))</f>
        <v/>
      </c>
      <c r="D46" s="4" t="str">
        <f aca="false">IF($L$3&lt;&gt;0,NA(),IF(COUNTA(期首と基準!A44:E44)=0,"",期首と基準!G44))</f>
        <v/>
      </c>
      <c r="E46" s="6" t="str">
        <f aca="false">IF($L$3&lt;&gt;0,NA(),IF(COUNTA(期首と基準!A44:E44)=0,"",期首と基準!H44))</f>
        <v/>
      </c>
      <c r="F46" s="4" t="str">
        <f aca="false">IF($L$3&lt;&gt;0,NA(),IF(COUNTA(期首と基準!A44:E44)=0,"",期首と基準!I44))</f>
        <v/>
      </c>
      <c r="G46" s="4" t="str">
        <f aca="false">IF($L$3&lt;&gt;0,NA(),IF(COUNTA(期首と基準!A44:E44)=0,"",期首と基準!E44))</f>
        <v/>
      </c>
      <c r="H46" s="4" t="str">
        <f aca="false">IF($L$3&lt;&gt;0,NA(),IF(COUNTA(期首と基準!A44:E44)=0,"",期首と基準!K44))</f>
        <v/>
      </c>
      <c r="I46" s="7" t="str">
        <f aca="false">IF($L$3&lt;&gt;0,NA(),IF(COUNTA(期首と基準!A44:E44)=0,"",期首と基準!J44))</f>
        <v/>
      </c>
      <c r="J46" s="1"/>
      <c r="K46" s="1"/>
      <c r="L46" s="1"/>
    </row>
    <row r="47" customFormat="false" ht="30" hidden="false" customHeight="true" outlineLevel="0" collapsed="false">
      <c r="A47" s="1" t="str">
        <f aca="false">IF($L$3&lt;&gt;0,NA(),IF(COUNTA(期首と基準!A45:E45)=0,"",期首と基準!A45))</f>
        <v/>
      </c>
      <c r="B47" s="4" t="str">
        <f aca="false">IF($L$3&lt;&gt;0,NA(),IF(COUNTA(期首と基準!A45:E45)=0,"",IF(COUNTA(期首と基準!C45)=0,"",期首と基準!C45)))</f>
        <v/>
      </c>
      <c r="C47" s="4" t="str">
        <f aca="false">IF($L$3&lt;&gt;0,NA(),IF(COUNTA(期首と基準!A45:E45)=0,"",期首と基準!F45))</f>
        <v/>
      </c>
      <c r="D47" s="4" t="str">
        <f aca="false">IF($L$3&lt;&gt;0,NA(),IF(COUNTA(期首と基準!A45:E45)=0,"",期首と基準!G45))</f>
        <v/>
      </c>
      <c r="E47" s="6" t="str">
        <f aca="false">IF($L$3&lt;&gt;0,NA(),IF(COUNTA(期首と基準!A45:E45)=0,"",期首と基準!H45))</f>
        <v/>
      </c>
      <c r="F47" s="4" t="str">
        <f aca="false">IF($L$3&lt;&gt;0,NA(),IF(COUNTA(期首と基準!A45:E45)=0,"",期首と基準!I45))</f>
        <v/>
      </c>
      <c r="G47" s="4" t="str">
        <f aca="false">IF($L$3&lt;&gt;0,NA(),IF(COUNTA(期首と基準!A45:E45)=0,"",期首と基準!E45))</f>
        <v/>
      </c>
      <c r="H47" s="4" t="str">
        <f aca="false">IF($L$3&lt;&gt;0,NA(),IF(COUNTA(期首と基準!A45:E45)=0,"",期首と基準!K45))</f>
        <v/>
      </c>
      <c r="I47" s="7" t="str">
        <f aca="false">IF($L$3&lt;&gt;0,NA(),IF(COUNTA(期首と基準!A45:E45)=0,"",期首と基準!J45))</f>
        <v/>
      </c>
      <c r="J47" s="1"/>
      <c r="K47" s="1"/>
      <c r="L47" s="1"/>
    </row>
    <row r="48" customFormat="false" ht="30" hidden="false" customHeight="true" outlineLevel="0" collapsed="false">
      <c r="A48" s="1" t="str">
        <f aca="false">IF($L$3&lt;&gt;0,NA(),IF(COUNTA(期首と基準!A46:E46)=0,"",期首と基準!A46))</f>
        <v/>
      </c>
      <c r="B48" s="4" t="str">
        <f aca="false">IF($L$3&lt;&gt;0,NA(),IF(COUNTA(期首と基準!A46:E46)=0,"",IF(COUNTA(期首と基準!C46)=0,"",期首と基準!C46)))</f>
        <v/>
      </c>
      <c r="C48" s="4" t="str">
        <f aca="false">IF($L$3&lt;&gt;0,NA(),IF(COUNTA(期首と基準!A46:E46)=0,"",期首と基準!F46))</f>
        <v/>
      </c>
      <c r="D48" s="4" t="str">
        <f aca="false">IF($L$3&lt;&gt;0,NA(),IF(COUNTA(期首と基準!A46:E46)=0,"",期首と基準!G46))</f>
        <v/>
      </c>
      <c r="E48" s="6" t="str">
        <f aca="false">IF($L$3&lt;&gt;0,NA(),IF(COUNTA(期首と基準!A46:E46)=0,"",期首と基準!H46))</f>
        <v/>
      </c>
      <c r="F48" s="4" t="str">
        <f aca="false">IF($L$3&lt;&gt;0,NA(),IF(COUNTA(期首と基準!A46:E46)=0,"",期首と基準!I46))</f>
        <v/>
      </c>
      <c r="G48" s="4" t="str">
        <f aca="false">IF($L$3&lt;&gt;0,NA(),IF(COUNTA(期首と基準!A46:E46)=0,"",期首と基準!E46))</f>
        <v/>
      </c>
      <c r="H48" s="4" t="str">
        <f aca="false">IF($L$3&lt;&gt;0,NA(),IF(COUNTA(期首と基準!A46:E46)=0,"",期首と基準!K46))</f>
        <v/>
      </c>
      <c r="I48" s="7" t="str">
        <f aca="false">IF($L$3&lt;&gt;0,NA(),IF(COUNTA(期首と基準!A46:E46)=0,"",期首と基準!J46))</f>
        <v/>
      </c>
      <c r="J48" s="1"/>
      <c r="K48" s="1"/>
      <c r="L48" s="1"/>
    </row>
    <row r="49" customFormat="false" ht="30" hidden="false" customHeight="true" outlineLevel="0" collapsed="false">
      <c r="A49" s="1" t="str">
        <f aca="false">IF($L$3&lt;&gt;0,NA(),IF(COUNTA(期首と基準!A47:E47)=0,"",期首と基準!A47))</f>
        <v/>
      </c>
      <c r="B49" s="4" t="str">
        <f aca="false">IF($L$3&lt;&gt;0,NA(),IF(COUNTA(期首と基準!A47:E47)=0,"",IF(COUNTA(期首と基準!C47)=0,"",期首と基準!C47)))</f>
        <v/>
      </c>
      <c r="C49" s="4" t="str">
        <f aca="false">IF($L$3&lt;&gt;0,NA(),IF(COUNTA(期首と基準!A47:E47)=0,"",期首と基準!F47))</f>
        <v/>
      </c>
      <c r="D49" s="4" t="str">
        <f aca="false">IF($L$3&lt;&gt;0,NA(),IF(COUNTA(期首と基準!A47:E47)=0,"",期首と基準!G47))</f>
        <v/>
      </c>
      <c r="E49" s="6" t="str">
        <f aca="false">IF($L$3&lt;&gt;0,NA(),IF(COUNTA(期首と基準!A47:E47)=0,"",期首と基準!H47))</f>
        <v/>
      </c>
      <c r="F49" s="4" t="str">
        <f aca="false">IF($L$3&lt;&gt;0,NA(),IF(COUNTA(期首と基準!A47:E47)=0,"",期首と基準!I47))</f>
        <v/>
      </c>
      <c r="G49" s="4" t="str">
        <f aca="false">IF($L$3&lt;&gt;0,NA(),IF(COUNTA(期首と基準!A47:E47)=0,"",期首と基準!E47))</f>
        <v/>
      </c>
      <c r="H49" s="4" t="str">
        <f aca="false">IF($L$3&lt;&gt;0,NA(),IF(COUNTA(期首と基準!A47:E47)=0,"",期首と基準!K47))</f>
        <v/>
      </c>
      <c r="I49" s="7" t="str">
        <f aca="false">IF($L$3&lt;&gt;0,NA(),IF(COUNTA(期首と基準!A47:E47)=0,"",期首と基準!J47))</f>
        <v/>
      </c>
      <c r="J49" s="1"/>
      <c r="K49" s="1"/>
      <c r="L49" s="1"/>
    </row>
    <row r="50" customFormat="false" ht="30" hidden="false" customHeight="true" outlineLevel="0" collapsed="false">
      <c r="A50" s="1" t="str">
        <f aca="false">IF($L$3&lt;&gt;0,NA(),IF(COUNTA(期首と基準!A48:E48)=0,"",期首と基準!A48))</f>
        <v/>
      </c>
      <c r="B50" s="4" t="str">
        <f aca="false">IF($L$3&lt;&gt;0,NA(),IF(COUNTA(期首と基準!A48:E48)=0,"",IF(COUNTA(期首と基準!C48)=0,"",期首と基準!C48)))</f>
        <v/>
      </c>
      <c r="C50" s="4" t="str">
        <f aca="false">IF($L$3&lt;&gt;0,NA(),IF(COUNTA(期首と基準!A48:E48)=0,"",期首と基準!F48))</f>
        <v/>
      </c>
      <c r="D50" s="4" t="str">
        <f aca="false">IF($L$3&lt;&gt;0,NA(),IF(COUNTA(期首と基準!A48:E48)=0,"",期首と基準!G48))</f>
        <v/>
      </c>
      <c r="E50" s="6" t="str">
        <f aca="false">IF($L$3&lt;&gt;0,NA(),IF(COUNTA(期首と基準!A48:E48)=0,"",期首と基準!H48))</f>
        <v/>
      </c>
      <c r="F50" s="4" t="str">
        <f aca="false">IF($L$3&lt;&gt;0,NA(),IF(COUNTA(期首と基準!A48:E48)=0,"",期首と基準!I48))</f>
        <v/>
      </c>
      <c r="G50" s="4" t="str">
        <f aca="false">IF($L$3&lt;&gt;0,NA(),IF(COUNTA(期首と基準!A48:E48)=0,"",期首と基準!E48))</f>
        <v/>
      </c>
      <c r="H50" s="4" t="str">
        <f aca="false">IF($L$3&lt;&gt;0,NA(),IF(COUNTA(期首と基準!A48:E48)=0,"",期首と基準!K48))</f>
        <v/>
      </c>
      <c r="I50" s="7" t="str">
        <f aca="false">IF($L$3&lt;&gt;0,NA(),IF(COUNTA(期首と基準!A48:E48)=0,"",期首と基準!J48))</f>
        <v/>
      </c>
      <c r="J50" s="1"/>
      <c r="K50" s="1"/>
      <c r="L50" s="1"/>
    </row>
    <row r="51" customFormat="false" ht="30" hidden="false" customHeight="true" outlineLevel="0" collapsed="false">
      <c r="A51" s="1" t="str">
        <f aca="false">IF($L$3&lt;&gt;0,NA(),IF(COUNTA(期首と基準!A49:E49)=0,"",期首と基準!A49))</f>
        <v/>
      </c>
      <c r="B51" s="4" t="str">
        <f aca="false">IF($L$3&lt;&gt;0,NA(),IF(COUNTA(期首と基準!A49:E49)=0,"",IF(COUNTA(期首と基準!C49)=0,"",期首と基準!C49)))</f>
        <v/>
      </c>
      <c r="C51" s="4" t="str">
        <f aca="false">IF($L$3&lt;&gt;0,NA(),IF(COUNTA(期首と基準!A49:E49)=0,"",期首と基準!F49))</f>
        <v/>
      </c>
      <c r="D51" s="4" t="str">
        <f aca="false">IF($L$3&lt;&gt;0,NA(),IF(COUNTA(期首と基準!A49:E49)=0,"",期首と基準!G49))</f>
        <v/>
      </c>
      <c r="E51" s="6" t="str">
        <f aca="false">IF($L$3&lt;&gt;0,NA(),IF(COUNTA(期首と基準!A49:E49)=0,"",期首と基準!H49))</f>
        <v/>
      </c>
      <c r="F51" s="4" t="str">
        <f aca="false">IF($L$3&lt;&gt;0,NA(),IF(COUNTA(期首と基準!A49:E49)=0,"",期首と基準!I49))</f>
        <v/>
      </c>
      <c r="G51" s="4" t="str">
        <f aca="false">IF($L$3&lt;&gt;0,NA(),IF(COUNTA(期首と基準!A49:E49)=0,"",期首と基準!E49))</f>
        <v/>
      </c>
      <c r="H51" s="4" t="str">
        <f aca="false">IF($L$3&lt;&gt;0,NA(),IF(COUNTA(期首と基準!A49:E49)=0,"",期首と基準!K49))</f>
        <v/>
      </c>
      <c r="I51" s="7" t="str">
        <f aca="false">IF($L$3&lt;&gt;0,NA(),IF(COUNTA(期首と基準!A49:E49)=0,"",期首と基準!J49))</f>
        <v/>
      </c>
      <c r="J51" s="1"/>
      <c r="K51" s="1"/>
      <c r="L51" s="1"/>
    </row>
    <row r="52" customFormat="false" ht="30" hidden="false" customHeight="true" outlineLevel="0" collapsed="false">
      <c r="A52" s="1" t="str">
        <f aca="false">IF($L$3&lt;&gt;0,NA(),IF(COUNTA(期首と基準!A50:E50)=0,"",期首と基準!A50))</f>
        <v/>
      </c>
      <c r="B52" s="4" t="str">
        <f aca="false">IF($L$3&lt;&gt;0,NA(),IF(COUNTA(期首と基準!A50:E50)=0,"",IF(COUNTA(期首と基準!C50)=0,"",期首と基準!C50)))</f>
        <v/>
      </c>
      <c r="C52" s="4" t="str">
        <f aca="false">IF($L$3&lt;&gt;0,NA(),IF(COUNTA(期首と基準!A50:E50)=0,"",期首と基準!F50))</f>
        <v/>
      </c>
      <c r="D52" s="4" t="str">
        <f aca="false">IF($L$3&lt;&gt;0,NA(),IF(COUNTA(期首と基準!A50:E50)=0,"",期首と基準!G50))</f>
        <v/>
      </c>
      <c r="E52" s="6" t="str">
        <f aca="false">IF($L$3&lt;&gt;0,NA(),IF(COUNTA(期首と基準!A50:E50)=0,"",期首と基準!H50))</f>
        <v/>
      </c>
      <c r="F52" s="4" t="str">
        <f aca="false">IF($L$3&lt;&gt;0,NA(),IF(COUNTA(期首と基準!A50:E50)=0,"",期首と基準!I50))</f>
        <v/>
      </c>
      <c r="G52" s="4" t="str">
        <f aca="false">IF($L$3&lt;&gt;0,NA(),IF(COUNTA(期首と基準!A50:E50)=0,"",期首と基準!E50))</f>
        <v/>
      </c>
      <c r="H52" s="4" t="str">
        <f aca="false">IF($L$3&lt;&gt;0,NA(),IF(COUNTA(期首と基準!A50:E50)=0,"",期首と基準!K50))</f>
        <v/>
      </c>
      <c r="I52" s="7" t="str">
        <f aca="false">IF($L$3&lt;&gt;0,NA(),IF(COUNTA(期首と基準!A50:E50)=0,"",期首と基準!J50))</f>
        <v/>
      </c>
      <c r="J52" s="1"/>
      <c r="K52" s="1"/>
      <c r="L52" s="1"/>
    </row>
    <row r="53" customFormat="false" ht="30" hidden="false" customHeight="true" outlineLevel="0" collapsed="false">
      <c r="A53" s="1" t="str">
        <f aca="false">IF($L$3&lt;&gt;0,NA(),IF(COUNTA(期首と基準!A51:E51)=0,"",期首と基準!A51))</f>
        <v/>
      </c>
      <c r="B53" s="4" t="str">
        <f aca="false">IF($L$3&lt;&gt;0,NA(),IF(COUNTA(期首と基準!A51:E51)=0,"",IF(COUNTA(期首と基準!C51)=0,"",期首と基準!C51)))</f>
        <v/>
      </c>
      <c r="C53" s="4" t="str">
        <f aca="false">IF($L$3&lt;&gt;0,NA(),IF(COUNTA(期首と基準!A51:E51)=0,"",期首と基準!F51))</f>
        <v/>
      </c>
      <c r="D53" s="4" t="str">
        <f aca="false">IF($L$3&lt;&gt;0,NA(),IF(COUNTA(期首と基準!A51:E51)=0,"",期首と基準!G51))</f>
        <v/>
      </c>
      <c r="E53" s="6" t="str">
        <f aca="false">IF($L$3&lt;&gt;0,NA(),IF(COUNTA(期首と基準!A51:E51)=0,"",期首と基準!H51))</f>
        <v/>
      </c>
      <c r="F53" s="4" t="str">
        <f aca="false">IF($L$3&lt;&gt;0,NA(),IF(COUNTA(期首と基準!A51:E51)=0,"",期首と基準!I51))</f>
        <v/>
      </c>
      <c r="G53" s="4" t="str">
        <f aca="false">IF($L$3&lt;&gt;0,NA(),IF(COUNTA(期首と基準!A51:E51)=0,"",期首と基準!E51))</f>
        <v/>
      </c>
      <c r="H53" s="4" t="str">
        <f aca="false">IF($L$3&lt;&gt;0,NA(),IF(COUNTA(期首と基準!A51:E51)=0,"",期首と基準!K51))</f>
        <v/>
      </c>
      <c r="I53" s="7" t="str">
        <f aca="false">IF($L$3&lt;&gt;0,NA(),IF(COUNTA(期首と基準!A51:E51)=0,"",期首と基準!J51))</f>
        <v/>
      </c>
      <c r="J53" s="1"/>
      <c r="K53" s="1"/>
      <c r="L53" s="1"/>
    </row>
    <row r="54" customFormat="false" ht="30" hidden="false" customHeight="true" outlineLevel="0" collapsed="false">
      <c r="A54" s="1" t="str">
        <f aca="false">IF($L$3&lt;&gt;0,NA(),IF(COUNTA(期首と基準!A52:E52)=0,"",期首と基準!A52))</f>
        <v/>
      </c>
      <c r="B54" s="4" t="str">
        <f aca="false">IF($L$3&lt;&gt;0,NA(),IF(COUNTA(期首と基準!A52:E52)=0,"",IF(COUNTA(期首と基準!C52)=0,"",期首と基準!C52)))</f>
        <v/>
      </c>
      <c r="C54" s="4" t="str">
        <f aca="false">IF($L$3&lt;&gt;0,NA(),IF(COUNTA(期首と基準!A52:E52)=0,"",期首と基準!F52))</f>
        <v/>
      </c>
      <c r="D54" s="4" t="str">
        <f aca="false">IF($L$3&lt;&gt;0,NA(),IF(COUNTA(期首と基準!A52:E52)=0,"",期首と基準!G52))</f>
        <v/>
      </c>
      <c r="E54" s="6" t="str">
        <f aca="false">IF($L$3&lt;&gt;0,NA(),IF(COUNTA(期首と基準!A52:E52)=0,"",期首と基準!H52))</f>
        <v/>
      </c>
      <c r="F54" s="4" t="str">
        <f aca="false">IF($L$3&lt;&gt;0,NA(),IF(COUNTA(期首と基準!A52:E52)=0,"",期首と基準!I52))</f>
        <v/>
      </c>
      <c r="G54" s="4" t="str">
        <f aca="false">IF($L$3&lt;&gt;0,NA(),IF(COUNTA(期首と基準!A52:E52)=0,"",期首と基準!E52))</f>
        <v/>
      </c>
      <c r="H54" s="4" t="str">
        <f aca="false">IF($L$3&lt;&gt;0,NA(),IF(COUNTA(期首と基準!A52:E52)=0,"",期首と基準!K52))</f>
        <v/>
      </c>
      <c r="I54" s="7" t="str">
        <f aca="false">IF($L$3&lt;&gt;0,NA(),IF(COUNTA(期首と基準!A52:E52)=0,"",期首と基準!J52))</f>
        <v/>
      </c>
      <c r="J54" s="1"/>
      <c r="K54" s="1"/>
      <c r="L54" s="1"/>
    </row>
    <row r="55" customFormat="false" ht="30" hidden="false" customHeight="true" outlineLevel="0" collapsed="false">
      <c r="A55" s="1" t="str">
        <f aca="false">IF($L$3&lt;&gt;0,NA(),IF(COUNTA(期首と基準!A53:E53)=0,"",期首と基準!A53))</f>
        <v/>
      </c>
      <c r="B55" s="4" t="str">
        <f aca="false">IF($L$3&lt;&gt;0,NA(),IF(COUNTA(期首と基準!A53:E53)=0,"",IF(COUNTA(期首と基準!C53)=0,"",期首と基準!C53)))</f>
        <v/>
      </c>
      <c r="C55" s="4" t="str">
        <f aca="false">IF($L$3&lt;&gt;0,NA(),IF(COUNTA(期首と基準!A53:E53)=0,"",期首と基準!F53))</f>
        <v/>
      </c>
      <c r="D55" s="4" t="str">
        <f aca="false">IF($L$3&lt;&gt;0,NA(),IF(COUNTA(期首と基準!A53:E53)=0,"",期首と基準!G53))</f>
        <v/>
      </c>
      <c r="E55" s="6" t="str">
        <f aca="false">IF($L$3&lt;&gt;0,NA(),IF(COUNTA(期首と基準!A53:E53)=0,"",期首と基準!H53))</f>
        <v/>
      </c>
      <c r="F55" s="4" t="str">
        <f aca="false">IF($L$3&lt;&gt;0,NA(),IF(COUNTA(期首と基準!A53:E53)=0,"",期首と基準!I53))</f>
        <v/>
      </c>
      <c r="G55" s="4" t="str">
        <f aca="false">IF($L$3&lt;&gt;0,NA(),IF(COUNTA(期首と基準!A53:E53)=0,"",期首と基準!E53))</f>
        <v/>
      </c>
      <c r="H55" s="4" t="str">
        <f aca="false">IF($L$3&lt;&gt;0,NA(),IF(COUNTA(期首と基準!A53:E53)=0,"",期首と基準!K53))</f>
        <v/>
      </c>
      <c r="I55" s="7" t="str">
        <f aca="false">IF($L$3&lt;&gt;0,NA(),IF(COUNTA(期首と基準!A53:E53)=0,"",期首と基準!J53))</f>
        <v/>
      </c>
      <c r="J55" s="1"/>
      <c r="K55" s="1"/>
      <c r="L55" s="1"/>
    </row>
    <row r="56" customFormat="false" ht="30" hidden="false" customHeight="true" outlineLevel="0" collapsed="false">
      <c r="A56" s="1" t="str">
        <f aca="false">IF($L$3&lt;&gt;0,NA(),IF(COUNTA(期首と基準!A54:E54)=0,"",期首と基準!A54))</f>
        <v/>
      </c>
      <c r="B56" s="4" t="str">
        <f aca="false">IF($L$3&lt;&gt;0,NA(),IF(COUNTA(期首と基準!A54:E54)=0,"",IF(COUNTA(期首と基準!C54)=0,"",期首と基準!C54)))</f>
        <v/>
      </c>
      <c r="C56" s="4" t="str">
        <f aca="false">IF($L$3&lt;&gt;0,NA(),IF(COUNTA(期首と基準!A54:E54)=0,"",期首と基準!F54))</f>
        <v/>
      </c>
      <c r="D56" s="4" t="str">
        <f aca="false">IF($L$3&lt;&gt;0,NA(),IF(COUNTA(期首と基準!A54:E54)=0,"",期首と基準!G54))</f>
        <v/>
      </c>
      <c r="E56" s="6" t="str">
        <f aca="false">IF($L$3&lt;&gt;0,NA(),IF(COUNTA(期首と基準!A54:E54)=0,"",期首と基準!H54))</f>
        <v/>
      </c>
      <c r="F56" s="4" t="str">
        <f aca="false">IF($L$3&lt;&gt;0,NA(),IF(COUNTA(期首と基準!A54:E54)=0,"",期首と基準!I54))</f>
        <v/>
      </c>
      <c r="G56" s="4" t="str">
        <f aca="false">IF($L$3&lt;&gt;0,NA(),IF(COUNTA(期首と基準!A54:E54)=0,"",期首と基準!E54))</f>
        <v/>
      </c>
      <c r="H56" s="4" t="str">
        <f aca="false">IF($L$3&lt;&gt;0,NA(),IF(COUNTA(期首と基準!A54:E54)=0,"",期首と基準!K54))</f>
        <v/>
      </c>
      <c r="I56" s="7" t="str">
        <f aca="false">IF($L$3&lt;&gt;0,NA(),IF(COUNTA(期首と基準!A54:E54)=0,"",期首と基準!J54))</f>
        <v/>
      </c>
      <c r="J56" s="1"/>
      <c r="K56" s="1"/>
      <c r="L56" s="1"/>
    </row>
    <row r="57" customFormat="false" ht="30" hidden="false" customHeight="true" outlineLevel="0" collapsed="false">
      <c r="A57" s="1" t="str">
        <f aca="false">IF($L$3&lt;&gt;0,NA(),IF(COUNTA(期首と基準!A55:E55)=0,"",期首と基準!A55))</f>
        <v/>
      </c>
      <c r="B57" s="4" t="str">
        <f aca="false">IF($L$3&lt;&gt;0,NA(),IF(COUNTA(期首と基準!A55:E55)=0,"",IF(COUNTA(期首と基準!C55)=0,"",期首と基準!C55)))</f>
        <v/>
      </c>
      <c r="C57" s="4" t="str">
        <f aca="false">IF($L$3&lt;&gt;0,NA(),IF(COUNTA(期首と基準!A55:E55)=0,"",期首と基準!F55))</f>
        <v/>
      </c>
      <c r="D57" s="4" t="str">
        <f aca="false">IF($L$3&lt;&gt;0,NA(),IF(COUNTA(期首と基準!A55:E55)=0,"",期首と基準!G55))</f>
        <v/>
      </c>
      <c r="E57" s="6" t="str">
        <f aca="false">IF($L$3&lt;&gt;0,NA(),IF(COUNTA(期首と基準!A55:E55)=0,"",期首と基準!H55))</f>
        <v/>
      </c>
      <c r="F57" s="4" t="str">
        <f aca="false">IF($L$3&lt;&gt;0,NA(),IF(COUNTA(期首と基準!A55:E55)=0,"",期首と基準!I55))</f>
        <v/>
      </c>
      <c r="G57" s="4" t="str">
        <f aca="false">IF($L$3&lt;&gt;0,NA(),IF(COUNTA(期首と基準!A55:E55)=0,"",期首と基準!E55))</f>
        <v/>
      </c>
      <c r="H57" s="4" t="str">
        <f aca="false">IF($L$3&lt;&gt;0,NA(),IF(COUNTA(期首と基準!A55:E55)=0,"",期首と基準!K55))</f>
        <v/>
      </c>
      <c r="I57" s="7" t="str">
        <f aca="false">IF($L$3&lt;&gt;0,NA(),IF(COUNTA(期首と基準!A55:E55)=0,"",期首と基準!J55))</f>
        <v/>
      </c>
      <c r="J57" s="1"/>
      <c r="K57" s="1"/>
      <c r="L57" s="1"/>
    </row>
    <row r="58" customFormat="false" ht="30" hidden="false" customHeight="true" outlineLevel="0" collapsed="false">
      <c r="A58" s="1" t="str">
        <f aca="false">IF($L$3&lt;&gt;0,NA(),IF(COUNTA(期首と基準!A56:E56)=0,"",期首と基準!A56))</f>
        <v/>
      </c>
      <c r="B58" s="4" t="str">
        <f aca="false">IF($L$3&lt;&gt;0,NA(),IF(COUNTA(期首と基準!A56:E56)=0,"",IF(COUNTA(期首と基準!C56)=0,"",期首と基準!C56)))</f>
        <v/>
      </c>
      <c r="C58" s="4" t="str">
        <f aca="false">IF($L$3&lt;&gt;0,NA(),IF(COUNTA(期首と基準!A56:E56)=0,"",期首と基準!F56))</f>
        <v/>
      </c>
      <c r="D58" s="4" t="str">
        <f aca="false">IF($L$3&lt;&gt;0,NA(),IF(COUNTA(期首と基準!A56:E56)=0,"",期首と基準!G56))</f>
        <v/>
      </c>
      <c r="E58" s="6" t="str">
        <f aca="false">IF($L$3&lt;&gt;0,NA(),IF(COUNTA(期首と基準!A56:E56)=0,"",期首と基準!H56))</f>
        <v/>
      </c>
      <c r="F58" s="4" t="str">
        <f aca="false">IF($L$3&lt;&gt;0,NA(),IF(COUNTA(期首と基準!A56:E56)=0,"",期首と基準!I56))</f>
        <v/>
      </c>
      <c r="G58" s="4" t="str">
        <f aca="false">IF($L$3&lt;&gt;0,NA(),IF(COUNTA(期首と基準!A56:E56)=0,"",期首と基準!E56))</f>
        <v/>
      </c>
      <c r="H58" s="4" t="str">
        <f aca="false">IF($L$3&lt;&gt;0,NA(),IF(COUNTA(期首と基準!A56:E56)=0,"",期首と基準!K56))</f>
        <v/>
      </c>
      <c r="I58" s="7" t="str">
        <f aca="false">IF($L$3&lt;&gt;0,NA(),IF(COUNTA(期首と基準!A56:E56)=0,"",期首と基準!J56))</f>
        <v/>
      </c>
      <c r="J58" s="1"/>
      <c r="K58" s="1"/>
      <c r="L58" s="1"/>
    </row>
    <row r="59" customFormat="false" ht="30" hidden="false" customHeight="true" outlineLevel="0" collapsed="false">
      <c r="A59" s="1" t="str">
        <f aca="false">IF($L$3&lt;&gt;0,NA(),IF(COUNTA(期首と基準!A57:E57)=0,"",期首と基準!A57))</f>
        <v/>
      </c>
      <c r="B59" s="4" t="str">
        <f aca="false">IF($L$3&lt;&gt;0,NA(),IF(COUNTA(期首と基準!A57:E57)=0,"",IF(COUNTA(期首と基準!C57)=0,"",期首と基準!C57)))</f>
        <v/>
      </c>
      <c r="C59" s="4" t="str">
        <f aca="false">IF($L$3&lt;&gt;0,NA(),IF(COUNTA(期首と基準!A57:E57)=0,"",期首と基準!F57))</f>
        <v/>
      </c>
      <c r="D59" s="4" t="str">
        <f aca="false">IF($L$3&lt;&gt;0,NA(),IF(COUNTA(期首と基準!A57:E57)=0,"",期首と基準!G57))</f>
        <v/>
      </c>
      <c r="E59" s="6" t="str">
        <f aca="false">IF($L$3&lt;&gt;0,NA(),IF(COUNTA(期首と基準!A57:E57)=0,"",期首と基準!H57))</f>
        <v/>
      </c>
      <c r="F59" s="4" t="str">
        <f aca="false">IF($L$3&lt;&gt;0,NA(),IF(COUNTA(期首と基準!A57:E57)=0,"",期首と基準!I57))</f>
        <v/>
      </c>
      <c r="G59" s="4" t="str">
        <f aca="false">IF($L$3&lt;&gt;0,NA(),IF(COUNTA(期首と基準!A57:E57)=0,"",期首と基準!E57))</f>
        <v/>
      </c>
      <c r="H59" s="4" t="str">
        <f aca="false">IF($L$3&lt;&gt;0,NA(),IF(COUNTA(期首と基準!A57:E57)=0,"",期首と基準!K57))</f>
        <v/>
      </c>
      <c r="I59" s="7" t="str">
        <f aca="false">IF($L$3&lt;&gt;0,NA(),IF(COUNTA(期首と基準!A57:E57)=0,"",期首と基準!J57))</f>
        <v/>
      </c>
      <c r="J59" s="1"/>
      <c r="K59" s="1"/>
      <c r="L59" s="1"/>
    </row>
  </sheetData>
  <mergeCells count="2">
    <mergeCell ref="A2:I2"/>
    <mergeCell ref="A4:H4"/>
  </mergeCells>
  <conditionalFormatting sqref="I10:I59">
    <cfRule type="expression" priority="2" aboveAverage="0" equalAverage="0" bottom="0" percent="0" rank="0" text="" dxfId="0">
      <formula>OR($I10="未確認",$I10="基準割れ")</formula>
    </cfRule>
  </conditionalFormatting>
  <conditionalFormatting sqref="F10:I59">
    <cfRule type="expression" priority="3" aboveAverage="0" equalAverage="0" bottom="0" percent="0" rank="0" text="" dxfId="1">
      <formula>$I10="帳簿負数"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0" width="21"/>
    <col collapsed="false" customWidth="true" hidden="false" outlineLevel="0" max="12" min="12" style="0" width="48"/>
    <col collapsed="false" customWidth="true" hidden="false" outlineLevel="0" max="14" min="13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28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</row>
    <row r="3" customFormat="false" ht="23" hidden="false" customHeight="true" outlineLevel="0" collapsed="false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23" hidden="false" customHeight="true" outlineLevel="0" collapsed="false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38" hidden="false" customHeight="true" outlineLevel="0" collapsed="false">
      <c r="A7" s="5" t="s">
        <v>19</v>
      </c>
      <c r="B7" s="5" t="s">
        <v>31</v>
      </c>
      <c r="C7" s="5" t="s">
        <v>32</v>
      </c>
      <c r="D7" s="5" t="s">
        <v>33</v>
      </c>
      <c r="E7" s="5" t="s">
        <v>25</v>
      </c>
      <c r="F7" s="5" t="s">
        <v>10</v>
      </c>
      <c r="G7" s="5" t="s">
        <v>11</v>
      </c>
      <c r="H7" s="5" t="s">
        <v>34</v>
      </c>
      <c r="I7" s="5" t="s">
        <v>24</v>
      </c>
      <c r="J7" s="5" t="s">
        <v>27</v>
      </c>
      <c r="K7" s="5" t="s">
        <v>26</v>
      </c>
      <c r="L7" s="5" t="s">
        <v>35</v>
      </c>
      <c r="M7" s="5" t="s">
        <v>36</v>
      </c>
      <c r="N7" s="5" t="s">
        <v>37</v>
      </c>
    </row>
    <row r="8" customFormat="false" ht="30" hidden="false" customHeight="true" outlineLevel="0" collapsed="false">
      <c r="A8" s="8" t="s">
        <v>38</v>
      </c>
      <c r="B8" s="9" t="s">
        <v>39</v>
      </c>
      <c r="C8" s="10" t="n">
        <v>100</v>
      </c>
      <c r="D8" s="3" t="n">
        <v>46296</v>
      </c>
      <c r="E8" s="10" t="n">
        <v>50</v>
      </c>
      <c r="F8" s="4" t="n">
        <f aca="false">IF(L8="","",IF(M8&lt;&gt;0,NA(),SUMIFS(入出庫記録!$H$8:$H$107,入出庫記録!$B$8:$B$107,A8)))</f>
        <v>20</v>
      </c>
      <c r="G8" s="4" t="n">
        <f aca="false">IF(L8="","",IF(M8&lt;&gt;0,NA(),SUMIFS(入出庫記録!$I$8:$I$107,入出庫記録!$B$8:$B$107,A8)))</f>
        <v>80</v>
      </c>
      <c r="H8" s="4" t="n">
        <f aca="false">IF(L8="","",IF(M8&lt;&gt;0,NA(),SUMIFS(入出庫記録!$J$8:$J$107,入出庫記録!$B$8:$B$107,A8)))</f>
        <v>0</v>
      </c>
      <c r="I8" s="4" t="n">
        <f aca="false">IF(L8="","",IF(M8&lt;&gt;0,NA(),IF(OR(B8="未確認",H8&gt;0),"",C8+F8-G8)))</f>
        <v>40</v>
      </c>
      <c r="J8" s="6" t="str">
        <f aca="false">IF(L8="","",IF(M8&lt;&gt;0,NA(),IF(OR(B8="未確認",H8&gt;0),"未確認",IF(I8&lt;0,"帳簿負数",IF(I8&lt;E8,"基準割れ","基準以上")))))</f>
        <v>基準割れ</v>
      </c>
      <c r="K8" s="4" t="n">
        <f aca="false">IF(L8="","",IF(M8&lt;&gt;0,NA(),IF(OR(J8="未確認",J8="帳簿負数"),"",IF(I8&lt;E8,E8-I8,0))))</f>
        <v>10</v>
      </c>
      <c r="L8" s="1" t="str">
        <f aca="false">IF(COUNTA(A8:E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期首区分を確認",IF(AND(B8="確認済",NOT(IF(ISNUMBER(C8),AND(C8&gt;=0,C8&lt;=1000000,C8=INT(C8)),FALSE()))),"確認済期首は0〜100万個の整数で必須",IF(AND(B8="未確認",COUNTA(C8)&gt;0),"未確認の期首数量は空欄",IF(NOT(IF(ISNUMBER(D8),AND(D8&gt;=43831,D8&lt;73051,D8=INT(D8)),FALSE())),"期首記録確認日は時刻なしで必須",IF(OR(D8&lt;在庫一覧!$B$3,D8&gt;在庫一覧!$H$3),"期首日≦期首確認日≦基準日を確認",IF(NOT(IF(ISNUMBER(E8),AND(E8&gt;=0,E8&lt;=1000000,E8=INT(E8)),FALSE())),"基準数量は0〜100万個の整数で必須","確認済み")))))))))</f>
        <v>確認済み</v>
      </c>
      <c r="M8" s="1" t="n">
        <f aca="false">IF(L8="","",IF(L8="確認済み",0,1))</f>
        <v>0</v>
      </c>
      <c r="N8" s="1" t="n">
        <f aca="false">IF(COUNTA(A8:E8)=0,IF(AND(L8="",M8="",F8="",G8="",H8="",I8="",J8="",K8=""),0,1),IF(NOT(AND(ISTEXT(L8),L8=IF(COUNTA(A8:E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期首区分を確認",IF(AND(B8="確認済",NOT(IF(ISNUMBER(C8),AND(C8&gt;=0,C8&lt;=1000000,C8=INT(C8)),FALSE()))),"確認済期首は0〜100万個の整数で必須",IF(AND(B8="未確認",COUNTA(C8)&gt;0),"未確認の期首数量は空欄",IF(NOT(IF(ISNUMBER(D8),AND(D8&gt;=43831,D8&lt;73051,D8=INT(D8)),FALSE())),"期首記録確認日は時刻なしで必須",IF(OR(D8&lt;在庫一覧!$B$3,D8&gt;在庫一覧!$H$3),"期首日≦期首確認日≦基準日を確認",IF(NOT(IF(ISNUMBER(E8),AND(E8&gt;=0,E8&lt;=1000000,E8=INT(E8)),FALSE())),"基準数量は0〜100万個の整数で必須","確認済み"))))))))),ISNUMBER(M8),M8=IF(L8="確認済み",0,1))),1,IF(M8&lt;&gt;0,0,IF(AND(ISNUMBER(F8),F8=SUMIFS(入出庫記録!$H$8:$H$107,入出庫記録!$B$8:$B$107,A8),ISNUMBER(G8),G8=SUMIFS(入出庫記録!$I$8:$I$107,入出庫記録!$B$8:$B$107,A8),ISNUMBER(H8),H8=SUMIFS(入出庫記録!$J$8:$J$107,入出庫記録!$B$8:$B$107,A8),IF(J8="未確認",ISTEXT(I8),ISNUMBER(I8)),I8=IF(OR(B8="未確認",H8&gt;0),"",C8+F8-G8),ISTEXT(J8),J8=IF(OR(B8="未確認",H8&gt;0),"未確認",IF(I8&lt;0,"帳簿負数",IF(I8&lt;E8,"基準割れ","基準以上"))),IF(OR(J8="未確認",J8="帳簿負数"),ISTEXT(K8),ISNUMBER(K8)),K8=IF(OR(J8="未確認",J8="帳簿負数"),"",IF(I8&lt;E8,E8-I8,0))),0,1))))</f>
        <v>0</v>
      </c>
    </row>
    <row r="9" customFormat="false" ht="30" hidden="false" customHeight="true" outlineLevel="0" collapsed="false">
      <c r="A9" s="8" t="s">
        <v>40</v>
      </c>
      <c r="B9" s="9" t="s">
        <v>39</v>
      </c>
      <c r="C9" s="10" t="n">
        <v>0</v>
      </c>
      <c r="D9" s="3" t="n">
        <v>46296</v>
      </c>
      <c r="E9" s="10" t="n">
        <v>0</v>
      </c>
      <c r="F9" s="4" t="n">
        <f aca="false">IF(L9="","",IF(M9&lt;&gt;0,NA(),SUMIFS(入出庫記録!$H$8:$H$107,入出庫記録!$B$8:$B$107,A9)))</f>
        <v>10</v>
      </c>
      <c r="G9" s="4" t="n">
        <f aca="false">IF(L9="","",IF(M9&lt;&gt;0,NA(),SUMIFS(入出庫記録!$I$8:$I$107,入出庫記録!$B$8:$B$107,A9)))</f>
        <v>15</v>
      </c>
      <c r="H9" s="4" t="n">
        <f aca="false">IF(L9="","",IF(M9&lt;&gt;0,NA(),SUMIFS(入出庫記録!$J$8:$J$107,入出庫記録!$B$8:$B$107,A9)))</f>
        <v>0</v>
      </c>
      <c r="I9" s="4" t="n">
        <f aca="false">IF(L9="","",IF(M9&lt;&gt;0,NA(),IF(OR(B9="未確認",H9&gt;0),"",C9+F9-G9)))</f>
        <v>-5</v>
      </c>
      <c r="J9" s="6" t="str">
        <f aca="false">IF(L9="","",IF(M9&lt;&gt;0,NA(),IF(OR(B9="未確認",H9&gt;0),"未確認",IF(I9&lt;0,"帳簿負数",IF(I9&lt;E9,"基準割れ","基準以上")))))</f>
        <v>帳簿負数</v>
      </c>
      <c r="K9" s="4" t="str">
        <f aca="false">IF(L9="","",IF(M9&lt;&gt;0,NA(),IF(OR(J9="未確認",J9="帳簿負数"),"",IF(I9&lt;E9,E9-I9,0))))</f>
        <v/>
      </c>
      <c r="L9" s="1" t="str">
        <f aca="false">IF(COUNTA(A9:E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期首区分を確認",IF(AND(B9="確認済",NOT(IF(ISNUMBER(C9),AND(C9&gt;=0,C9&lt;=1000000,C9=INT(C9)),FALSE()))),"確認済期首は0〜100万個の整数で必須",IF(AND(B9="未確認",COUNTA(C9)&gt;0),"未確認の期首数量は空欄",IF(NOT(IF(ISNUMBER(D9),AND(D9&gt;=43831,D9&lt;73051,D9=INT(D9)),FALSE())),"期首記録確認日は時刻なしで必須",IF(OR(D9&lt;在庫一覧!$B$3,D9&gt;在庫一覧!$H$3),"期首日≦期首確認日≦基準日を確認",IF(NOT(IF(ISNUMBER(E9),AND(E9&gt;=0,E9&lt;=1000000,E9=INT(E9)),FALSE())),"基準数量は0〜100万個の整数で必須","確認済み")))))))))</f>
        <v>確認済み</v>
      </c>
      <c r="M9" s="1" t="n">
        <f aca="false">IF(L9="","",IF(L9="確認済み",0,1))</f>
        <v>0</v>
      </c>
      <c r="N9" s="1" t="n">
        <f aca="false">IF(COUNTA(A9:E9)=0,IF(AND(L9="",M9="",F9="",G9="",H9="",I9="",J9="",K9=""),0,1),IF(NOT(AND(ISTEXT(L9),L9=IF(COUNTA(A9:E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期首区分を確認",IF(AND(B9="確認済",NOT(IF(ISNUMBER(C9),AND(C9&gt;=0,C9&lt;=1000000,C9=INT(C9)),FALSE()))),"確認済期首は0〜100万個の整数で必須",IF(AND(B9="未確認",COUNTA(C9)&gt;0),"未確認の期首数量は空欄",IF(NOT(IF(ISNUMBER(D9),AND(D9&gt;=43831,D9&lt;73051,D9=INT(D9)),FALSE())),"期首記録確認日は時刻なしで必須",IF(OR(D9&lt;在庫一覧!$B$3,D9&gt;在庫一覧!$H$3),"期首日≦期首確認日≦基準日を確認",IF(NOT(IF(ISNUMBER(E9),AND(E9&gt;=0,E9&lt;=1000000,E9=INT(E9)),FALSE())),"基準数量は0〜100万個の整数で必須","確認済み"))))))))),ISNUMBER(M9),M9=IF(L9="確認済み",0,1))),1,IF(M9&lt;&gt;0,0,IF(AND(ISNUMBER(F9),F9=SUMIFS(入出庫記録!$H$8:$H$107,入出庫記録!$B$8:$B$107,A9),ISNUMBER(G9),G9=SUMIFS(入出庫記録!$I$8:$I$107,入出庫記録!$B$8:$B$107,A9),ISNUMBER(H9),H9=SUMIFS(入出庫記録!$J$8:$J$107,入出庫記録!$B$8:$B$107,A9),IF(J9="未確認",ISTEXT(I9),ISNUMBER(I9)),I9=IF(OR(B9="未確認",H9&gt;0),"",C9+F9-G9),ISTEXT(J9),J9=IF(OR(B9="未確認",H9&gt;0),"未確認",IF(I9&lt;0,"帳簿負数",IF(I9&lt;E9,"基準割れ","基準以上"))),IF(OR(J9="未確認",J9="帳簿負数"),ISTEXT(K9),ISNUMBER(K9)),K9=IF(OR(J9="未確認",J9="帳簿負数"),"",IF(I9&lt;E9,E9-I9,0))),0,1))))</f>
        <v>0</v>
      </c>
    </row>
    <row r="10" customFormat="false" ht="30" hidden="false" customHeight="true" outlineLevel="0" collapsed="false">
      <c r="A10" s="8" t="s">
        <v>41</v>
      </c>
      <c r="B10" s="9" t="s">
        <v>42</v>
      </c>
      <c r="C10" s="10"/>
      <c r="D10" s="3" t="n">
        <v>46296</v>
      </c>
      <c r="E10" s="10" t="n">
        <v>10</v>
      </c>
      <c r="F10" s="4" t="n">
        <f aca="false">IF(L10="","",IF(M10&lt;&gt;0,NA(),SUMIFS(入出庫記録!$H$8:$H$107,入出庫記録!$B$8:$B$107,A10)))</f>
        <v>30</v>
      </c>
      <c r="G10" s="4" t="n">
        <f aca="false">IF(L10="","",IF(M10&lt;&gt;0,NA(),SUMIFS(入出庫記録!$I$8:$I$107,入出庫記録!$B$8:$B$107,A10)))</f>
        <v>0</v>
      </c>
      <c r="H10" s="4" t="n">
        <f aca="false">IF(L10="","",IF(M10&lt;&gt;0,NA(),SUMIFS(入出庫記録!$J$8:$J$107,入出庫記録!$B$8:$B$107,A10)))</f>
        <v>0</v>
      </c>
      <c r="I10" s="4" t="str">
        <f aca="false">IF(L10="","",IF(M10&lt;&gt;0,NA(),IF(OR(B10="未確認",H10&gt;0),"",C10+F10-G10)))</f>
        <v/>
      </c>
      <c r="J10" s="6" t="str">
        <f aca="false">IF(L10="","",IF(M10&lt;&gt;0,NA(),IF(OR(B10="未確認",H10&gt;0),"未確認",IF(I10&lt;0,"帳簿負数",IF(I10&lt;E10,"基準割れ","基準以上")))))</f>
        <v>未確認</v>
      </c>
      <c r="K10" s="4" t="str">
        <f aca="false">IF(L10="","",IF(M10&lt;&gt;0,NA(),IF(OR(J10="未確認",J10="帳簿負数"),"",IF(I10&lt;E10,E10-I10,0))))</f>
        <v/>
      </c>
      <c r="L10" s="1" t="str">
        <f aca="false">IF(COUNTA(A10:E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期首区分を確認",IF(AND(B10="確認済",NOT(IF(ISNUMBER(C10),AND(C10&gt;=0,C10&lt;=1000000,C10=INT(C10)),FALSE()))),"確認済期首は0〜100万個の整数で必須",IF(AND(B10="未確認",COUNTA(C10)&gt;0),"未確認の期首数量は空欄",IF(NOT(IF(ISNUMBER(D10),AND(D10&gt;=43831,D10&lt;73051,D10=INT(D10)),FALSE())),"期首記録確認日は時刻なしで必須",IF(OR(D10&lt;在庫一覧!$B$3,D10&gt;在庫一覧!$H$3),"期首日≦期首確認日≦基準日を確認",IF(NOT(IF(ISNUMBER(E10),AND(E10&gt;=0,E10&lt;=1000000,E10=INT(E10)),FALSE())),"基準数量は0〜100万個の整数で必須","確認済み")))))))))</f>
        <v>確認済み</v>
      </c>
      <c r="M10" s="1" t="n">
        <f aca="false">IF(L10="","",IF(L10="確認済み",0,1))</f>
        <v>0</v>
      </c>
      <c r="N10" s="1" t="n">
        <f aca="false">IF(COUNTA(A10:E10)=0,IF(AND(L10="",M10="",F10="",G10="",H10="",I10="",J10="",K10=""),0,1),IF(NOT(AND(ISTEXT(L10),L10=IF(COUNTA(A10:E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期首区分を確認",IF(AND(B10="確認済",NOT(IF(ISNUMBER(C10),AND(C10&gt;=0,C10&lt;=1000000,C10=INT(C10)),FALSE()))),"確認済期首は0〜100万個の整数で必須",IF(AND(B10="未確認",COUNTA(C10)&gt;0),"未確認の期首数量は空欄",IF(NOT(IF(ISNUMBER(D10),AND(D10&gt;=43831,D10&lt;73051,D10=INT(D10)),FALSE())),"期首記録確認日は時刻なしで必須",IF(OR(D10&lt;在庫一覧!$B$3,D10&gt;在庫一覧!$H$3),"期首日≦期首確認日≦基準日を確認",IF(NOT(IF(ISNUMBER(E10),AND(E10&gt;=0,E10&lt;=1000000,E10=INT(E10)),FALSE())),"基準数量は0〜100万個の整数で必須","確認済み"))))))))),ISNUMBER(M10),M10=IF(L10="確認済み",0,1))),1,IF(M10&lt;&gt;0,0,IF(AND(ISNUMBER(F10),F10=SUMIFS(入出庫記録!$H$8:$H$107,入出庫記録!$B$8:$B$107,A10),ISNUMBER(G10),G10=SUMIFS(入出庫記録!$I$8:$I$107,入出庫記録!$B$8:$B$107,A10),ISNUMBER(H10),H10=SUMIFS(入出庫記録!$J$8:$J$107,入出庫記録!$B$8:$B$107,A10),IF(J10="未確認",ISTEXT(I10),ISNUMBER(I10)),I10=IF(OR(B10="未確認",H10&gt;0),"",C10+F10-G10),ISTEXT(J10),J10=IF(OR(B10="未確認",H10&gt;0),"未確認",IF(I10&lt;0,"帳簿負数",IF(I10&lt;E10,"基準割れ","基準以上"))),IF(OR(J10="未確認",J10="帳簿負数"),ISTEXT(K10),ISNUMBER(K10)),K10=IF(OR(J10="未確認",J10="帳簿負数"),"",IF(I10&lt;E10,E10-I10,0))),0,1))))</f>
        <v>0</v>
      </c>
    </row>
    <row r="11" customFormat="false" ht="30" hidden="false" customHeight="true" outlineLevel="0" collapsed="false">
      <c r="A11" s="8" t="s">
        <v>43</v>
      </c>
      <c r="B11" s="9" t="s">
        <v>39</v>
      </c>
      <c r="C11" s="10" t="n">
        <v>50</v>
      </c>
      <c r="D11" s="3" t="n">
        <v>46296</v>
      </c>
      <c r="E11" s="10" t="n">
        <v>20</v>
      </c>
      <c r="F11" s="4" t="n">
        <f aca="false">IF(L11="","",IF(M11&lt;&gt;0,NA(),SUMIFS(入出庫記録!$H$8:$H$107,入出庫記録!$B$8:$B$107,A11)))</f>
        <v>0</v>
      </c>
      <c r="G11" s="4" t="n">
        <f aca="false">IF(L11="","",IF(M11&lt;&gt;0,NA(),SUMIFS(入出庫記録!$I$8:$I$107,入出庫記録!$B$8:$B$107,A11)))</f>
        <v>0</v>
      </c>
      <c r="H11" s="4" t="n">
        <f aca="false">IF(L11="","",IF(M11&lt;&gt;0,NA(),SUMIFS(入出庫記録!$J$8:$J$107,入出庫記録!$B$8:$B$107,A11)))</f>
        <v>1</v>
      </c>
      <c r="I11" s="4" t="str">
        <f aca="false">IF(L11="","",IF(M11&lt;&gt;0,NA(),IF(OR(B11="未確認",H11&gt;0),"",C11+F11-G11)))</f>
        <v/>
      </c>
      <c r="J11" s="6" t="str">
        <f aca="false">IF(L11="","",IF(M11&lt;&gt;0,NA(),IF(OR(B11="未確認",H11&gt;0),"未確認",IF(I11&lt;0,"帳簿負数",IF(I11&lt;E11,"基準割れ","基準以上")))))</f>
        <v>未確認</v>
      </c>
      <c r="K11" s="4" t="str">
        <f aca="false">IF(L11="","",IF(M11&lt;&gt;0,NA(),IF(OR(J11="未確認",J11="帳簿負数"),"",IF(I11&lt;E11,E11-I11,0))))</f>
        <v/>
      </c>
      <c r="L11" s="1" t="str">
        <f aca="false">IF(COUNTA(A11:E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期首区分を確認",IF(AND(B11="確認済",NOT(IF(ISNUMBER(C11),AND(C11&gt;=0,C11&lt;=1000000,C11=INT(C11)),FALSE()))),"確認済期首は0〜100万個の整数で必須",IF(AND(B11="未確認",COUNTA(C11)&gt;0),"未確認の期首数量は空欄",IF(NOT(IF(ISNUMBER(D11),AND(D11&gt;=43831,D11&lt;73051,D11=INT(D11)),FALSE())),"期首記録確認日は時刻なしで必須",IF(OR(D11&lt;在庫一覧!$B$3,D11&gt;在庫一覧!$H$3),"期首日≦期首確認日≦基準日を確認",IF(NOT(IF(ISNUMBER(E11),AND(E11&gt;=0,E11&lt;=1000000,E11=INT(E11)),FALSE())),"基準数量は0〜100万個の整数で必須","確認済み")))))))))</f>
        <v>確認済み</v>
      </c>
      <c r="M11" s="1" t="n">
        <f aca="false">IF(L11="","",IF(L11="確認済み",0,1))</f>
        <v>0</v>
      </c>
      <c r="N11" s="1" t="n">
        <f aca="false">IF(COUNTA(A11:E11)=0,IF(AND(L11="",M11="",F11="",G11="",H11="",I11="",J11="",K11=""),0,1),IF(NOT(AND(ISTEXT(L11),L11=IF(COUNTA(A11:E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期首区分を確認",IF(AND(B11="確認済",NOT(IF(ISNUMBER(C11),AND(C11&gt;=0,C11&lt;=1000000,C11=INT(C11)),FALSE()))),"確認済期首は0〜100万個の整数で必須",IF(AND(B11="未確認",COUNTA(C11)&gt;0),"未確認の期首数量は空欄",IF(NOT(IF(ISNUMBER(D11),AND(D11&gt;=43831,D11&lt;73051,D11=INT(D11)),FALSE())),"期首記録確認日は時刻なしで必須",IF(OR(D11&lt;在庫一覧!$B$3,D11&gt;在庫一覧!$H$3),"期首日≦期首確認日≦基準日を確認",IF(NOT(IF(ISNUMBER(E11),AND(E11&gt;=0,E11&lt;=1000000,E11=INT(E11)),FALSE())),"基準数量は0〜100万個の整数で必須","確認済み"))))))))),ISNUMBER(M11),M11=IF(L11="確認済み",0,1))),1,IF(M11&lt;&gt;0,0,IF(AND(ISNUMBER(F11),F11=SUMIFS(入出庫記録!$H$8:$H$107,入出庫記録!$B$8:$B$107,A11),ISNUMBER(G11),G11=SUMIFS(入出庫記録!$I$8:$I$107,入出庫記録!$B$8:$B$107,A11),ISNUMBER(H11),H11=SUMIFS(入出庫記録!$J$8:$J$107,入出庫記録!$B$8:$B$107,A11),IF(J11="未確認",ISTEXT(I11),ISNUMBER(I11)),I11=IF(OR(B11="未確認",H11&gt;0),"",C11+F11-G11),ISTEXT(J11),J11=IF(OR(B11="未確認",H11&gt;0),"未確認",IF(I11&lt;0,"帳簿負数",IF(I11&lt;E11,"基準割れ","基準以上"))),IF(OR(J11="未確認",J11="帳簿負数"),ISTEXT(K11),ISNUMBER(K11)),K11=IF(OR(J11="未確認",J11="帳簿負数"),"",IF(I11&lt;E11,E11-I11,0))),0,1))))</f>
        <v>0</v>
      </c>
    </row>
    <row r="12" customFormat="false" ht="30" hidden="false" customHeight="true" outlineLevel="0" collapsed="false">
      <c r="A12" s="8" t="s">
        <v>44</v>
      </c>
      <c r="B12" s="9" t="s">
        <v>39</v>
      </c>
      <c r="C12" s="10" t="n">
        <v>0</v>
      </c>
      <c r="D12" s="3" t="n">
        <v>46296</v>
      </c>
      <c r="E12" s="10" t="n">
        <v>0</v>
      </c>
      <c r="F12" s="4" t="n">
        <f aca="false">IF(L12="","",IF(M12&lt;&gt;0,NA(),SUMIFS(入出庫記録!$H$8:$H$107,入出庫記録!$B$8:$B$107,A12)))</f>
        <v>0</v>
      </c>
      <c r="G12" s="4" t="n">
        <f aca="false">IF(L12="","",IF(M12&lt;&gt;0,NA(),SUMIFS(入出庫記録!$I$8:$I$107,入出庫記録!$B$8:$B$107,A12)))</f>
        <v>0</v>
      </c>
      <c r="H12" s="4" t="n">
        <f aca="false">IF(L12="","",IF(M12&lt;&gt;0,NA(),SUMIFS(入出庫記録!$J$8:$J$107,入出庫記録!$B$8:$B$107,A12)))</f>
        <v>0</v>
      </c>
      <c r="I12" s="4" t="n">
        <f aca="false">IF(L12="","",IF(M12&lt;&gt;0,NA(),IF(OR(B12="未確認",H12&gt;0),"",C12+F12-G12)))</f>
        <v>0</v>
      </c>
      <c r="J12" s="6" t="str">
        <f aca="false">IF(L12="","",IF(M12&lt;&gt;0,NA(),IF(OR(B12="未確認",H12&gt;0),"未確認",IF(I12&lt;0,"帳簿負数",IF(I12&lt;E12,"基準割れ","基準以上")))))</f>
        <v>基準以上</v>
      </c>
      <c r="K12" s="4" t="n">
        <f aca="false">IF(L12="","",IF(M12&lt;&gt;0,NA(),IF(OR(J12="未確認",J12="帳簿負数"),"",IF(I12&lt;E12,E12-I12,0))))</f>
        <v>0</v>
      </c>
      <c r="L12" s="1" t="str">
        <f aca="false">IF(COUNTA(A12:E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期首区分を確認",IF(AND(B12="確認済",NOT(IF(ISNUMBER(C12),AND(C12&gt;=0,C12&lt;=1000000,C12=INT(C12)),FALSE()))),"確認済期首は0〜100万個の整数で必須",IF(AND(B12="未確認",COUNTA(C12)&gt;0),"未確認の期首数量は空欄",IF(NOT(IF(ISNUMBER(D12),AND(D12&gt;=43831,D12&lt;73051,D12=INT(D12)),FALSE())),"期首記録確認日は時刻なしで必須",IF(OR(D12&lt;在庫一覧!$B$3,D12&gt;在庫一覧!$H$3),"期首日≦期首確認日≦基準日を確認",IF(NOT(IF(ISNUMBER(E12),AND(E12&gt;=0,E12&lt;=1000000,E12=INT(E12)),FALSE())),"基準数量は0〜100万個の整数で必須","確認済み")))))))))</f>
        <v>確認済み</v>
      </c>
      <c r="M12" s="1" t="n">
        <f aca="false">IF(L12="","",IF(L12="確認済み",0,1))</f>
        <v>0</v>
      </c>
      <c r="N12" s="1" t="n">
        <f aca="false">IF(COUNTA(A12:E12)=0,IF(AND(L12="",M12="",F12="",G12="",H12="",I12="",J12="",K12=""),0,1),IF(NOT(AND(ISTEXT(L12),L12=IF(COUNTA(A12:E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期首区分を確認",IF(AND(B12="確認済",NOT(IF(ISNUMBER(C12),AND(C12&gt;=0,C12&lt;=1000000,C12=INT(C12)),FALSE()))),"確認済期首は0〜100万個の整数で必須",IF(AND(B12="未確認",COUNTA(C12)&gt;0),"未確認の期首数量は空欄",IF(NOT(IF(ISNUMBER(D12),AND(D12&gt;=43831,D12&lt;73051,D12=INT(D12)),FALSE())),"期首記録確認日は時刻なしで必須",IF(OR(D12&lt;在庫一覧!$B$3,D12&gt;在庫一覧!$H$3),"期首日≦期首確認日≦基準日を確認",IF(NOT(IF(ISNUMBER(E12),AND(E12&gt;=0,E12&lt;=1000000,E12=INT(E12)),FALSE())),"基準数量は0〜100万個の整数で必須","確認済み"))))))))),ISNUMBER(M12),M12=IF(L12="確認済み",0,1))),1,IF(M12&lt;&gt;0,0,IF(AND(ISNUMBER(F12),F12=SUMIFS(入出庫記録!$H$8:$H$107,入出庫記録!$B$8:$B$107,A12),ISNUMBER(G12),G12=SUMIFS(入出庫記録!$I$8:$I$107,入出庫記録!$B$8:$B$107,A12),ISNUMBER(H12),H12=SUMIFS(入出庫記録!$J$8:$J$107,入出庫記録!$B$8:$B$107,A12),IF(J12="未確認",ISTEXT(I12),ISNUMBER(I12)),I12=IF(OR(B12="未確認",H12&gt;0),"",C12+F12-G12),ISTEXT(J12),J12=IF(OR(B12="未確認",H12&gt;0),"未確認",IF(I12&lt;0,"帳簿負数",IF(I12&lt;E12,"基準割れ","基準以上"))),IF(OR(J12="未確認",J12="帳簿負数"),ISTEXT(K12),ISNUMBER(K12)),K12=IF(OR(J12="未確認",J12="帳簿負数"),"",IF(I12&lt;E12,E12-I12,0))),0,1))))</f>
        <v>0</v>
      </c>
    </row>
    <row r="13" customFormat="false" ht="30" hidden="false" customHeight="true" outlineLevel="0" collapsed="false">
      <c r="A13" s="8" t="s">
        <v>45</v>
      </c>
      <c r="B13" s="9" t="s">
        <v>39</v>
      </c>
      <c r="C13" s="10" t="n">
        <v>5</v>
      </c>
      <c r="D13" s="3" t="n">
        <v>46296</v>
      </c>
      <c r="E13" s="10" t="n">
        <v>5</v>
      </c>
      <c r="F13" s="4" t="n">
        <f aca="false">IF(L13="","",IF(M13&lt;&gt;0,NA(),SUMIFS(入出庫記録!$H$8:$H$107,入出庫記録!$B$8:$B$107,A13)))</f>
        <v>0</v>
      </c>
      <c r="G13" s="4" t="n">
        <f aca="false">IF(L13="","",IF(M13&lt;&gt;0,NA(),SUMIFS(入出庫記録!$I$8:$I$107,入出庫記録!$B$8:$B$107,A13)))</f>
        <v>0</v>
      </c>
      <c r="H13" s="4" t="n">
        <f aca="false">IF(L13="","",IF(M13&lt;&gt;0,NA(),SUMIFS(入出庫記録!$J$8:$J$107,入出庫記録!$B$8:$B$107,A13)))</f>
        <v>0</v>
      </c>
      <c r="I13" s="4" t="n">
        <f aca="false">IF(L13="","",IF(M13&lt;&gt;0,NA(),IF(OR(B13="未確認",H13&gt;0),"",C13+F13-G13)))</f>
        <v>5</v>
      </c>
      <c r="J13" s="6" t="str">
        <f aca="false">IF(L13="","",IF(M13&lt;&gt;0,NA(),IF(OR(B13="未確認",H13&gt;0),"未確認",IF(I13&lt;0,"帳簿負数",IF(I13&lt;E13,"基準割れ","基準以上")))))</f>
        <v>基準以上</v>
      </c>
      <c r="K13" s="4" t="n">
        <f aca="false">IF(L13="","",IF(M13&lt;&gt;0,NA(),IF(OR(J13="未確認",J13="帳簿負数"),"",IF(I13&lt;E13,E13-I13,0))))</f>
        <v>0</v>
      </c>
      <c r="L13" s="1" t="str">
        <f aca="false">IF(COUNTA(A13:E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期首区分を確認",IF(AND(B13="確認済",NOT(IF(ISNUMBER(C13),AND(C13&gt;=0,C13&lt;=1000000,C13=INT(C13)),FALSE()))),"確認済期首は0〜100万個の整数で必須",IF(AND(B13="未確認",COUNTA(C13)&gt;0),"未確認の期首数量は空欄",IF(NOT(IF(ISNUMBER(D13),AND(D13&gt;=43831,D13&lt;73051,D13=INT(D13)),FALSE())),"期首記録確認日は時刻なしで必須",IF(OR(D13&lt;在庫一覧!$B$3,D13&gt;在庫一覧!$H$3),"期首日≦期首確認日≦基準日を確認",IF(NOT(IF(ISNUMBER(E13),AND(E13&gt;=0,E13&lt;=1000000,E13=INT(E13)),FALSE())),"基準数量は0〜100万個の整数で必須","確認済み")))))))))</f>
        <v>確認済み</v>
      </c>
      <c r="M13" s="1" t="n">
        <f aca="false">IF(L13="","",IF(L13="確認済み",0,1))</f>
        <v>0</v>
      </c>
      <c r="N13" s="1" t="n">
        <f aca="false">IF(COUNTA(A13:E13)=0,IF(AND(L13="",M13="",F13="",G13="",H13="",I13="",J13="",K13=""),0,1),IF(NOT(AND(ISTEXT(L13),L13=IF(COUNTA(A13:E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期首区分を確認",IF(AND(B13="確認済",NOT(IF(ISNUMBER(C13),AND(C13&gt;=0,C13&lt;=1000000,C13=INT(C13)),FALSE()))),"確認済期首は0〜100万個の整数で必須",IF(AND(B13="未確認",COUNTA(C13)&gt;0),"未確認の期首数量は空欄",IF(NOT(IF(ISNUMBER(D13),AND(D13&gt;=43831,D13&lt;73051,D13=INT(D13)),FALSE())),"期首記録確認日は時刻なしで必須",IF(OR(D13&lt;在庫一覧!$B$3,D13&gt;在庫一覧!$H$3),"期首日≦期首確認日≦基準日を確認",IF(NOT(IF(ISNUMBER(E13),AND(E13&gt;=0,E13&lt;=1000000,E13=INT(E13)),FALSE())),"基準数量は0〜100万個の整数で必須","確認済み"))))))))),ISNUMBER(M13),M13=IF(L13="確認済み",0,1))),1,IF(M13&lt;&gt;0,0,IF(AND(ISNUMBER(F13),F13=SUMIFS(入出庫記録!$H$8:$H$107,入出庫記録!$B$8:$B$107,A13),ISNUMBER(G13),G13=SUMIFS(入出庫記録!$I$8:$I$107,入出庫記録!$B$8:$B$107,A13),ISNUMBER(H13),H13=SUMIFS(入出庫記録!$J$8:$J$107,入出庫記録!$B$8:$B$107,A13),IF(J13="未確認",ISTEXT(I13),ISNUMBER(I13)),I13=IF(OR(B13="未確認",H13&gt;0),"",C13+F13-G13),ISTEXT(J13),J13=IF(OR(B13="未確認",H13&gt;0),"未確認",IF(I13&lt;0,"帳簿負数",IF(I13&lt;E13,"基準割れ","基準以上"))),IF(OR(J13="未確認",J13="帳簿負数"),ISTEXT(K13),ISNUMBER(K13)),K13=IF(OR(J13="未確認",J13="帳簿負数"),"",IF(I13&lt;E13,E13-I13,0))),0,1))))</f>
        <v>0</v>
      </c>
    </row>
    <row r="14" customFormat="false" ht="30" hidden="false" customHeight="true" outlineLevel="0" collapsed="false">
      <c r="A14" s="8" t="s">
        <v>46</v>
      </c>
      <c r="B14" s="9" t="s">
        <v>39</v>
      </c>
      <c r="C14" s="10" t="n">
        <v>10</v>
      </c>
      <c r="D14" s="3" t="n">
        <v>46296</v>
      </c>
      <c r="E14" s="10" t="n">
        <v>10</v>
      </c>
      <c r="F14" s="4" t="n">
        <f aca="false">IF(L14="","",IF(M14&lt;&gt;0,NA(),SUMIFS(入出庫記録!$H$8:$H$107,入出庫記録!$B$8:$B$107,A14)))</f>
        <v>0</v>
      </c>
      <c r="G14" s="4" t="n">
        <f aca="false">IF(L14="","",IF(M14&lt;&gt;0,NA(),SUMIFS(入出庫記録!$I$8:$I$107,入出庫記録!$B$8:$B$107,A14)))</f>
        <v>0</v>
      </c>
      <c r="H14" s="4" t="n">
        <f aca="false">IF(L14="","",IF(M14&lt;&gt;0,NA(),SUMIFS(入出庫記録!$J$8:$J$107,入出庫記録!$B$8:$B$107,A14)))</f>
        <v>0</v>
      </c>
      <c r="I14" s="4" t="n">
        <f aca="false">IF(L14="","",IF(M14&lt;&gt;0,NA(),IF(OR(B14="未確認",H14&gt;0),"",C14+F14-G14)))</f>
        <v>10</v>
      </c>
      <c r="J14" s="6" t="str">
        <f aca="false">IF(L14="","",IF(M14&lt;&gt;0,NA(),IF(OR(B14="未確認",H14&gt;0),"未確認",IF(I14&lt;0,"帳簿負数",IF(I14&lt;E14,"基準割れ","基準以上")))))</f>
        <v>基準以上</v>
      </c>
      <c r="K14" s="4" t="n">
        <f aca="false">IF(L14="","",IF(M14&lt;&gt;0,NA(),IF(OR(J14="未確認",J14="帳簿負数"),"",IF(I14&lt;E14,E14-I14,0))))</f>
        <v>0</v>
      </c>
      <c r="L14" s="1" t="str">
        <f aca="false">IF(COUNTA(A14:E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期首区分を確認",IF(AND(B14="確認済",NOT(IF(ISNUMBER(C14),AND(C14&gt;=0,C14&lt;=1000000,C14=INT(C14)),FALSE()))),"確認済期首は0〜100万個の整数で必須",IF(AND(B14="未確認",COUNTA(C14)&gt;0),"未確認の期首数量は空欄",IF(NOT(IF(ISNUMBER(D14),AND(D14&gt;=43831,D14&lt;73051,D14=INT(D14)),FALSE())),"期首記録確認日は時刻なしで必須",IF(OR(D14&lt;在庫一覧!$B$3,D14&gt;在庫一覧!$H$3),"期首日≦期首確認日≦基準日を確認",IF(NOT(IF(ISNUMBER(E14),AND(E14&gt;=0,E14&lt;=1000000,E14=INT(E14)),FALSE())),"基準数量は0〜100万個の整数で必須","確認済み")))))))))</f>
        <v>確認済み</v>
      </c>
      <c r="M14" s="1" t="n">
        <f aca="false">IF(L14="","",IF(L14="確認済み",0,1))</f>
        <v>0</v>
      </c>
      <c r="N14" s="1" t="n">
        <f aca="false">IF(COUNTA(A14:E14)=0,IF(AND(L14="",M14="",F14="",G14="",H14="",I14="",J14="",K14=""),0,1),IF(NOT(AND(ISTEXT(L14),L14=IF(COUNTA(A14:E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期首区分を確認",IF(AND(B14="確認済",NOT(IF(ISNUMBER(C14),AND(C14&gt;=0,C14&lt;=1000000,C14=INT(C14)),FALSE()))),"確認済期首は0〜100万個の整数で必須",IF(AND(B14="未確認",COUNTA(C14)&gt;0),"未確認の期首数量は空欄",IF(NOT(IF(ISNUMBER(D14),AND(D14&gt;=43831,D14&lt;73051,D14=INT(D14)),FALSE())),"期首記録確認日は時刻なしで必須",IF(OR(D14&lt;在庫一覧!$B$3,D14&gt;在庫一覧!$H$3),"期首日≦期首確認日≦基準日を確認",IF(NOT(IF(ISNUMBER(E14),AND(E14&gt;=0,E14&lt;=1000000,E14=INT(E14)),FALSE())),"基準数量は0〜100万個の整数で必須","確認済み"))))))))),ISNUMBER(M14),M14=IF(L14="確認済み",0,1))),1,IF(M14&lt;&gt;0,0,IF(AND(ISNUMBER(F14),F14=SUMIFS(入出庫記録!$H$8:$H$107,入出庫記録!$B$8:$B$107,A14),ISNUMBER(G14),G14=SUMIFS(入出庫記録!$I$8:$I$107,入出庫記録!$B$8:$B$107,A14),ISNUMBER(H14),H14=SUMIFS(入出庫記録!$J$8:$J$107,入出庫記録!$B$8:$B$107,A14),IF(J14="未確認",ISTEXT(I14),ISNUMBER(I14)),I14=IF(OR(B14="未確認",H14&gt;0),"",C14+F14-G14),ISTEXT(J14),J14=IF(OR(B14="未確認",H14&gt;0),"未確認",IF(I14&lt;0,"帳簿負数",IF(I14&lt;E14,"基準割れ","基準以上"))),IF(OR(J14="未確認",J14="帳簿負数"),ISTEXT(K14),ISNUMBER(K14)),K14=IF(OR(J14="未確認",J14="帳簿負数"),"",IF(I14&lt;E14,E14-I14,0))),0,1))))</f>
        <v>0</v>
      </c>
    </row>
    <row r="15" customFormat="false" ht="30" hidden="false" customHeight="true" outlineLevel="0" collapsed="false">
      <c r="A15" s="8" t="s">
        <v>47</v>
      </c>
      <c r="B15" s="9" t="s">
        <v>39</v>
      </c>
      <c r="C15" s="10" t="n">
        <v>1</v>
      </c>
      <c r="D15" s="3" t="n">
        <v>46296</v>
      </c>
      <c r="E15" s="10" t="n">
        <v>2</v>
      </c>
      <c r="F15" s="4" t="n">
        <f aca="false">IF(L15="","",IF(M15&lt;&gt;0,NA(),SUMIFS(入出庫記録!$H$8:$H$107,入出庫記録!$B$8:$B$107,A15)))</f>
        <v>1</v>
      </c>
      <c r="G15" s="4" t="n">
        <f aca="false">IF(L15="","",IF(M15&lt;&gt;0,NA(),SUMIFS(入出庫記録!$I$8:$I$107,入出庫記録!$B$8:$B$107,A15)))</f>
        <v>0</v>
      </c>
      <c r="H15" s="4" t="n">
        <f aca="false">IF(L15="","",IF(M15&lt;&gt;0,NA(),SUMIFS(入出庫記録!$J$8:$J$107,入出庫記録!$B$8:$B$107,A15)))</f>
        <v>0</v>
      </c>
      <c r="I15" s="4" t="n">
        <f aca="false">IF(L15="","",IF(M15&lt;&gt;0,NA(),IF(OR(B15="未確認",H15&gt;0),"",C15+F15-G15)))</f>
        <v>2</v>
      </c>
      <c r="J15" s="6" t="str">
        <f aca="false">IF(L15="","",IF(M15&lt;&gt;0,NA(),IF(OR(B15="未確認",H15&gt;0),"未確認",IF(I15&lt;0,"帳簿負数",IF(I15&lt;E15,"基準割れ","基準以上")))))</f>
        <v>基準以上</v>
      </c>
      <c r="K15" s="4" t="n">
        <f aca="false">IF(L15="","",IF(M15&lt;&gt;0,NA(),IF(OR(J15="未確認",J15="帳簿負数"),"",IF(I15&lt;E15,E15-I15,0))))</f>
        <v>0</v>
      </c>
      <c r="L15" s="1" t="str">
        <f aca="false">IF(COUNTA(A15:E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期首区分を確認",IF(AND(B15="確認済",NOT(IF(ISNUMBER(C15),AND(C15&gt;=0,C15&lt;=1000000,C15=INT(C15)),FALSE()))),"確認済期首は0〜100万個の整数で必須",IF(AND(B15="未確認",COUNTA(C15)&gt;0),"未確認の期首数量は空欄",IF(NOT(IF(ISNUMBER(D15),AND(D15&gt;=43831,D15&lt;73051,D15=INT(D15)),FALSE())),"期首記録確認日は時刻なしで必須",IF(OR(D15&lt;在庫一覧!$B$3,D15&gt;在庫一覧!$H$3),"期首日≦期首確認日≦基準日を確認",IF(NOT(IF(ISNUMBER(E15),AND(E15&gt;=0,E15&lt;=1000000,E15=INT(E15)),FALSE())),"基準数量は0〜100万個の整数で必須","確認済み")))))))))</f>
        <v>確認済み</v>
      </c>
      <c r="M15" s="1" t="n">
        <f aca="false">IF(L15="","",IF(L15="確認済み",0,1))</f>
        <v>0</v>
      </c>
      <c r="N15" s="1" t="n">
        <f aca="false">IF(COUNTA(A15:E15)=0,IF(AND(L15="",M15="",F15="",G15="",H15="",I15="",J15="",K15=""),0,1),IF(NOT(AND(ISTEXT(L15),L15=IF(COUNTA(A15:E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期首区分を確認",IF(AND(B15="確認済",NOT(IF(ISNUMBER(C15),AND(C15&gt;=0,C15&lt;=1000000,C15=INT(C15)),FALSE()))),"確認済期首は0〜100万個の整数で必須",IF(AND(B15="未確認",COUNTA(C15)&gt;0),"未確認の期首数量は空欄",IF(NOT(IF(ISNUMBER(D15),AND(D15&gt;=43831,D15&lt;73051,D15=INT(D15)),FALSE())),"期首記録確認日は時刻なしで必須",IF(OR(D15&lt;在庫一覧!$B$3,D15&gt;在庫一覧!$H$3),"期首日≦期首確認日≦基準日を確認",IF(NOT(IF(ISNUMBER(E15),AND(E15&gt;=0,E15&lt;=1000000,E15=INT(E15)),FALSE())),"基準数量は0〜100万個の整数で必須","確認済み"))))))))),ISNUMBER(M15),M15=IF(L15="確認済み",0,1))),1,IF(M15&lt;&gt;0,0,IF(AND(ISNUMBER(F15),F15=SUMIFS(入出庫記録!$H$8:$H$107,入出庫記録!$B$8:$B$107,A15),ISNUMBER(G15),G15=SUMIFS(入出庫記録!$I$8:$I$107,入出庫記録!$B$8:$B$107,A15),ISNUMBER(H15),H15=SUMIFS(入出庫記録!$J$8:$J$107,入出庫記録!$B$8:$B$107,A15),IF(J15="未確認",ISTEXT(I15),ISNUMBER(I15)),I15=IF(OR(B15="未確認",H15&gt;0),"",C15+F15-G15),ISTEXT(J15),J15=IF(OR(B15="未確認",H15&gt;0),"未確認",IF(I15&lt;0,"帳簿負数",IF(I15&lt;E15,"基準割れ","基準以上"))),IF(OR(J15="未確認",J15="帳簿負数"),ISTEXT(K15),ISNUMBER(K15)),K15=IF(OR(J15="未確認",J15="帳簿負数"),"",IF(I15&lt;E15,E15-I15,0))),0,1))))</f>
        <v>0</v>
      </c>
    </row>
    <row r="16" customFormat="false" ht="30" hidden="false" customHeight="true" outlineLevel="0" collapsed="false">
      <c r="A16" s="8"/>
      <c r="B16" s="9"/>
      <c r="C16" s="10"/>
      <c r="D16" s="3"/>
      <c r="E16" s="10"/>
      <c r="F16" s="4" t="str">
        <f aca="false">IF(L16="","",IF(M16&lt;&gt;0,NA(),SUMIFS(入出庫記録!$H$8:$H$107,入出庫記録!$B$8:$B$107,A16)))</f>
        <v/>
      </c>
      <c r="G16" s="4" t="str">
        <f aca="false">IF(L16="","",IF(M16&lt;&gt;0,NA(),SUMIFS(入出庫記録!$I$8:$I$107,入出庫記録!$B$8:$B$107,A16)))</f>
        <v/>
      </c>
      <c r="H16" s="4" t="str">
        <f aca="false">IF(L16="","",IF(M16&lt;&gt;0,NA(),SUMIFS(入出庫記録!$J$8:$J$107,入出庫記録!$B$8:$B$107,A16)))</f>
        <v/>
      </c>
      <c r="I16" s="4" t="str">
        <f aca="false">IF(L16="","",IF(M16&lt;&gt;0,NA(),IF(OR(B16="未確認",H16&gt;0),"",C16+F16-G16)))</f>
        <v/>
      </c>
      <c r="J16" s="6" t="str">
        <f aca="false">IF(L16="","",IF(M16&lt;&gt;0,NA(),IF(OR(B16="未確認",H16&gt;0),"未確認",IF(I16&lt;0,"帳簿負数",IF(I16&lt;E16,"基準割れ","基準以上")))))</f>
        <v/>
      </c>
      <c r="K16" s="4" t="str">
        <f aca="false">IF(L16="","",IF(M16&lt;&gt;0,NA(),IF(OR(J16="未確認",J16="帳簿負数"),"",IF(I16&lt;E16,E16-I16,0))))</f>
        <v/>
      </c>
      <c r="L16" s="1" t="str">
        <f aca="false">IF(COUNTA(A16:E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期首区分を確認",IF(AND(B16="確認済",NOT(IF(ISNUMBER(C16),AND(C16&gt;=0,C16&lt;=1000000,C16=INT(C16)),FALSE()))),"確認済期首は0〜100万個の整数で必須",IF(AND(B16="未確認",COUNTA(C16)&gt;0),"未確認の期首数量は空欄",IF(NOT(IF(ISNUMBER(D16),AND(D16&gt;=43831,D16&lt;73051,D16=INT(D16)),FALSE())),"期首記録確認日は時刻なしで必須",IF(OR(D16&lt;在庫一覧!$B$3,D16&gt;在庫一覧!$H$3),"期首日≦期首確認日≦基準日を確認",IF(NOT(IF(ISNUMBER(E16),AND(E16&gt;=0,E16&lt;=1000000,E16=INT(E16)),FALSE())),"基準数量は0〜100万個の整数で必須","確認済み")))))))))</f>
        <v/>
      </c>
      <c r="M16" s="1" t="str">
        <f aca="false">IF(L16="","",IF(L16="確認済み",0,1))</f>
        <v/>
      </c>
      <c r="N16" s="1" t="n">
        <f aca="false">IF(COUNTA(A16:E16)=0,IF(AND(L16="",M16="",F16="",G16="",H16="",I16="",J16="",K16=""),0,1),IF(NOT(AND(ISTEXT(L16),L16=IF(COUNTA(A16:E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期首区分を確認",IF(AND(B16="確認済",NOT(IF(ISNUMBER(C16),AND(C16&gt;=0,C16&lt;=1000000,C16=INT(C16)),FALSE()))),"確認済期首は0〜100万個の整数で必須",IF(AND(B16="未確認",COUNTA(C16)&gt;0),"未確認の期首数量は空欄",IF(NOT(IF(ISNUMBER(D16),AND(D16&gt;=43831,D16&lt;73051,D16=INT(D16)),FALSE())),"期首記録確認日は時刻なしで必須",IF(OR(D16&lt;在庫一覧!$B$3,D16&gt;在庫一覧!$H$3),"期首日≦期首確認日≦基準日を確認",IF(NOT(IF(ISNUMBER(E16),AND(E16&gt;=0,E16&lt;=1000000,E16=INT(E16)),FALSE())),"基準数量は0〜100万個の整数で必須","確認済み"))))))))),ISNUMBER(M16),M16=IF(L16="確認済み",0,1))),1,IF(M16&lt;&gt;0,0,IF(AND(ISNUMBER(F16),F16=SUMIFS(入出庫記録!$H$8:$H$107,入出庫記録!$B$8:$B$107,A16),ISNUMBER(G16),G16=SUMIFS(入出庫記録!$I$8:$I$107,入出庫記録!$B$8:$B$107,A16),ISNUMBER(H16),H16=SUMIFS(入出庫記録!$J$8:$J$107,入出庫記録!$B$8:$B$107,A16),IF(J16="未確認",ISTEXT(I16),ISNUMBER(I16)),I16=IF(OR(B16="未確認",H16&gt;0),"",C16+F16-G16),ISTEXT(J16),J16=IF(OR(B16="未確認",H16&gt;0),"未確認",IF(I16&lt;0,"帳簿負数",IF(I16&lt;E16,"基準割れ","基準以上"))),IF(OR(J16="未確認",J16="帳簿負数"),ISTEXT(K16),ISNUMBER(K16)),K16=IF(OR(J16="未確認",J16="帳簿負数"),"",IF(I16&lt;E16,E16-I16,0))),0,1))))</f>
        <v>0</v>
      </c>
    </row>
    <row r="17" customFormat="false" ht="30" hidden="false" customHeight="true" outlineLevel="0" collapsed="false">
      <c r="A17" s="8"/>
      <c r="B17" s="9"/>
      <c r="C17" s="10"/>
      <c r="D17" s="3"/>
      <c r="E17" s="10"/>
      <c r="F17" s="4" t="str">
        <f aca="false">IF(L17="","",IF(M17&lt;&gt;0,NA(),SUMIFS(入出庫記録!$H$8:$H$107,入出庫記録!$B$8:$B$107,A17)))</f>
        <v/>
      </c>
      <c r="G17" s="4" t="str">
        <f aca="false">IF(L17="","",IF(M17&lt;&gt;0,NA(),SUMIFS(入出庫記録!$I$8:$I$107,入出庫記録!$B$8:$B$107,A17)))</f>
        <v/>
      </c>
      <c r="H17" s="4" t="str">
        <f aca="false">IF(L17="","",IF(M17&lt;&gt;0,NA(),SUMIFS(入出庫記録!$J$8:$J$107,入出庫記録!$B$8:$B$107,A17)))</f>
        <v/>
      </c>
      <c r="I17" s="4" t="str">
        <f aca="false">IF(L17="","",IF(M17&lt;&gt;0,NA(),IF(OR(B17="未確認",H17&gt;0),"",C17+F17-G17)))</f>
        <v/>
      </c>
      <c r="J17" s="6" t="str">
        <f aca="false">IF(L17="","",IF(M17&lt;&gt;0,NA(),IF(OR(B17="未確認",H17&gt;0),"未確認",IF(I17&lt;0,"帳簿負数",IF(I17&lt;E17,"基準割れ","基準以上")))))</f>
        <v/>
      </c>
      <c r="K17" s="4" t="str">
        <f aca="false">IF(L17="","",IF(M17&lt;&gt;0,NA(),IF(OR(J17="未確認",J17="帳簿負数"),"",IF(I17&lt;E17,E17-I17,0))))</f>
        <v/>
      </c>
      <c r="L17" s="1" t="str">
        <f aca="false">IF(COUNTA(A17:E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期首区分を確認",IF(AND(B17="確認済",NOT(IF(ISNUMBER(C17),AND(C17&gt;=0,C17&lt;=1000000,C17=INT(C17)),FALSE()))),"確認済期首は0〜100万個の整数で必須",IF(AND(B17="未確認",COUNTA(C17)&gt;0),"未確認の期首数量は空欄",IF(NOT(IF(ISNUMBER(D17),AND(D17&gt;=43831,D17&lt;73051,D17=INT(D17)),FALSE())),"期首記録確認日は時刻なしで必須",IF(OR(D17&lt;在庫一覧!$B$3,D17&gt;在庫一覧!$H$3),"期首日≦期首確認日≦基準日を確認",IF(NOT(IF(ISNUMBER(E17),AND(E17&gt;=0,E17&lt;=1000000,E17=INT(E17)),FALSE())),"基準数量は0〜100万個の整数で必須","確認済み")))))))))</f>
        <v/>
      </c>
      <c r="M17" s="1" t="str">
        <f aca="false">IF(L17="","",IF(L17="確認済み",0,1))</f>
        <v/>
      </c>
      <c r="N17" s="1" t="n">
        <f aca="false">IF(COUNTA(A17:E17)=0,IF(AND(L17="",M17="",F17="",G17="",H17="",I17="",J17="",K17=""),0,1),IF(NOT(AND(ISTEXT(L17),L17=IF(COUNTA(A17:E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期首区分を確認",IF(AND(B17="確認済",NOT(IF(ISNUMBER(C17),AND(C17&gt;=0,C17&lt;=1000000,C17=INT(C17)),FALSE()))),"確認済期首は0〜100万個の整数で必須",IF(AND(B17="未確認",COUNTA(C17)&gt;0),"未確認の期首数量は空欄",IF(NOT(IF(ISNUMBER(D17),AND(D17&gt;=43831,D17&lt;73051,D17=INT(D17)),FALSE())),"期首記録確認日は時刻なしで必須",IF(OR(D17&lt;在庫一覧!$B$3,D17&gt;在庫一覧!$H$3),"期首日≦期首確認日≦基準日を確認",IF(NOT(IF(ISNUMBER(E17),AND(E17&gt;=0,E17&lt;=1000000,E17=INT(E17)),FALSE())),"基準数量は0〜100万個の整数で必須","確認済み"))))))))),ISNUMBER(M17),M17=IF(L17="確認済み",0,1))),1,IF(M17&lt;&gt;0,0,IF(AND(ISNUMBER(F17),F17=SUMIFS(入出庫記録!$H$8:$H$107,入出庫記録!$B$8:$B$107,A17),ISNUMBER(G17),G17=SUMIFS(入出庫記録!$I$8:$I$107,入出庫記録!$B$8:$B$107,A17),ISNUMBER(H17),H17=SUMIFS(入出庫記録!$J$8:$J$107,入出庫記録!$B$8:$B$107,A17),IF(J17="未確認",ISTEXT(I17),ISNUMBER(I17)),I17=IF(OR(B17="未確認",H17&gt;0),"",C17+F17-G17),ISTEXT(J17),J17=IF(OR(B17="未確認",H17&gt;0),"未確認",IF(I17&lt;0,"帳簿負数",IF(I17&lt;E17,"基準割れ","基準以上"))),IF(OR(J17="未確認",J17="帳簿負数"),ISTEXT(K17),ISNUMBER(K17)),K17=IF(OR(J17="未確認",J17="帳簿負数"),"",IF(I17&lt;E17,E17-I17,0))),0,1))))</f>
        <v>0</v>
      </c>
    </row>
    <row r="18" customFormat="false" ht="30" hidden="false" customHeight="true" outlineLevel="0" collapsed="false">
      <c r="A18" s="8"/>
      <c r="B18" s="9"/>
      <c r="C18" s="10"/>
      <c r="D18" s="3"/>
      <c r="E18" s="10"/>
      <c r="F18" s="4" t="str">
        <f aca="false">IF(L18="","",IF(M18&lt;&gt;0,NA(),SUMIFS(入出庫記録!$H$8:$H$107,入出庫記録!$B$8:$B$107,A18)))</f>
        <v/>
      </c>
      <c r="G18" s="4" t="str">
        <f aca="false">IF(L18="","",IF(M18&lt;&gt;0,NA(),SUMIFS(入出庫記録!$I$8:$I$107,入出庫記録!$B$8:$B$107,A18)))</f>
        <v/>
      </c>
      <c r="H18" s="4" t="str">
        <f aca="false">IF(L18="","",IF(M18&lt;&gt;0,NA(),SUMIFS(入出庫記録!$J$8:$J$107,入出庫記録!$B$8:$B$107,A18)))</f>
        <v/>
      </c>
      <c r="I18" s="4" t="str">
        <f aca="false">IF(L18="","",IF(M18&lt;&gt;0,NA(),IF(OR(B18="未確認",H18&gt;0),"",C18+F18-G18)))</f>
        <v/>
      </c>
      <c r="J18" s="6" t="str">
        <f aca="false">IF(L18="","",IF(M18&lt;&gt;0,NA(),IF(OR(B18="未確認",H18&gt;0),"未確認",IF(I18&lt;0,"帳簿負数",IF(I18&lt;E18,"基準割れ","基準以上")))))</f>
        <v/>
      </c>
      <c r="K18" s="4" t="str">
        <f aca="false">IF(L18="","",IF(M18&lt;&gt;0,NA(),IF(OR(J18="未確認",J18="帳簿負数"),"",IF(I18&lt;E18,E18-I18,0))))</f>
        <v/>
      </c>
      <c r="L18" s="1" t="str">
        <f aca="false">IF(COUNTA(A18:E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期首区分を確認",IF(AND(B18="確認済",NOT(IF(ISNUMBER(C18),AND(C18&gt;=0,C18&lt;=1000000,C18=INT(C18)),FALSE()))),"確認済期首は0〜100万個の整数で必須",IF(AND(B18="未確認",COUNTA(C18)&gt;0),"未確認の期首数量は空欄",IF(NOT(IF(ISNUMBER(D18),AND(D18&gt;=43831,D18&lt;73051,D18=INT(D18)),FALSE())),"期首記録確認日は時刻なしで必須",IF(OR(D18&lt;在庫一覧!$B$3,D18&gt;在庫一覧!$H$3),"期首日≦期首確認日≦基準日を確認",IF(NOT(IF(ISNUMBER(E18),AND(E18&gt;=0,E18&lt;=1000000,E18=INT(E18)),FALSE())),"基準数量は0〜100万個の整数で必須","確認済み")))))))))</f>
        <v/>
      </c>
      <c r="M18" s="1" t="str">
        <f aca="false">IF(L18="","",IF(L18="確認済み",0,1))</f>
        <v/>
      </c>
      <c r="N18" s="1" t="n">
        <f aca="false">IF(COUNTA(A18:E18)=0,IF(AND(L18="",M18="",F18="",G18="",H18="",I18="",J18="",K18=""),0,1),IF(NOT(AND(ISTEXT(L18),L18=IF(COUNTA(A18:E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期首区分を確認",IF(AND(B18="確認済",NOT(IF(ISNUMBER(C18),AND(C18&gt;=0,C18&lt;=1000000,C18=INT(C18)),FALSE()))),"確認済期首は0〜100万個の整数で必須",IF(AND(B18="未確認",COUNTA(C18)&gt;0),"未確認の期首数量は空欄",IF(NOT(IF(ISNUMBER(D18),AND(D18&gt;=43831,D18&lt;73051,D18=INT(D18)),FALSE())),"期首記録確認日は時刻なしで必須",IF(OR(D18&lt;在庫一覧!$B$3,D18&gt;在庫一覧!$H$3),"期首日≦期首確認日≦基準日を確認",IF(NOT(IF(ISNUMBER(E18),AND(E18&gt;=0,E18&lt;=1000000,E18=INT(E18)),FALSE())),"基準数量は0〜100万個の整数で必須","確認済み"))))))))),ISNUMBER(M18),M18=IF(L18="確認済み",0,1))),1,IF(M18&lt;&gt;0,0,IF(AND(ISNUMBER(F18),F18=SUMIFS(入出庫記録!$H$8:$H$107,入出庫記録!$B$8:$B$107,A18),ISNUMBER(G18),G18=SUMIFS(入出庫記録!$I$8:$I$107,入出庫記録!$B$8:$B$107,A18),ISNUMBER(H18),H18=SUMIFS(入出庫記録!$J$8:$J$107,入出庫記録!$B$8:$B$107,A18),IF(J18="未確認",ISTEXT(I18),ISNUMBER(I18)),I18=IF(OR(B18="未確認",H18&gt;0),"",C18+F18-G18),ISTEXT(J18),J18=IF(OR(B18="未確認",H18&gt;0),"未確認",IF(I18&lt;0,"帳簿負数",IF(I18&lt;E18,"基準割れ","基準以上"))),IF(OR(J18="未確認",J18="帳簿負数"),ISTEXT(K18),ISNUMBER(K18)),K18=IF(OR(J18="未確認",J18="帳簿負数"),"",IF(I18&lt;E18,E18-I18,0))),0,1))))</f>
        <v>0</v>
      </c>
    </row>
    <row r="19" customFormat="false" ht="30" hidden="false" customHeight="true" outlineLevel="0" collapsed="false">
      <c r="A19" s="8"/>
      <c r="B19" s="9"/>
      <c r="C19" s="10"/>
      <c r="D19" s="3"/>
      <c r="E19" s="10"/>
      <c r="F19" s="4" t="str">
        <f aca="false">IF(L19="","",IF(M19&lt;&gt;0,NA(),SUMIFS(入出庫記録!$H$8:$H$107,入出庫記録!$B$8:$B$107,A19)))</f>
        <v/>
      </c>
      <c r="G19" s="4" t="str">
        <f aca="false">IF(L19="","",IF(M19&lt;&gt;0,NA(),SUMIFS(入出庫記録!$I$8:$I$107,入出庫記録!$B$8:$B$107,A19)))</f>
        <v/>
      </c>
      <c r="H19" s="4" t="str">
        <f aca="false">IF(L19="","",IF(M19&lt;&gt;0,NA(),SUMIFS(入出庫記録!$J$8:$J$107,入出庫記録!$B$8:$B$107,A19)))</f>
        <v/>
      </c>
      <c r="I19" s="4" t="str">
        <f aca="false">IF(L19="","",IF(M19&lt;&gt;0,NA(),IF(OR(B19="未確認",H19&gt;0),"",C19+F19-G19)))</f>
        <v/>
      </c>
      <c r="J19" s="6" t="str">
        <f aca="false">IF(L19="","",IF(M19&lt;&gt;0,NA(),IF(OR(B19="未確認",H19&gt;0),"未確認",IF(I19&lt;0,"帳簿負数",IF(I19&lt;E19,"基準割れ","基準以上")))))</f>
        <v/>
      </c>
      <c r="K19" s="4" t="str">
        <f aca="false">IF(L19="","",IF(M19&lt;&gt;0,NA(),IF(OR(J19="未確認",J19="帳簿負数"),"",IF(I19&lt;E19,E19-I19,0))))</f>
        <v/>
      </c>
      <c r="L19" s="1" t="str">
        <f aca="false">IF(COUNTA(A19:E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期首区分を確認",IF(AND(B19="確認済",NOT(IF(ISNUMBER(C19),AND(C19&gt;=0,C19&lt;=1000000,C19=INT(C19)),FALSE()))),"確認済期首は0〜100万個の整数で必須",IF(AND(B19="未確認",COUNTA(C19)&gt;0),"未確認の期首数量は空欄",IF(NOT(IF(ISNUMBER(D19),AND(D19&gt;=43831,D19&lt;73051,D19=INT(D19)),FALSE())),"期首記録確認日は時刻なしで必須",IF(OR(D19&lt;在庫一覧!$B$3,D19&gt;在庫一覧!$H$3),"期首日≦期首確認日≦基準日を確認",IF(NOT(IF(ISNUMBER(E19),AND(E19&gt;=0,E19&lt;=1000000,E19=INT(E19)),FALSE())),"基準数量は0〜100万個の整数で必須","確認済み")))))))))</f>
        <v/>
      </c>
      <c r="M19" s="1" t="str">
        <f aca="false">IF(L19="","",IF(L19="確認済み",0,1))</f>
        <v/>
      </c>
      <c r="N19" s="1" t="n">
        <f aca="false">IF(COUNTA(A19:E19)=0,IF(AND(L19="",M19="",F19="",G19="",H19="",I19="",J19="",K19=""),0,1),IF(NOT(AND(ISTEXT(L19),L19=IF(COUNTA(A19:E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期首区分を確認",IF(AND(B19="確認済",NOT(IF(ISNUMBER(C19),AND(C19&gt;=0,C19&lt;=1000000,C19=INT(C19)),FALSE()))),"確認済期首は0〜100万個の整数で必須",IF(AND(B19="未確認",COUNTA(C19)&gt;0),"未確認の期首数量は空欄",IF(NOT(IF(ISNUMBER(D19),AND(D19&gt;=43831,D19&lt;73051,D19=INT(D19)),FALSE())),"期首記録確認日は時刻なしで必須",IF(OR(D19&lt;在庫一覧!$B$3,D19&gt;在庫一覧!$H$3),"期首日≦期首確認日≦基準日を確認",IF(NOT(IF(ISNUMBER(E19),AND(E19&gt;=0,E19&lt;=1000000,E19=INT(E19)),FALSE())),"基準数量は0〜100万個の整数で必須","確認済み"))))))))),ISNUMBER(M19),M19=IF(L19="確認済み",0,1))),1,IF(M19&lt;&gt;0,0,IF(AND(ISNUMBER(F19),F19=SUMIFS(入出庫記録!$H$8:$H$107,入出庫記録!$B$8:$B$107,A19),ISNUMBER(G19),G19=SUMIFS(入出庫記録!$I$8:$I$107,入出庫記録!$B$8:$B$107,A19),ISNUMBER(H19),H19=SUMIFS(入出庫記録!$J$8:$J$107,入出庫記録!$B$8:$B$107,A19),IF(J19="未確認",ISTEXT(I19),ISNUMBER(I19)),I19=IF(OR(B19="未確認",H19&gt;0),"",C19+F19-G19),ISTEXT(J19),J19=IF(OR(B19="未確認",H19&gt;0),"未確認",IF(I19&lt;0,"帳簿負数",IF(I19&lt;E19,"基準割れ","基準以上"))),IF(OR(J19="未確認",J19="帳簿負数"),ISTEXT(K19),ISNUMBER(K19)),K19=IF(OR(J19="未確認",J19="帳簿負数"),"",IF(I19&lt;E19,E19-I19,0))),0,1))))</f>
        <v>0</v>
      </c>
    </row>
    <row r="20" customFormat="false" ht="30" hidden="false" customHeight="true" outlineLevel="0" collapsed="false">
      <c r="A20" s="8"/>
      <c r="B20" s="9"/>
      <c r="C20" s="10"/>
      <c r="D20" s="3"/>
      <c r="E20" s="10"/>
      <c r="F20" s="4" t="str">
        <f aca="false">IF(L20="","",IF(M20&lt;&gt;0,NA(),SUMIFS(入出庫記録!$H$8:$H$107,入出庫記録!$B$8:$B$107,A20)))</f>
        <v/>
      </c>
      <c r="G20" s="4" t="str">
        <f aca="false">IF(L20="","",IF(M20&lt;&gt;0,NA(),SUMIFS(入出庫記録!$I$8:$I$107,入出庫記録!$B$8:$B$107,A20)))</f>
        <v/>
      </c>
      <c r="H20" s="4" t="str">
        <f aca="false">IF(L20="","",IF(M20&lt;&gt;0,NA(),SUMIFS(入出庫記録!$J$8:$J$107,入出庫記録!$B$8:$B$107,A20)))</f>
        <v/>
      </c>
      <c r="I20" s="4" t="str">
        <f aca="false">IF(L20="","",IF(M20&lt;&gt;0,NA(),IF(OR(B20="未確認",H20&gt;0),"",C20+F20-G20)))</f>
        <v/>
      </c>
      <c r="J20" s="6" t="str">
        <f aca="false">IF(L20="","",IF(M20&lt;&gt;0,NA(),IF(OR(B20="未確認",H20&gt;0),"未確認",IF(I20&lt;0,"帳簿負数",IF(I20&lt;E20,"基準割れ","基準以上")))))</f>
        <v/>
      </c>
      <c r="K20" s="4" t="str">
        <f aca="false">IF(L20="","",IF(M20&lt;&gt;0,NA(),IF(OR(J20="未確認",J20="帳簿負数"),"",IF(I20&lt;E20,E20-I20,0))))</f>
        <v/>
      </c>
      <c r="L20" s="1" t="str">
        <f aca="false">IF(COUNTA(A20:E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期首区分を確認",IF(AND(B20="確認済",NOT(IF(ISNUMBER(C20),AND(C20&gt;=0,C20&lt;=1000000,C20=INT(C20)),FALSE()))),"確認済期首は0〜100万個の整数で必須",IF(AND(B20="未確認",COUNTA(C20)&gt;0),"未確認の期首数量は空欄",IF(NOT(IF(ISNUMBER(D20),AND(D20&gt;=43831,D20&lt;73051,D20=INT(D20)),FALSE())),"期首記録確認日は時刻なしで必須",IF(OR(D20&lt;在庫一覧!$B$3,D20&gt;在庫一覧!$H$3),"期首日≦期首確認日≦基準日を確認",IF(NOT(IF(ISNUMBER(E20),AND(E20&gt;=0,E20&lt;=1000000,E20=INT(E20)),FALSE())),"基準数量は0〜100万個の整数で必須","確認済み")))))))))</f>
        <v/>
      </c>
      <c r="M20" s="1" t="str">
        <f aca="false">IF(L20="","",IF(L20="確認済み",0,1))</f>
        <v/>
      </c>
      <c r="N20" s="1" t="n">
        <f aca="false">IF(COUNTA(A20:E20)=0,IF(AND(L20="",M20="",F20="",G20="",H20="",I20="",J20="",K20=""),0,1),IF(NOT(AND(ISTEXT(L20),L20=IF(COUNTA(A20:E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期首区分を確認",IF(AND(B20="確認済",NOT(IF(ISNUMBER(C20),AND(C20&gt;=0,C20&lt;=1000000,C20=INT(C20)),FALSE()))),"確認済期首は0〜100万個の整数で必須",IF(AND(B20="未確認",COUNTA(C20)&gt;0),"未確認の期首数量は空欄",IF(NOT(IF(ISNUMBER(D20),AND(D20&gt;=43831,D20&lt;73051,D20=INT(D20)),FALSE())),"期首記録確認日は時刻なしで必須",IF(OR(D20&lt;在庫一覧!$B$3,D20&gt;在庫一覧!$H$3),"期首日≦期首確認日≦基準日を確認",IF(NOT(IF(ISNUMBER(E20),AND(E20&gt;=0,E20&lt;=1000000,E20=INT(E20)),FALSE())),"基準数量は0〜100万個の整数で必須","確認済み"))))))))),ISNUMBER(M20),M20=IF(L20="確認済み",0,1))),1,IF(M20&lt;&gt;0,0,IF(AND(ISNUMBER(F20),F20=SUMIFS(入出庫記録!$H$8:$H$107,入出庫記録!$B$8:$B$107,A20),ISNUMBER(G20),G20=SUMIFS(入出庫記録!$I$8:$I$107,入出庫記録!$B$8:$B$107,A20),ISNUMBER(H20),H20=SUMIFS(入出庫記録!$J$8:$J$107,入出庫記録!$B$8:$B$107,A20),IF(J20="未確認",ISTEXT(I20),ISNUMBER(I20)),I20=IF(OR(B20="未確認",H20&gt;0),"",C20+F20-G20),ISTEXT(J20),J20=IF(OR(B20="未確認",H20&gt;0),"未確認",IF(I20&lt;0,"帳簿負数",IF(I20&lt;E20,"基準割れ","基準以上"))),IF(OR(J20="未確認",J20="帳簿負数"),ISTEXT(K20),ISNUMBER(K20)),K20=IF(OR(J20="未確認",J20="帳簿負数"),"",IF(I20&lt;E20,E20-I20,0))),0,1))))</f>
        <v>0</v>
      </c>
    </row>
    <row r="21" customFormat="false" ht="30" hidden="false" customHeight="true" outlineLevel="0" collapsed="false">
      <c r="A21" s="8"/>
      <c r="B21" s="9"/>
      <c r="C21" s="10"/>
      <c r="D21" s="3"/>
      <c r="E21" s="10"/>
      <c r="F21" s="4" t="str">
        <f aca="false">IF(L21="","",IF(M21&lt;&gt;0,NA(),SUMIFS(入出庫記録!$H$8:$H$107,入出庫記録!$B$8:$B$107,A21)))</f>
        <v/>
      </c>
      <c r="G21" s="4" t="str">
        <f aca="false">IF(L21="","",IF(M21&lt;&gt;0,NA(),SUMIFS(入出庫記録!$I$8:$I$107,入出庫記録!$B$8:$B$107,A21)))</f>
        <v/>
      </c>
      <c r="H21" s="4" t="str">
        <f aca="false">IF(L21="","",IF(M21&lt;&gt;0,NA(),SUMIFS(入出庫記録!$J$8:$J$107,入出庫記録!$B$8:$B$107,A21)))</f>
        <v/>
      </c>
      <c r="I21" s="4" t="str">
        <f aca="false">IF(L21="","",IF(M21&lt;&gt;0,NA(),IF(OR(B21="未確認",H21&gt;0),"",C21+F21-G21)))</f>
        <v/>
      </c>
      <c r="J21" s="6" t="str">
        <f aca="false">IF(L21="","",IF(M21&lt;&gt;0,NA(),IF(OR(B21="未確認",H21&gt;0),"未確認",IF(I21&lt;0,"帳簿負数",IF(I21&lt;E21,"基準割れ","基準以上")))))</f>
        <v/>
      </c>
      <c r="K21" s="4" t="str">
        <f aca="false">IF(L21="","",IF(M21&lt;&gt;0,NA(),IF(OR(J21="未確認",J21="帳簿負数"),"",IF(I21&lt;E21,E21-I21,0))))</f>
        <v/>
      </c>
      <c r="L21" s="1" t="str">
        <f aca="false">IF(COUNTA(A21:E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期首区分を確認",IF(AND(B21="確認済",NOT(IF(ISNUMBER(C21),AND(C21&gt;=0,C21&lt;=1000000,C21=INT(C21)),FALSE()))),"確認済期首は0〜100万個の整数で必須",IF(AND(B21="未確認",COUNTA(C21)&gt;0),"未確認の期首数量は空欄",IF(NOT(IF(ISNUMBER(D21),AND(D21&gt;=43831,D21&lt;73051,D21=INT(D21)),FALSE())),"期首記録確認日は時刻なしで必須",IF(OR(D21&lt;在庫一覧!$B$3,D21&gt;在庫一覧!$H$3),"期首日≦期首確認日≦基準日を確認",IF(NOT(IF(ISNUMBER(E21),AND(E21&gt;=0,E21&lt;=1000000,E21=INT(E21)),FALSE())),"基準数量は0〜100万個の整数で必須","確認済み")))))))))</f>
        <v/>
      </c>
      <c r="M21" s="1" t="str">
        <f aca="false">IF(L21="","",IF(L21="確認済み",0,1))</f>
        <v/>
      </c>
      <c r="N21" s="1" t="n">
        <f aca="false">IF(COUNTA(A21:E21)=0,IF(AND(L21="",M21="",F21="",G21="",H21="",I21="",J21="",K21=""),0,1),IF(NOT(AND(ISTEXT(L21),L21=IF(COUNTA(A21:E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期首区分を確認",IF(AND(B21="確認済",NOT(IF(ISNUMBER(C21),AND(C21&gt;=0,C21&lt;=1000000,C21=INT(C21)),FALSE()))),"確認済期首は0〜100万個の整数で必須",IF(AND(B21="未確認",COUNTA(C21)&gt;0),"未確認の期首数量は空欄",IF(NOT(IF(ISNUMBER(D21),AND(D21&gt;=43831,D21&lt;73051,D21=INT(D21)),FALSE())),"期首記録確認日は時刻なしで必須",IF(OR(D21&lt;在庫一覧!$B$3,D21&gt;在庫一覧!$H$3),"期首日≦期首確認日≦基準日を確認",IF(NOT(IF(ISNUMBER(E21),AND(E21&gt;=0,E21&lt;=1000000,E21=INT(E21)),FALSE())),"基準数量は0〜100万個の整数で必須","確認済み"))))))))),ISNUMBER(M21),M21=IF(L21="確認済み",0,1))),1,IF(M21&lt;&gt;0,0,IF(AND(ISNUMBER(F21),F21=SUMIFS(入出庫記録!$H$8:$H$107,入出庫記録!$B$8:$B$107,A21),ISNUMBER(G21),G21=SUMIFS(入出庫記録!$I$8:$I$107,入出庫記録!$B$8:$B$107,A21),ISNUMBER(H21),H21=SUMIFS(入出庫記録!$J$8:$J$107,入出庫記録!$B$8:$B$107,A21),IF(J21="未確認",ISTEXT(I21),ISNUMBER(I21)),I21=IF(OR(B21="未確認",H21&gt;0),"",C21+F21-G21),ISTEXT(J21),J21=IF(OR(B21="未確認",H21&gt;0),"未確認",IF(I21&lt;0,"帳簿負数",IF(I21&lt;E21,"基準割れ","基準以上"))),IF(OR(J21="未確認",J21="帳簿負数"),ISTEXT(K21),ISNUMBER(K21)),K21=IF(OR(J21="未確認",J21="帳簿負数"),"",IF(I21&lt;E21,E21-I21,0))),0,1))))</f>
        <v>0</v>
      </c>
    </row>
    <row r="22" customFormat="false" ht="30" hidden="false" customHeight="true" outlineLevel="0" collapsed="false">
      <c r="A22" s="8"/>
      <c r="B22" s="9"/>
      <c r="C22" s="10"/>
      <c r="D22" s="3"/>
      <c r="E22" s="10"/>
      <c r="F22" s="4" t="str">
        <f aca="false">IF(L22="","",IF(M22&lt;&gt;0,NA(),SUMIFS(入出庫記録!$H$8:$H$107,入出庫記録!$B$8:$B$107,A22)))</f>
        <v/>
      </c>
      <c r="G22" s="4" t="str">
        <f aca="false">IF(L22="","",IF(M22&lt;&gt;0,NA(),SUMIFS(入出庫記録!$I$8:$I$107,入出庫記録!$B$8:$B$107,A22)))</f>
        <v/>
      </c>
      <c r="H22" s="4" t="str">
        <f aca="false">IF(L22="","",IF(M22&lt;&gt;0,NA(),SUMIFS(入出庫記録!$J$8:$J$107,入出庫記録!$B$8:$B$107,A22)))</f>
        <v/>
      </c>
      <c r="I22" s="4" t="str">
        <f aca="false">IF(L22="","",IF(M22&lt;&gt;0,NA(),IF(OR(B22="未確認",H22&gt;0),"",C22+F22-G22)))</f>
        <v/>
      </c>
      <c r="J22" s="6" t="str">
        <f aca="false">IF(L22="","",IF(M22&lt;&gt;0,NA(),IF(OR(B22="未確認",H22&gt;0),"未確認",IF(I22&lt;0,"帳簿負数",IF(I22&lt;E22,"基準割れ","基準以上")))))</f>
        <v/>
      </c>
      <c r="K22" s="4" t="str">
        <f aca="false">IF(L22="","",IF(M22&lt;&gt;0,NA(),IF(OR(J22="未確認",J22="帳簿負数"),"",IF(I22&lt;E22,E22-I22,0))))</f>
        <v/>
      </c>
      <c r="L22" s="1" t="str">
        <f aca="false">IF(COUNTA(A22:E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期首区分を確認",IF(AND(B22="確認済",NOT(IF(ISNUMBER(C22),AND(C22&gt;=0,C22&lt;=1000000,C22=INT(C22)),FALSE()))),"確認済期首は0〜100万個の整数で必須",IF(AND(B22="未確認",COUNTA(C22)&gt;0),"未確認の期首数量は空欄",IF(NOT(IF(ISNUMBER(D22),AND(D22&gt;=43831,D22&lt;73051,D22=INT(D22)),FALSE())),"期首記録確認日は時刻なしで必須",IF(OR(D22&lt;在庫一覧!$B$3,D22&gt;在庫一覧!$H$3),"期首日≦期首確認日≦基準日を確認",IF(NOT(IF(ISNUMBER(E22),AND(E22&gt;=0,E22&lt;=1000000,E22=INT(E22)),FALSE())),"基準数量は0〜100万個の整数で必須","確認済み")))))))))</f>
        <v/>
      </c>
      <c r="M22" s="1" t="str">
        <f aca="false">IF(L22="","",IF(L22="確認済み",0,1))</f>
        <v/>
      </c>
      <c r="N22" s="1" t="n">
        <f aca="false">IF(COUNTA(A22:E22)=0,IF(AND(L22="",M22="",F22="",G22="",H22="",I22="",J22="",K22=""),0,1),IF(NOT(AND(ISTEXT(L22),L22=IF(COUNTA(A22:E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期首区分を確認",IF(AND(B22="確認済",NOT(IF(ISNUMBER(C22),AND(C22&gt;=0,C22&lt;=1000000,C22=INT(C22)),FALSE()))),"確認済期首は0〜100万個の整数で必須",IF(AND(B22="未確認",COUNTA(C22)&gt;0),"未確認の期首数量は空欄",IF(NOT(IF(ISNUMBER(D22),AND(D22&gt;=43831,D22&lt;73051,D22=INT(D22)),FALSE())),"期首記録確認日は時刻なしで必須",IF(OR(D22&lt;在庫一覧!$B$3,D22&gt;在庫一覧!$H$3),"期首日≦期首確認日≦基準日を確認",IF(NOT(IF(ISNUMBER(E22),AND(E22&gt;=0,E22&lt;=1000000,E22=INT(E22)),FALSE())),"基準数量は0〜100万個の整数で必須","確認済み"))))))))),ISNUMBER(M22),M22=IF(L22="確認済み",0,1))),1,IF(M22&lt;&gt;0,0,IF(AND(ISNUMBER(F22),F22=SUMIFS(入出庫記録!$H$8:$H$107,入出庫記録!$B$8:$B$107,A22),ISNUMBER(G22),G22=SUMIFS(入出庫記録!$I$8:$I$107,入出庫記録!$B$8:$B$107,A22),ISNUMBER(H22),H22=SUMIFS(入出庫記録!$J$8:$J$107,入出庫記録!$B$8:$B$107,A22),IF(J22="未確認",ISTEXT(I22),ISNUMBER(I22)),I22=IF(OR(B22="未確認",H22&gt;0),"",C22+F22-G22),ISTEXT(J22),J22=IF(OR(B22="未確認",H22&gt;0),"未確認",IF(I22&lt;0,"帳簿負数",IF(I22&lt;E22,"基準割れ","基準以上"))),IF(OR(J22="未確認",J22="帳簿負数"),ISTEXT(K22),ISNUMBER(K22)),K22=IF(OR(J22="未確認",J22="帳簿負数"),"",IF(I22&lt;E22,E22-I22,0))),0,1))))</f>
        <v>0</v>
      </c>
    </row>
    <row r="23" customFormat="false" ht="30" hidden="false" customHeight="true" outlineLevel="0" collapsed="false">
      <c r="A23" s="8"/>
      <c r="B23" s="9"/>
      <c r="C23" s="10"/>
      <c r="D23" s="3"/>
      <c r="E23" s="10"/>
      <c r="F23" s="4" t="str">
        <f aca="false">IF(L23="","",IF(M23&lt;&gt;0,NA(),SUMIFS(入出庫記録!$H$8:$H$107,入出庫記録!$B$8:$B$107,A23)))</f>
        <v/>
      </c>
      <c r="G23" s="4" t="str">
        <f aca="false">IF(L23="","",IF(M23&lt;&gt;0,NA(),SUMIFS(入出庫記録!$I$8:$I$107,入出庫記録!$B$8:$B$107,A23)))</f>
        <v/>
      </c>
      <c r="H23" s="4" t="str">
        <f aca="false">IF(L23="","",IF(M23&lt;&gt;0,NA(),SUMIFS(入出庫記録!$J$8:$J$107,入出庫記録!$B$8:$B$107,A23)))</f>
        <v/>
      </c>
      <c r="I23" s="4" t="str">
        <f aca="false">IF(L23="","",IF(M23&lt;&gt;0,NA(),IF(OR(B23="未確認",H23&gt;0),"",C23+F23-G23)))</f>
        <v/>
      </c>
      <c r="J23" s="6" t="str">
        <f aca="false">IF(L23="","",IF(M23&lt;&gt;0,NA(),IF(OR(B23="未確認",H23&gt;0),"未確認",IF(I23&lt;0,"帳簿負数",IF(I23&lt;E23,"基準割れ","基準以上")))))</f>
        <v/>
      </c>
      <c r="K23" s="4" t="str">
        <f aca="false">IF(L23="","",IF(M23&lt;&gt;0,NA(),IF(OR(J23="未確認",J23="帳簿負数"),"",IF(I23&lt;E23,E23-I23,0))))</f>
        <v/>
      </c>
      <c r="L23" s="1" t="str">
        <f aca="false">IF(COUNTA(A23:E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期首区分を確認",IF(AND(B23="確認済",NOT(IF(ISNUMBER(C23),AND(C23&gt;=0,C23&lt;=1000000,C23=INT(C23)),FALSE()))),"確認済期首は0〜100万個の整数で必須",IF(AND(B23="未確認",COUNTA(C23)&gt;0),"未確認の期首数量は空欄",IF(NOT(IF(ISNUMBER(D23),AND(D23&gt;=43831,D23&lt;73051,D23=INT(D23)),FALSE())),"期首記録確認日は時刻なしで必須",IF(OR(D23&lt;在庫一覧!$B$3,D23&gt;在庫一覧!$H$3),"期首日≦期首確認日≦基準日を確認",IF(NOT(IF(ISNUMBER(E23),AND(E23&gt;=0,E23&lt;=1000000,E23=INT(E23)),FALSE())),"基準数量は0〜100万個の整数で必須","確認済み")))))))))</f>
        <v/>
      </c>
      <c r="M23" s="1" t="str">
        <f aca="false">IF(L23="","",IF(L23="確認済み",0,1))</f>
        <v/>
      </c>
      <c r="N23" s="1" t="n">
        <f aca="false">IF(COUNTA(A23:E23)=0,IF(AND(L23="",M23="",F23="",G23="",H23="",I23="",J23="",K23=""),0,1),IF(NOT(AND(ISTEXT(L23),L23=IF(COUNTA(A23:E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期首区分を確認",IF(AND(B23="確認済",NOT(IF(ISNUMBER(C23),AND(C23&gt;=0,C23&lt;=1000000,C23=INT(C23)),FALSE()))),"確認済期首は0〜100万個の整数で必須",IF(AND(B23="未確認",COUNTA(C23)&gt;0),"未確認の期首数量は空欄",IF(NOT(IF(ISNUMBER(D23),AND(D23&gt;=43831,D23&lt;73051,D23=INT(D23)),FALSE())),"期首記録確認日は時刻なしで必須",IF(OR(D23&lt;在庫一覧!$B$3,D23&gt;在庫一覧!$H$3),"期首日≦期首確認日≦基準日を確認",IF(NOT(IF(ISNUMBER(E23),AND(E23&gt;=0,E23&lt;=1000000,E23=INT(E23)),FALSE())),"基準数量は0〜100万個の整数で必須","確認済み"))))))))),ISNUMBER(M23),M23=IF(L23="確認済み",0,1))),1,IF(M23&lt;&gt;0,0,IF(AND(ISNUMBER(F23),F23=SUMIFS(入出庫記録!$H$8:$H$107,入出庫記録!$B$8:$B$107,A23),ISNUMBER(G23),G23=SUMIFS(入出庫記録!$I$8:$I$107,入出庫記録!$B$8:$B$107,A23),ISNUMBER(H23),H23=SUMIFS(入出庫記録!$J$8:$J$107,入出庫記録!$B$8:$B$107,A23),IF(J23="未確認",ISTEXT(I23),ISNUMBER(I23)),I23=IF(OR(B23="未確認",H23&gt;0),"",C23+F23-G23),ISTEXT(J23),J23=IF(OR(B23="未確認",H23&gt;0),"未確認",IF(I23&lt;0,"帳簿負数",IF(I23&lt;E23,"基準割れ","基準以上"))),IF(OR(J23="未確認",J23="帳簿負数"),ISTEXT(K23),ISNUMBER(K23)),K23=IF(OR(J23="未確認",J23="帳簿負数"),"",IF(I23&lt;E23,E23-I23,0))),0,1))))</f>
        <v>0</v>
      </c>
    </row>
    <row r="24" customFormat="false" ht="30" hidden="false" customHeight="true" outlineLevel="0" collapsed="false">
      <c r="A24" s="8"/>
      <c r="B24" s="9"/>
      <c r="C24" s="10"/>
      <c r="D24" s="3"/>
      <c r="E24" s="10"/>
      <c r="F24" s="4" t="str">
        <f aca="false">IF(L24="","",IF(M24&lt;&gt;0,NA(),SUMIFS(入出庫記録!$H$8:$H$107,入出庫記録!$B$8:$B$107,A24)))</f>
        <v/>
      </c>
      <c r="G24" s="4" t="str">
        <f aca="false">IF(L24="","",IF(M24&lt;&gt;0,NA(),SUMIFS(入出庫記録!$I$8:$I$107,入出庫記録!$B$8:$B$107,A24)))</f>
        <v/>
      </c>
      <c r="H24" s="4" t="str">
        <f aca="false">IF(L24="","",IF(M24&lt;&gt;0,NA(),SUMIFS(入出庫記録!$J$8:$J$107,入出庫記録!$B$8:$B$107,A24)))</f>
        <v/>
      </c>
      <c r="I24" s="4" t="str">
        <f aca="false">IF(L24="","",IF(M24&lt;&gt;0,NA(),IF(OR(B24="未確認",H24&gt;0),"",C24+F24-G24)))</f>
        <v/>
      </c>
      <c r="J24" s="6" t="str">
        <f aca="false">IF(L24="","",IF(M24&lt;&gt;0,NA(),IF(OR(B24="未確認",H24&gt;0),"未確認",IF(I24&lt;0,"帳簿負数",IF(I24&lt;E24,"基準割れ","基準以上")))))</f>
        <v/>
      </c>
      <c r="K24" s="4" t="str">
        <f aca="false">IF(L24="","",IF(M24&lt;&gt;0,NA(),IF(OR(J24="未確認",J24="帳簿負数"),"",IF(I24&lt;E24,E24-I24,0))))</f>
        <v/>
      </c>
      <c r="L24" s="1" t="str">
        <f aca="false">IF(COUNTA(A24:E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期首区分を確認",IF(AND(B24="確認済",NOT(IF(ISNUMBER(C24),AND(C24&gt;=0,C24&lt;=1000000,C24=INT(C24)),FALSE()))),"確認済期首は0〜100万個の整数で必須",IF(AND(B24="未確認",COUNTA(C24)&gt;0),"未確認の期首数量は空欄",IF(NOT(IF(ISNUMBER(D24),AND(D24&gt;=43831,D24&lt;73051,D24=INT(D24)),FALSE())),"期首記録確認日は時刻なしで必須",IF(OR(D24&lt;在庫一覧!$B$3,D24&gt;在庫一覧!$H$3),"期首日≦期首確認日≦基準日を確認",IF(NOT(IF(ISNUMBER(E24),AND(E24&gt;=0,E24&lt;=1000000,E24=INT(E24)),FALSE())),"基準数量は0〜100万個の整数で必須","確認済み")))))))))</f>
        <v/>
      </c>
      <c r="M24" s="1" t="str">
        <f aca="false">IF(L24="","",IF(L24="確認済み",0,1))</f>
        <v/>
      </c>
      <c r="N24" s="1" t="n">
        <f aca="false">IF(COUNTA(A24:E24)=0,IF(AND(L24="",M24="",F24="",G24="",H24="",I24="",J24="",K24=""),0,1),IF(NOT(AND(ISTEXT(L24),L24=IF(COUNTA(A24:E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期首区分を確認",IF(AND(B24="確認済",NOT(IF(ISNUMBER(C24),AND(C24&gt;=0,C24&lt;=1000000,C24=INT(C24)),FALSE()))),"確認済期首は0〜100万個の整数で必須",IF(AND(B24="未確認",COUNTA(C24)&gt;0),"未確認の期首数量は空欄",IF(NOT(IF(ISNUMBER(D24),AND(D24&gt;=43831,D24&lt;73051,D24=INT(D24)),FALSE())),"期首記録確認日は時刻なしで必須",IF(OR(D24&lt;在庫一覧!$B$3,D24&gt;在庫一覧!$H$3),"期首日≦期首確認日≦基準日を確認",IF(NOT(IF(ISNUMBER(E24),AND(E24&gt;=0,E24&lt;=1000000,E24=INT(E24)),FALSE())),"基準数量は0〜100万個の整数で必須","確認済み"))))))))),ISNUMBER(M24),M24=IF(L24="確認済み",0,1))),1,IF(M24&lt;&gt;0,0,IF(AND(ISNUMBER(F24),F24=SUMIFS(入出庫記録!$H$8:$H$107,入出庫記録!$B$8:$B$107,A24),ISNUMBER(G24),G24=SUMIFS(入出庫記録!$I$8:$I$107,入出庫記録!$B$8:$B$107,A24),ISNUMBER(H24),H24=SUMIFS(入出庫記録!$J$8:$J$107,入出庫記録!$B$8:$B$107,A24),IF(J24="未確認",ISTEXT(I24),ISNUMBER(I24)),I24=IF(OR(B24="未確認",H24&gt;0),"",C24+F24-G24),ISTEXT(J24),J24=IF(OR(B24="未確認",H24&gt;0),"未確認",IF(I24&lt;0,"帳簿負数",IF(I24&lt;E24,"基準割れ","基準以上"))),IF(OR(J24="未確認",J24="帳簿負数"),ISTEXT(K24),ISNUMBER(K24)),K24=IF(OR(J24="未確認",J24="帳簿負数"),"",IF(I24&lt;E24,E24-I24,0))),0,1))))</f>
        <v>0</v>
      </c>
    </row>
    <row r="25" customFormat="false" ht="30" hidden="false" customHeight="true" outlineLevel="0" collapsed="false">
      <c r="A25" s="8"/>
      <c r="B25" s="9"/>
      <c r="C25" s="10"/>
      <c r="D25" s="3"/>
      <c r="E25" s="10"/>
      <c r="F25" s="4" t="str">
        <f aca="false">IF(L25="","",IF(M25&lt;&gt;0,NA(),SUMIFS(入出庫記録!$H$8:$H$107,入出庫記録!$B$8:$B$107,A25)))</f>
        <v/>
      </c>
      <c r="G25" s="4" t="str">
        <f aca="false">IF(L25="","",IF(M25&lt;&gt;0,NA(),SUMIFS(入出庫記録!$I$8:$I$107,入出庫記録!$B$8:$B$107,A25)))</f>
        <v/>
      </c>
      <c r="H25" s="4" t="str">
        <f aca="false">IF(L25="","",IF(M25&lt;&gt;0,NA(),SUMIFS(入出庫記録!$J$8:$J$107,入出庫記録!$B$8:$B$107,A25)))</f>
        <v/>
      </c>
      <c r="I25" s="4" t="str">
        <f aca="false">IF(L25="","",IF(M25&lt;&gt;0,NA(),IF(OR(B25="未確認",H25&gt;0),"",C25+F25-G25)))</f>
        <v/>
      </c>
      <c r="J25" s="6" t="str">
        <f aca="false">IF(L25="","",IF(M25&lt;&gt;0,NA(),IF(OR(B25="未確認",H25&gt;0),"未確認",IF(I25&lt;0,"帳簿負数",IF(I25&lt;E25,"基準割れ","基準以上")))))</f>
        <v/>
      </c>
      <c r="K25" s="4" t="str">
        <f aca="false">IF(L25="","",IF(M25&lt;&gt;0,NA(),IF(OR(J25="未確認",J25="帳簿負数"),"",IF(I25&lt;E25,E25-I25,0))))</f>
        <v/>
      </c>
      <c r="L25" s="1" t="str">
        <f aca="false">IF(COUNTA(A25:E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期首区分を確認",IF(AND(B25="確認済",NOT(IF(ISNUMBER(C25),AND(C25&gt;=0,C25&lt;=1000000,C25=INT(C25)),FALSE()))),"確認済期首は0〜100万個の整数で必須",IF(AND(B25="未確認",COUNTA(C25)&gt;0),"未確認の期首数量は空欄",IF(NOT(IF(ISNUMBER(D25),AND(D25&gt;=43831,D25&lt;73051,D25=INT(D25)),FALSE())),"期首記録確認日は時刻なしで必須",IF(OR(D25&lt;在庫一覧!$B$3,D25&gt;在庫一覧!$H$3),"期首日≦期首確認日≦基準日を確認",IF(NOT(IF(ISNUMBER(E25),AND(E25&gt;=0,E25&lt;=1000000,E25=INT(E25)),FALSE())),"基準数量は0〜100万個の整数で必須","確認済み")))))))))</f>
        <v/>
      </c>
      <c r="M25" s="1" t="str">
        <f aca="false">IF(L25="","",IF(L25="確認済み",0,1))</f>
        <v/>
      </c>
      <c r="N25" s="1" t="n">
        <f aca="false">IF(COUNTA(A25:E25)=0,IF(AND(L25="",M25="",F25="",G25="",H25="",I25="",J25="",K25=""),0,1),IF(NOT(AND(ISTEXT(L25),L25=IF(COUNTA(A25:E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期首区分を確認",IF(AND(B25="確認済",NOT(IF(ISNUMBER(C25),AND(C25&gt;=0,C25&lt;=1000000,C25=INT(C25)),FALSE()))),"確認済期首は0〜100万個の整数で必須",IF(AND(B25="未確認",COUNTA(C25)&gt;0),"未確認の期首数量は空欄",IF(NOT(IF(ISNUMBER(D25),AND(D25&gt;=43831,D25&lt;73051,D25=INT(D25)),FALSE())),"期首記録確認日は時刻なしで必須",IF(OR(D25&lt;在庫一覧!$B$3,D25&gt;在庫一覧!$H$3),"期首日≦期首確認日≦基準日を確認",IF(NOT(IF(ISNUMBER(E25),AND(E25&gt;=0,E25&lt;=1000000,E25=INT(E25)),FALSE())),"基準数量は0〜100万個の整数で必須","確認済み"))))))))),ISNUMBER(M25),M25=IF(L25="確認済み",0,1))),1,IF(M25&lt;&gt;0,0,IF(AND(ISNUMBER(F25),F25=SUMIFS(入出庫記録!$H$8:$H$107,入出庫記録!$B$8:$B$107,A25),ISNUMBER(G25),G25=SUMIFS(入出庫記録!$I$8:$I$107,入出庫記録!$B$8:$B$107,A25),ISNUMBER(H25),H25=SUMIFS(入出庫記録!$J$8:$J$107,入出庫記録!$B$8:$B$107,A25),IF(J25="未確認",ISTEXT(I25),ISNUMBER(I25)),I25=IF(OR(B25="未確認",H25&gt;0),"",C25+F25-G25),ISTEXT(J25),J25=IF(OR(B25="未確認",H25&gt;0),"未確認",IF(I25&lt;0,"帳簿負数",IF(I25&lt;E25,"基準割れ","基準以上"))),IF(OR(J25="未確認",J25="帳簿負数"),ISTEXT(K25),ISNUMBER(K25)),K25=IF(OR(J25="未確認",J25="帳簿負数"),"",IF(I25&lt;E25,E25-I25,0))),0,1))))</f>
        <v>0</v>
      </c>
    </row>
    <row r="26" customFormat="false" ht="30" hidden="false" customHeight="true" outlineLevel="0" collapsed="false">
      <c r="A26" s="8"/>
      <c r="B26" s="9"/>
      <c r="C26" s="10"/>
      <c r="D26" s="3"/>
      <c r="E26" s="10"/>
      <c r="F26" s="4" t="str">
        <f aca="false">IF(L26="","",IF(M26&lt;&gt;0,NA(),SUMIFS(入出庫記録!$H$8:$H$107,入出庫記録!$B$8:$B$107,A26)))</f>
        <v/>
      </c>
      <c r="G26" s="4" t="str">
        <f aca="false">IF(L26="","",IF(M26&lt;&gt;0,NA(),SUMIFS(入出庫記録!$I$8:$I$107,入出庫記録!$B$8:$B$107,A26)))</f>
        <v/>
      </c>
      <c r="H26" s="4" t="str">
        <f aca="false">IF(L26="","",IF(M26&lt;&gt;0,NA(),SUMIFS(入出庫記録!$J$8:$J$107,入出庫記録!$B$8:$B$107,A26)))</f>
        <v/>
      </c>
      <c r="I26" s="4" t="str">
        <f aca="false">IF(L26="","",IF(M26&lt;&gt;0,NA(),IF(OR(B26="未確認",H26&gt;0),"",C26+F26-G26)))</f>
        <v/>
      </c>
      <c r="J26" s="6" t="str">
        <f aca="false">IF(L26="","",IF(M26&lt;&gt;0,NA(),IF(OR(B26="未確認",H26&gt;0),"未確認",IF(I26&lt;0,"帳簿負数",IF(I26&lt;E26,"基準割れ","基準以上")))))</f>
        <v/>
      </c>
      <c r="K26" s="4" t="str">
        <f aca="false">IF(L26="","",IF(M26&lt;&gt;0,NA(),IF(OR(J26="未確認",J26="帳簿負数"),"",IF(I26&lt;E26,E26-I26,0))))</f>
        <v/>
      </c>
      <c r="L26" s="1" t="str">
        <f aca="false">IF(COUNTA(A26:E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期首区分を確認",IF(AND(B26="確認済",NOT(IF(ISNUMBER(C26),AND(C26&gt;=0,C26&lt;=1000000,C26=INT(C26)),FALSE()))),"確認済期首は0〜100万個の整数で必須",IF(AND(B26="未確認",COUNTA(C26)&gt;0),"未確認の期首数量は空欄",IF(NOT(IF(ISNUMBER(D26),AND(D26&gt;=43831,D26&lt;73051,D26=INT(D26)),FALSE())),"期首記録確認日は時刻なしで必須",IF(OR(D26&lt;在庫一覧!$B$3,D26&gt;在庫一覧!$H$3),"期首日≦期首確認日≦基準日を確認",IF(NOT(IF(ISNUMBER(E26),AND(E26&gt;=0,E26&lt;=1000000,E26=INT(E26)),FALSE())),"基準数量は0〜100万個の整数で必須","確認済み")))))))))</f>
        <v/>
      </c>
      <c r="M26" s="1" t="str">
        <f aca="false">IF(L26="","",IF(L26="確認済み",0,1))</f>
        <v/>
      </c>
      <c r="N26" s="1" t="n">
        <f aca="false">IF(COUNTA(A26:E26)=0,IF(AND(L26="",M26="",F26="",G26="",H26="",I26="",J26="",K26=""),0,1),IF(NOT(AND(ISTEXT(L26),L26=IF(COUNTA(A26:E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期首区分を確認",IF(AND(B26="確認済",NOT(IF(ISNUMBER(C26),AND(C26&gt;=0,C26&lt;=1000000,C26=INT(C26)),FALSE()))),"確認済期首は0〜100万個の整数で必須",IF(AND(B26="未確認",COUNTA(C26)&gt;0),"未確認の期首数量は空欄",IF(NOT(IF(ISNUMBER(D26),AND(D26&gt;=43831,D26&lt;73051,D26=INT(D26)),FALSE())),"期首記録確認日は時刻なしで必須",IF(OR(D26&lt;在庫一覧!$B$3,D26&gt;在庫一覧!$H$3),"期首日≦期首確認日≦基準日を確認",IF(NOT(IF(ISNUMBER(E26),AND(E26&gt;=0,E26&lt;=1000000,E26=INT(E26)),FALSE())),"基準数量は0〜100万個の整数で必須","確認済み"))))))))),ISNUMBER(M26),M26=IF(L26="確認済み",0,1))),1,IF(M26&lt;&gt;0,0,IF(AND(ISNUMBER(F26),F26=SUMIFS(入出庫記録!$H$8:$H$107,入出庫記録!$B$8:$B$107,A26),ISNUMBER(G26),G26=SUMIFS(入出庫記録!$I$8:$I$107,入出庫記録!$B$8:$B$107,A26),ISNUMBER(H26),H26=SUMIFS(入出庫記録!$J$8:$J$107,入出庫記録!$B$8:$B$107,A26),IF(J26="未確認",ISTEXT(I26),ISNUMBER(I26)),I26=IF(OR(B26="未確認",H26&gt;0),"",C26+F26-G26),ISTEXT(J26),J26=IF(OR(B26="未確認",H26&gt;0),"未確認",IF(I26&lt;0,"帳簿負数",IF(I26&lt;E26,"基準割れ","基準以上"))),IF(OR(J26="未確認",J26="帳簿負数"),ISTEXT(K26),ISNUMBER(K26)),K26=IF(OR(J26="未確認",J26="帳簿負数"),"",IF(I26&lt;E26,E26-I26,0))),0,1))))</f>
        <v>0</v>
      </c>
    </row>
    <row r="27" customFormat="false" ht="30" hidden="false" customHeight="true" outlineLevel="0" collapsed="false">
      <c r="A27" s="8"/>
      <c r="B27" s="9"/>
      <c r="C27" s="10"/>
      <c r="D27" s="3"/>
      <c r="E27" s="10"/>
      <c r="F27" s="4" t="str">
        <f aca="false">IF(L27="","",IF(M27&lt;&gt;0,NA(),SUMIFS(入出庫記録!$H$8:$H$107,入出庫記録!$B$8:$B$107,A27)))</f>
        <v/>
      </c>
      <c r="G27" s="4" t="str">
        <f aca="false">IF(L27="","",IF(M27&lt;&gt;0,NA(),SUMIFS(入出庫記録!$I$8:$I$107,入出庫記録!$B$8:$B$107,A27)))</f>
        <v/>
      </c>
      <c r="H27" s="4" t="str">
        <f aca="false">IF(L27="","",IF(M27&lt;&gt;0,NA(),SUMIFS(入出庫記録!$J$8:$J$107,入出庫記録!$B$8:$B$107,A27)))</f>
        <v/>
      </c>
      <c r="I27" s="4" t="str">
        <f aca="false">IF(L27="","",IF(M27&lt;&gt;0,NA(),IF(OR(B27="未確認",H27&gt;0),"",C27+F27-G27)))</f>
        <v/>
      </c>
      <c r="J27" s="6" t="str">
        <f aca="false">IF(L27="","",IF(M27&lt;&gt;0,NA(),IF(OR(B27="未確認",H27&gt;0),"未確認",IF(I27&lt;0,"帳簿負数",IF(I27&lt;E27,"基準割れ","基準以上")))))</f>
        <v/>
      </c>
      <c r="K27" s="4" t="str">
        <f aca="false">IF(L27="","",IF(M27&lt;&gt;0,NA(),IF(OR(J27="未確認",J27="帳簿負数"),"",IF(I27&lt;E27,E27-I27,0))))</f>
        <v/>
      </c>
      <c r="L27" s="1" t="str">
        <f aca="false">IF(COUNTA(A27:E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期首区分を確認",IF(AND(B27="確認済",NOT(IF(ISNUMBER(C27),AND(C27&gt;=0,C27&lt;=1000000,C27=INT(C27)),FALSE()))),"確認済期首は0〜100万個の整数で必須",IF(AND(B27="未確認",COUNTA(C27)&gt;0),"未確認の期首数量は空欄",IF(NOT(IF(ISNUMBER(D27),AND(D27&gt;=43831,D27&lt;73051,D27=INT(D27)),FALSE())),"期首記録確認日は時刻なしで必須",IF(OR(D27&lt;在庫一覧!$B$3,D27&gt;在庫一覧!$H$3),"期首日≦期首確認日≦基準日を確認",IF(NOT(IF(ISNUMBER(E27),AND(E27&gt;=0,E27&lt;=1000000,E27=INT(E27)),FALSE())),"基準数量は0〜100万個の整数で必須","確認済み")))))))))</f>
        <v/>
      </c>
      <c r="M27" s="1" t="str">
        <f aca="false">IF(L27="","",IF(L27="確認済み",0,1))</f>
        <v/>
      </c>
      <c r="N27" s="1" t="n">
        <f aca="false">IF(COUNTA(A27:E27)=0,IF(AND(L27="",M27="",F27="",G27="",H27="",I27="",J27="",K27=""),0,1),IF(NOT(AND(ISTEXT(L27),L27=IF(COUNTA(A27:E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期首区分を確認",IF(AND(B27="確認済",NOT(IF(ISNUMBER(C27),AND(C27&gt;=0,C27&lt;=1000000,C27=INT(C27)),FALSE()))),"確認済期首は0〜100万個の整数で必須",IF(AND(B27="未確認",COUNTA(C27)&gt;0),"未確認の期首数量は空欄",IF(NOT(IF(ISNUMBER(D27),AND(D27&gt;=43831,D27&lt;73051,D27=INT(D27)),FALSE())),"期首記録確認日は時刻なしで必須",IF(OR(D27&lt;在庫一覧!$B$3,D27&gt;在庫一覧!$H$3),"期首日≦期首確認日≦基準日を確認",IF(NOT(IF(ISNUMBER(E27),AND(E27&gt;=0,E27&lt;=1000000,E27=INT(E27)),FALSE())),"基準数量は0〜100万個の整数で必須","確認済み"))))))))),ISNUMBER(M27),M27=IF(L27="確認済み",0,1))),1,IF(M27&lt;&gt;0,0,IF(AND(ISNUMBER(F27),F27=SUMIFS(入出庫記録!$H$8:$H$107,入出庫記録!$B$8:$B$107,A27),ISNUMBER(G27),G27=SUMIFS(入出庫記録!$I$8:$I$107,入出庫記録!$B$8:$B$107,A27),ISNUMBER(H27),H27=SUMIFS(入出庫記録!$J$8:$J$107,入出庫記録!$B$8:$B$107,A27),IF(J27="未確認",ISTEXT(I27),ISNUMBER(I27)),I27=IF(OR(B27="未確認",H27&gt;0),"",C27+F27-G27),ISTEXT(J27),J27=IF(OR(B27="未確認",H27&gt;0),"未確認",IF(I27&lt;0,"帳簿負数",IF(I27&lt;E27,"基準割れ","基準以上"))),IF(OR(J27="未確認",J27="帳簿負数"),ISTEXT(K27),ISNUMBER(K27)),K27=IF(OR(J27="未確認",J27="帳簿負数"),"",IF(I27&lt;E27,E27-I27,0))),0,1))))</f>
        <v>0</v>
      </c>
    </row>
    <row r="28" customFormat="false" ht="30" hidden="false" customHeight="true" outlineLevel="0" collapsed="false">
      <c r="A28" s="8"/>
      <c r="B28" s="9"/>
      <c r="C28" s="10"/>
      <c r="D28" s="3"/>
      <c r="E28" s="10"/>
      <c r="F28" s="4" t="str">
        <f aca="false">IF(L28="","",IF(M28&lt;&gt;0,NA(),SUMIFS(入出庫記録!$H$8:$H$107,入出庫記録!$B$8:$B$107,A28)))</f>
        <v/>
      </c>
      <c r="G28" s="4" t="str">
        <f aca="false">IF(L28="","",IF(M28&lt;&gt;0,NA(),SUMIFS(入出庫記録!$I$8:$I$107,入出庫記録!$B$8:$B$107,A28)))</f>
        <v/>
      </c>
      <c r="H28" s="4" t="str">
        <f aca="false">IF(L28="","",IF(M28&lt;&gt;0,NA(),SUMIFS(入出庫記録!$J$8:$J$107,入出庫記録!$B$8:$B$107,A28)))</f>
        <v/>
      </c>
      <c r="I28" s="4" t="str">
        <f aca="false">IF(L28="","",IF(M28&lt;&gt;0,NA(),IF(OR(B28="未確認",H28&gt;0),"",C28+F28-G28)))</f>
        <v/>
      </c>
      <c r="J28" s="6" t="str">
        <f aca="false">IF(L28="","",IF(M28&lt;&gt;0,NA(),IF(OR(B28="未確認",H28&gt;0),"未確認",IF(I28&lt;0,"帳簿負数",IF(I28&lt;E28,"基準割れ","基準以上")))))</f>
        <v/>
      </c>
      <c r="K28" s="4" t="str">
        <f aca="false">IF(L28="","",IF(M28&lt;&gt;0,NA(),IF(OR(J28="未確認",J28="帳簿負数"),"",IF(I28&lt;E28,E28-I28,0))))</f>
        <v/>
      </c>
      <c r="L28" s="1" t="str">
        <f aca="false">IF(COUNTA(A28:E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期首区分を確認",IF(AND(B28="確認済",NOT(IF(ISNUMBER(C28),AND(C28&gt;=0,C28&lt;=1000000,C28=INT(C28)),FALSE()))),"確認済期首は0〜100万個の整数で必須",IF(AND(B28="未確認",COUNTA(C28)&gt;0),"未確認の期首数量は空欄",IF(NOT(IF(ISNUMBER(D28),AND(D28&gt;=43831,D28&lt;73051,D28=INT(D28)),FALSE())),"期首記録確認日は時刻なしで必須",IF(OR(D28&lt;在庫一覧!$B$3,D28&gt;在庫一覧!$H$3),"期首日≦期首確認日≦基準日を確認",IF(NOT(IF(ISNUMBER(E28),AND(E28&gt;=0,E28&lt;=1000000,E28=INT(E28)),FALSE())),"基準数量は0〜100万個の整数で必須","確認済み")))))))))</f>
        <v/>
      </c>
      <c r="M28" s="1" t="str">
        <f aca="false">IF(L28="","",IF(L28="確認済み",0,1))</f>
        <v/>
      </c>
      <c r="N28" s="1" t="n">
        <f aca="false">IF(COUNTA(A28:E28)=0,IF(AND(L28="",M28="",F28="",G28="",H28="",I28="",J28="",K28=""),0,1),IF(NOT(AND(ISTEXT(L28),L28=IF(COUNTA(A28:E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期首区分を確認",IF(AND(B28="確認済",NOT(IF(ISNUMBER(C28),AND(C28&gt;=0,C28&lt;=1000000,C28=INT(C28)),FALSE()))),"確認済期首は0〜100万個の整数で必須",IF(AND(B28="未確認",COUNTA(C28)&gt;0),"未確認の期首数量は空欄",IF(NOT(IF(ISNUMBER(D28),AND(D28&gt;=43831,D28&lt;73051,D28=INT(D28)),FALSE())),"期首記録確認日は時刻なしで必須",IF(OR(D28&lt;在庫一覧!$B$3,D28&gt;在庫一覧!$H$3),"期首日≦期首確認日≦基準日を確認",IF(NOT(IF(ISNUMBER(E28),AND(E28&gt;=0,E28&lt;=1000000,E28=INT(E28)),FALSE())),"基準数量は0〜100万個の整数で必須","確認済み"))))))))),ISNUMBER(M28),M28=IF(L28="確認済み",0,1))),1,IF(M28&lt;&gt;0,0,IF(AND(ISNUMBER(F28),F28=SUMIFS(入出庫記録!$H$8:$H$107,入出庫記録!$B$8:$B$107,A28),ISNUMBER(G28),G28=SUMIFS(入出庫記録!$I$8:$I$107,入出庫記録!$B$8:$B$107,A28),ISNUMBER(H28),H28=SUMIFS(入出庫記録!$J$8:$J$107,入出庫記録!$B$8:$B$107,A28),IF(J28="未確認",ISTEXT(I28),ISNUMBER(I28)),I28=IF(OR(B28="未確認",H28&gt;0),"",C28+F28-G28),ISTEXT(J28),J28=IF(OR(B28="未確認",H28&gt;0),"未確認",IF(I28&lt;0,"帳簿負数",IF(I28&lt;E28,"基準割れ","基準以上"))),IF(OR(J28="未確認",J28="帳簿負数"),ISTEXT(K28),ISNUMBER(K28)),K28=IF(OR(J28="未確認",J28="帳簿負数"),"",IF(I28&lt;E28,E28-I28,0))),0,1))))</f>
        <v>0</v>
      </c>
    </row>
    <row r="29" customFormat="false" ht="30" hidden="false" customHeight="true" outlineLevel="0" collapsed="false">
      <c r="A29" s="8"/>
      <c r="B29" s="9"/>
      <c r="C29" s="10"/>
      <c r="D29" s="3"/>
      <c r="E29" s="10"/>
      <c r="F29" s="4" t="str">
        <f aca="false">IF(L29="","",IF(M29&lt;&gt;0,NA(),SUMIFS(入出庫記録!$H$8:$H$107,入出庫記録!$B$8:$B$107,A29)))</f>
        <v/>
      </c>
      <c r="G29" s="4" t="str">
        <f aca="false">IF(L29="","",IF(M29&lt;&gt;0,NA(),SUMIFS(入出庫記録!$I$8:$I$107,入出庫記録!$B$8:$B$107,A29)))</f>
        <v/>
      </c>
      <c r="H29" s="4" t="str">
        <f aca="false">IF(L29="","",IF(M29&lt;&gt;0,NA(),SUMIFS(入出庫記録!$J$8:$J$107,入出庫記録!$B$8:$B$107,A29)))</f>
        <v/>
      </c>
      <c r="I29" s="4" t="str">
        <f aca="false">IF(L29="","",IF(M29&lt;&gt;0,NA(),IF(OR(B29="未確認",H29&gt;0),"",C29+F29-G29)))</f>
        <v/>
      </c>
      <c r="J29" s="6" t="str">
        <f aca="false">IF(L29="","",IF(M29&lt;&gt;0,NA(),IF(OR(B29="未確認",H29&gt;0),"未確認",IF(I29&lt;0,"帳簿負数",IF(I29&lt;E29,"基準割れ","基準以上")))))</f>
        <v/>
      </c>
      <c r="K29" s="4" t="str">
        <f aca="false">IF(L29="","",IF(M29&lt;&gt;0,NA(),IF(OR(J29="未確認",J29="帳簿負数"),"",IF(I29&lt;E29,E29-I29,0))))</f>
        <v/>
      </c>
      <c r="L29" s="1" t="str">
        <f aca="false">IF(COUNTA(A29:E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期首区分を確認",IF(AND(B29="確認済",NOT(IF(ISNUMBER(C29),AND(C29&gt;=0,C29&lt;=1000000,C29=INT(C29)),FALSE()))),"確認済期首は0〜100万個の整数で必須",IF(AND(B29="未確認",COUNTA(C29)&gt;0),"未確認の期首数量は空欄",IF(NOT(IF(ISNUMBER(D29),AND(D29&gt;=43831,D29&lt;73051,D29=INT(D29)),FALSE())),"期首記録確認日は時刻なしで必須",IF(OR(D29&lt;在庫一覧!$B$3,D29&gt;在庫一覧!$H$3),"期首日≦期首確認日≦基準日を確認",IF(NOT(IF(ISNUMBER(E29),AND(E29&gt;=0,E29&lt;=1000000,E29=INT(E29)),FALSE())),"基準数量は0〜100万個の整数で必須","確認済み")))))))))</f>
        <v/>
      </c>
      <c r="M29" s="1" t="str">
        <f aca="false">IF(L29="","",IF(L29="確認済み",0,1))</f>
        <v/>
      </c>
      <c r="N29" s="1" t="n">
        <f aca="false">IF(COUNTA(A29:E29)=0,IF(AND(L29="",M29="",F29="",G29="",H29="",I29="",J29="",K29=""),0,1),IF(NOT(AND(ISTEXT(L29),L29=IF(COUNTA(A29:E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期首区分を確認",IF(AND(B29="確認済",NOT(IF(ISNUMBER(C29),AND(C29&gt;=0,C29&lt;=1000000,C29=INT(C29)),FALSE()))),"確認済期首は0〜100万個の整数で必須",IF(AND(B29="未確認",COUNTA(C29)&gt;0),"未確認の期首数量は空欄",IF(NOT(IF(ISNUMBER(D29),AND(D29&gt;=43831,D29&lt;73051,D29=INT(D29)),FALSE())),"期首記録確認日は時刻なしで必須",IF(OR(D29&lt;在庫一覧!$B$3,D29&gt;在庫一覧!$H$3),"期首日≦期首確認日≦基準日を確認",IF(NOT(IF(ISNUMBER(E29),AND(E29&gt;=0,E29&lt;=1000000,E29=INT(E29)),FALSE())),"基準数量は0〜100万個の整数で必須","確認済み"))))))))),ISNUMBER(M29),M29=IF(L29="確認済み",0,1))),1,IF(M29&lt;&gt;0,0,IF(AND(ISNUMBER(F29),F29=SUMIFS(入出庫記録!$H$8:$H$107,入出庫記録!$B$8:$B$107,A29),ISNUMBER(G29),G29=SUMIFS(入出庫記録!$I$8:$I$107,入出庫記録!$B$8:$B$107,A29),ISNUMBER(H29),H29=SUMIFS(入出庫記録!$J$8:$J$107,入出庫記録!$B$8:$B$107,A29),IF(J29="未確認",ISTEXT(I29),ISNUMBER(I29)),I29=IF(OR(B29="未確認",H29&gt;0),"",C29+F29-G29),ISTEXT(J29),J29=IF(OR(B29="未確認",H29&gt;0),"未確認",IF(I29&lt;0,"帳簿負数",IF(I29&lt;E29,"基準割れ","基準以上"))),IF(OR(J29="未確認",J29="帳簿負数"),ISTEXT(K29),ISNUMBER(K29)),K29=IF(OR(J29="未確認",J29="帳簿負数"),"",IF(I29&lt;E29,E29-I29,0))),0,1))))</f>
        <v>0</v>
      </c>
    </row>
    <row r="30" customFormat="false" ht="30" hidden="false" customHeight="true" outlineLevel="0" collapsed="false">
      <c r="A30" s="8"/>
      <c r="B30" s="9"/>
      <c r="C30" s="10"/>
      <c r="D30" s="3"/>
      <c r="E30" s="10"/>
      <c r="F30" s="4" t="str">
        <f aca="false">IF(L30="","",IF(M30&lt;&gt;0,NA(),SUMIFS(入出庫記録!$H$8:$H$107,入出庫記録!$B$8:$B$107,A30)))</f>
        <v/>
      </c>
      <c r="G30" s="4" t="str">
        <f aca="false">IF(L30="","",IF(M30&lt;&gt;0,NA(),SUMIFS(入出庫記録!$I$8:$I$107,入出庫記録!$B$8:$B$107,A30)))</f>
        <v/>
      </c>
      <c r="H30" s="4" t="str">
        <f aca="false">IF(L30="","",IF(M30&lt;&gt;0,NA(),SUMIFS(入出庫記録!$J$8:$J$107,入出庫記録!$B$8:$B$107,A30)))</f>
        <v/>
      </c>
      <c r="I30" s="4" t="str">
        <f aca="false">IF(L30="","",IF(M30&lt;&gt;0,NA(),IF(OR(B30="未確認",H30&gt;0),"",C30+F30-G30)))</f>
        <v/>
      </c>
      <c r="J30" s="6" t="str">
        <f aca="false">IF(L30="","",IF(M30&lt;&gt;0,NA(),IF(OR(B30="未確認",H30&gt;0),"未確認",IF(I30&lt;0,"帳簿負数",IF(I30&lt;E30,"基準割れ","基準以上")))))</f>
        <v/>
      </c>
      <c r="K30" s="4" t="str">
        <f aca="false">IF(L30="","",IF(M30&lt;&gt;0,NA(),IF(OR(J30="未確認",J30="帳簿負数"),"",IF(I30&lt;E30,E30-I30,0))))</f>
        <v/>
      </c>
      <c r="L30" s="1" t="str">
        <f aca="false">IF(COUNTA(A30:E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期首区分を確認",IF(AND(B30="確認済",NOT(IF(ISNUMBER(C30),AND(C30&gt;=0,C30&lt;=1000000,C30=INT(C30)),FALSE()))),"確認済期首は0〜100万個の整数で必須",IF(AND(B30="未確認",COUNTA(C30)&gt;0),"未確認の期首数量は空欄",IF(NOT(IF(ISNUMBER(D30),AND(D30&gt;=43831,D30&lt;73051,D30=INT(D30)),FALSE())),"期首記録確認日は時刻なしで必須",IF(OR(D30&lt;在庫一覧!$B$3,D30&gt;在庫一覧!$H$3),"期首日≦期首確認日≦基準日を確認",IF(NOT(IF(ISNUMBER(E30),AND(E30&gt;=0,E30&lt;=1000000,E30=INT(E30)),FALSE())),"基準数量は0〜100万個の整数で必須","確認済み")))))))))</f>
        <v/>
      </c>
      <c r="M30" s="1" t="str">
        <f aca="false">IF(L30="","",IF(L30="確認済み",0,1))</f>
        <v/>
      </c>
      <c r="N30" s="1" t="n">
        <f aca="false">IF(COUNTA(A30:E30)=0,IF(AND(L30="",M30="",F30="",G30="",H30="",I30="",J30="",K30=""),0,1),IF(NOT(AND(ISTEXT(L30),L30=IF(COUNTA(A30:E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期首区分を確認",IF(AND(B30="確認済",NOT(IF(ISNUMBER(C30),AND(C30&gt;=0,C30&lt;=1000000,C30=INT(C30)),FALSE()))),"確認済期首は0〜100万個の整数で必須",IF(AND(B30="未確認",COUNTA(C30)&gt;0),"未確認の期首数量は空欄",IF(NOT(IF(ISNUMBER(D30),AND(D30&gt;=43831,D30&lt;73051,D30=INT(D30)),FALSE())),"期首記録確認日は時刻なしで必須",IF(OR(D30&lt;在庫一覧!$B$3,D30&gt;在庫一覧!$H$3),"期首日≦期首確認日≦基準日を確認",IF(NOT(IF(ISNUMBER(E30),AND(E30&gt;=0,E30&lt;=1000000,E30=INT(E30)),FALSE())),"基準数量は0〜100万個の整数で必須","確認済み"))))))))),ISNUMBER(M30),M30=IF(L30="確認済み",0,1))),1,IF(M30&lt;&gt;0,0,IF(AND(ISNUMBER(F30),F30=SUMIFS(入出庫記録!$H$8:$H$107,入出庫記録!$B$8:$B$107,A30),ISNUMBER(G30),G30=SUMIFS(入出庫記録!$I$8:$I$107,入出庫記録!$B$8:$B$107,A30),ISNUMBER(H30),H30=SUMIFS(入出庫記録!$J$8:$J$107,入出庫記録!$B$8:$B$107,A30),IF(J30="未確認",ISTEXT(I30),ISNUMBER(I30)),I30=IF(OR(B30="未確認",H30&gt;0),"",C30+F30-G30),ISTEXT(J30),J30=IF(OR(B30="未確認",H30&gt;0),"未確認",IF(I30&lt;0,"帳簿負数",IF(I30&lt;E30,"基準割れ","基準以上"))),IF(OR(J30="未確認",J30="帳簿負数"),ISTEXT(K30),ISNUMBER(K30)),K30=IF(OR(J30="未確認",J30="帳簿負数"),"",IF(I30&lt;E30,E30-I30,0))),0,1))))</f>
        <v>0</v>
      </c>
    </row>
    <row r="31" customFormat="false" ht="30" hidden="false" customHeight="true" outlineLevel="0" collapsed="false">
      <c r="A31" s="8"/>
      <c r="B31" s="9"/>
      <c r="C31" s="10"/>
      <c r="D31" s="3"/>
      <c r="E31" s="10"/>
      <c r="F31" s="4" t="str">
        <f aca="false">IF(L31="","",IF(M31&lt;&gt;0,NA(),SUMIFS(入出庫記録!$H$8:$H$107,入出庫記録!$B$8:$B$107,A31)))</f>
        <v/>
      </c>
      <c r="G31" s="4" t="str">
        <f aca="false">IF(L31="","",IF(M31&lt;&gt;0,NA(),SUMIFS(入出庫記録!$I$8:$I$107,入出庫記録!$B$8:$B$107,A31)))</f>
        <v/>
      </c>
      <c r="H31" s="4" t="str">
        <f aca="false">IF(L31="","",IF(M31&lt;&gt;0,NA(),SUMIFS(入出庫記録!$J$8:$J$107,入出庫記録!$B$8:$B$107,A31)))</f>
        <v/>
      </c>
      <c r="I31" s="4" t="str">
        <f aca="false">IF(L31="","",IF(M31&lt;&gt;0,NA(),IF(OR(B31="未確認",H31&gt;0),"",C31+F31-G31)))</f>
        <v/>
      </c>
      <c r="J31" s="6" t="str">
        <f aca="false">IF(L31="","",IF(M31&lt;&gt;0,NA(),IF(OR(B31="未確認",H31&gt;0),"未確認",IF(I31&lt;0,"帳簿負数",IF(I31&lt;E31,"基準割れ","基準以上")))))</f>
        <v/>
      </c>
      <c r="K31" s="4" t="str">
        <f aca="false">IF(L31="","",IF(M31&lt;&gt;0,NA(),IF(OR(J31="未確認",J31="帳簿負数"),"",IF(I31&lt;E31,E31-I31,0))))</f>
        <v/>
      </c>
      <c r="L31" s="1" t="str">
        <f aca="false">IF(COUNTA(A31:E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期首区分を確認",IF(AND(B31="確認済",NOT(IF(ISNUMBER(C31),AND(C31&gt;=0,C31&lt;=1000000,C31=INT(C31)),FALSE()))),"確認済期首は0〜100万個の整数で必須",IF(AND(B31="未確認",COUNTA(C31)&gt;0),"未確認の期首数量は空欄",IF(NOT(IF(ISNUMBER(D31),AND(D31&gt;=43831,D31&lt;73051,D31=INT(D31)),FALSE())),"期首記録確認日は時刻なしで必須",IF(OR(D31&lt;在庫一覧!$B$3,D31&gt;在庫一覧!$H$3),"期首日≦期首確認日≦基準日を確認",IF(NOT(IF(ISNUMBER(E31),AND(E31&gt;=0,E31&lt;=1000000,E31=INT(E31)),FALSE())),"基準数量は0〜100万個の整数で必須","確認済み")))))))))</f>
        <v/>
      </c>
      <c r="M31" s="1" t="str">
        <f aca="false">IF(L31="","",IF(L31="確認済み",0,1))</f>
        <v/>
      </c>
      <c r="N31" s="1" t="n">
        <f aca="false">IF(COUNTA(A31:E31)=0,IF(AND(L31="",M31="",F31="",G31="",H31="",I31="",J31="",K31=""),0,1),IF(NOT(AND(ISTEXT(L31),L31=IF(COUNTA(A31:E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期首区分を確認",IF(AND(B31="確認済",NOT(IF(ISNUMBER(C31),AND(C31&gt;=0,C31&lt;=1000000,C31=INT(C31)),FALSE()))),"確認済期首は0〜100万個の整数で必須",IF(AND(B31="未確認",COUNTA(C31)&gt;0),"未確認の期首数量は空欄",IF(NOT(IF(ISNUMBER(D31),AND(D31&gt;=43831,D31&lt;73051,D31=INT(D31)),FALSE())),"期首記録確認日は時刻なしで必須",IF(OR(D31&lt;在庫一覧!$B$3,D31&gt;在庫一覧!$H$3),"期首日≦期首確認日≦基準日を確認",IF(NOT(IF(ISNUMBER(E31),AND(E31&gt;=0,E31&lt;=1000000,E31=INT(E31)),FALSE())),"基準数量は0〜100万個の整数で必須","確認済み"))))))))),ISNUMBER(M31),M31=IF(L31="確認済み",0,1))),1,IF(M31&lt;&gt;0,0,IF(AND(ISNUMBER(F31),F31=SUMIFS(入出庫記録!$H$8:$H$107,入出庫記録!$B$8:$B$107,A31),ISNUMBER(G31),G31=SUMIFS(入出庫記録!$I$8:$I$107,入出庫記録!$B$8:$B$107,A31),ISNUMBER(H31),H31=SUMIFS(入出庫記録!$J$8:$J$107,入出庫記録!$B$8:$B$107,A31),IF(J31="未確認",ISTEXT(I31),ISNUMBER(I31)),I31=IF(OR(B31="未確認",H31&gt;0),"",C31+F31-G31),ISTEXT(J31),J31=IF(OR(B31="未確認",H31&gt;0),"未確認",IF(I31&lt;0,"帳簿負数",IF(I31&lt;E31,"基準割れ","基準以上"))),IF(OR(J31="未確認",J31="帳簿負数"),ISTEXT(K31),ISNUMBER(K31)),K31=IF(OR(J31="未確認",J31="帳簿負数"),"",IF(I31&lt;E31,E31-I31,0))),0,1))))</f>
        <v>0</v>
      </c>
    </row>
    <row r="32" customFormat="false" ht="30" hidden="false" customHeight="true" outlineLevel="0" collapsed="false">
      <c r="A32" s="8"/>
      <c r="B32" s="9"/>
      <c r="C32" s="10"/>
      <c r="D32" s="3"/>
      <c r="E32" s="10"/>
      <c r="F32" s="4" t="str">
        <f aca="false">IF(L32="","",IF(M32&lt;&gt;0,NA(),SUMIFS(入出庫記録!$H$8:$H$107,入出庫記録!$B$8:$B$107,A32)))</f>
        <v/>
      </c>
      <c r="G32" s="4" t="str">
        <f aca="false">IF(L32="","",IF(M32&lt;&gt;0,NA(),SUMIFS(入出庫記録!$I$8:$I$107,入出庫記録!$B$8:$B$107,A32)))</f>
        <v/>
      </c>
      <c r="H32" s="4" t="str">
        <f aca="false">IF(L32="","",IF(M32&lt;&gt;0,NA(),SUMIFS(入出庫記録!$J$8:$J$107,入出庫記録!$B$8:$B$107,A32)))</f>
        <v/>
      </c>
      <c r="I32" s="4" t="str">
        <f aca="false">IF(L32="","",IF(M32&lt;&gt;0,NA(),IF(OR(B32="未確認",H32&gt;0),"",C32+F32-G32)))</f>
        <v/>
      </c>
      <c r="J32" s="6" t="str">
        <f aca="false">IF(L32="","",IF(M32&lt;&gt;0,NA(),IF(OR(B32="未確認",H32&gt;0),"未確認",IF(I32&lt;0,"帳簿負数",IF(I32&lt;E32,"基準割れ","基準以上")))))</f>
        <v/>
      </c>
      <c r="K32" s="4" t="str">
        <f aca="false">IF(L32="","",IF(M32&lt;&gt;0,NA(),IF(OR(J32="未確認",J32="帳簿負数"),"",IF(I32&lt;E32,E32-I32,0))))</f>
        <v/>
      </c>
      <c r="L32" s="1" t="str">
        <f aca="false">IF(COUNTA(A32:E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期首区分を確認",IF(AND(B32="確認済",NOT(IF(ISNUMBER(C32),AND(C32&gt;=0,C32&lt;=1000000,C32=INT(C32)),FALSE()))),"確認済期首は0〜100万個の整数で必須",IF(AND(B32="未確認",COUNTA(C32)&gt;0),"未確認の期首数量は空欄",IF(NOT(IF(ISNUMBER(D32),AND(D32&gt;=43831,D32&lt;73051,D32=INT(D32)),FALSE())),"期首記録確認日は時刻なしで必須",IF(OR(D32&lt;在庫一覧!$B$3,D32&gt;在庫一覧!$H$3),"期首日≦期首確認日≦基準日を確認",IF(NOT(IF(ISNUMBER(E32),AND(E32&gt;=0,E32&lt;=1000000,E32=INT(E32)),FALSE())),"基準数量は0〜100万個の整数で必須","確認済み")))))))))</f>
        <v/>
      </c>
      <c r="M32" s="1" t="str">
        <f aca="false">IF(L32="","",IF(L32="確認済み",0,1))</f>
        <v/>
      </c>
      <c r="N32" s="1" t="n">
        <f aca="false">IF(COUNTA(A32:E32)=0,IF(AND(L32="",M32="",F32="",G32="",H32="",I32="",J32="",K32=""),0,1),IF(NOT(AND(ISTEXT(L32),L32=IF(COUNTA(A32:E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期首区分を確認",IF(AND(B32="確認済",NOT(IF(ISNUMBER(C32),AND(C32&gt;=0,C32&lt;=1000000,C32=INT(C32)),FALSE()))),"確認済期首は0〜100万個の整数で必須",IF(AND(B32="未確認",COUNTA(C32)&gt;0),"未確認の期首数量は空欄",IF(NOT(IF(ISNUMBER(D32),AND(D32&gt;=43831,D32&lt;73051,D32=INT(D32)),FALSE())),"期首記録確認日は時刻なしで必須",IF(OR(D32&lt;在庫一覧!$B$3,D32&gt;在庫一覧!$H$3),"期首日≦期首確認日≦基準日を確認",IF(NOT(IF(ISNUMBER(E32),AND(E32&gt;=0,E32&lt;=1000000,E32=INT(E32)),FALSE())),"基準数量は0〜100万個の整数で必須","確認済み"))))))))),ISNUMBER(M32),M32=IF(L32="確認済み",0,1))),1,IF(M32&lt;&gt;0,0,IF(AND(ISNUMBER(F32),F32=SUMIFS(入出庫記録!$H$8:$H$107,入出庫記録!$B$8:$B$107,A32),ISNUMBER(G32),G32=SUMIFS(入出庫記録!$I$8:$I$107,入出庫記録!$B$8:$B$107,A32),ISNUMBER(H32),H32=SUMIFS(入出庫記録!$J$8:$J$107,入出庫記録!$B$8:$B$107,A32),IF(J32="未確認",ISTEXT(I32),ISNUMBER(I32)),I32=IF(OR(B32="未確認",H32&gt;0),"",C32+F32-G32),ISTEXT(J32),J32=IF(OR(B32="未確認",H32&gt;0),"未確認",IF(I32&lt;0,"帳簿負数",IF(I32&lt;E32,"基準割れ","基準以上"))),IF(OR(J32="未確認",J32="帳簿負数"),ISTEXT(K32),ISNUMBER(K32)),K32=IF(OR(J32="未確認",J32="帳簿負数"),"",IF(I32&lt;E32,E32-I32,0))),0,1))))</f>
        <v>0</v>
      </c>
    </row>
    <row r="33" customFormat="false" ht="30" hidden="false" customHeight="true" outlineLevel="0" collapsed="false">
      <c r="A33" s="8"/>
      <c r="B33" s="9"/>
      <c r="C33" s="10"/>
      <c r="D33" s="3"/>
      <c r="E33" s="10"/>
      <c r="F33" s="4" t="str">
        <f aca="false">IF(L33="","",IF(M33&lt;&gt;0,NA(),SUMIFS(入出庫記録!$H$8:$H$107,入出庫記録!$B$8:$B$107,A33)))</f>
        <v/>
      </c>
      <c r="G33" s="4" t="str">
        <f aca="false">IF(L33="","",IF(M33&lt;&gt;0,NA(),SUMIFS(入出庫記録!$I$8:$I$107,入出庫記録!$B$8:$B$107,A33)))</f>
        <v/>
      </c>
      <c r="H33" s="4" t="str">
        <f aca="false">IF(L33="","",IF(M33&lt;&gt;0,NA(),SUMIFS(入出庫記録!$J$8:$J$107,入出庫記録!$B$8:$B$107,A33)))</f>
        <v/>
      </c>
      <c r="I33" s="4" t="str">
        <f aca="false">IF(L33="","",IF(M33&lt;&gt;0,NA(),IF(OR(B33="未確認",H33&gt;0),"",C33+F33-G33)))</f>
        <v/>
      </c>
      <c r="J33" s="6" t="str">
        <f aca="false">IF(L33="","",IF(M33&lt;&gt;0,NA(),IF(OR(B33="未確認",H33&gt;0),"未確認",IF(I33&lt;0,"帳簿負数",IF(I33&lt;E33,"基準割れ","基準以上")))))</f>
        <v/>
      </c>
      <c r="K33" s="4" t="str">
        <f aca="false">IF(L33="","",IF(M33&lt;&gt;0,NA(),IF(OR(J33="未確認",J33="帳簿負数"),"",IF(I33&lt;E33,E33-I33,0))))</f>
        <v/>
      </c>
      <c r="L33" s="1" t="str">
        <f aca="false">IF(COUNTA(A33:E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期首区分を確認",IF(AND(B33="確認済",NOT(IF(ISNUMBER(C33),AND(C33&gt;=0,C33&lt;=1000000,C33=INT(C33)),FALSE()))),"確認済期首は0〜100万個の整数で必須",IF(AND(B33="未確認",COUNTA(C33)&gt;0),"未確認の期首数量は空欄",IF(NOT(IF(ISNUMBER(D33),AND(D33&gt;=43831,D33&lt;73051,D33=INT(D33)),FALSE())),"期首記録確認日は時刻なしで必須",IF(OR(D33&lt;在庫一覧!$B$3,D33&gt;在庫一覧!$H$3),"期首日≦期首確認日≦基準日を確認",IF(NOT(IF(ISNUMBER(E33),AND(E33&gt;=0,E33&lt;=1000000,E33=INT(E33)),FALSE())),"基準数量は0〜100万個の整数で必須","確認済み")))))))))</f>
        <v/>
      </c>
      <c r="M33" s="1" t="str">
        <f aca="false">IF(L33="","",IF(L33="確認済み",0,1))</f>
        <v/>
      </c>
      <c r="N33" s="1" t="n">
        <f aca="false">IF(COUNTA(A33:E33)=0,IF(AND(L33="",M33="",F33="",G33="",H33="",I33="",J33="",K33=""),0,1),IF(NOT(AND(ISTEXT(L33),L33=IF(COUNTA(A33:E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期首区分を確認",IF(AND(B33="確認済",NOT(IF(ISNUMBER(C33),AND(C33&gt;=0,C33&lt;=1000000,C33=INT(C33)),FALSE()))),"確認済期首は0〜100万個の整数で必須",IF(AND(B33="未確認",COUNTA(C33)&gt;0),"未確認の期首数量は空欄",IF(NOT(IF(ISNUMBER(D33),AND(D33&gt;=43831,D33&lt;73051,D33=INT(D33)),FALSE())),"期首記録確認日は時刻なしで必須",IF(OR(D33&lt;在庫一覧!$B$3,D33&gt;在庫一覧!$H$3),"期首日≦期首確認日≦基準日を確認",IF(NOT(IF(ISNUMBER(E33),AND(E33&gt;=0,E33&lt;=1000000,E33=INT(E33)),FALSE())),"基準数量は0〜100万個の整数で必須","確認済み"))))))))),ISNUMBER(M33),M33=IF(L33="確認済み",0,1))),1,IF(M33&lt;&gt;0,0,IF(AND(ISNUMBER(F33),F33=SUMIFS(入出庫記録!$H$8:$H$107,入出庫記録!$B$8:$B$107,A33),ISNUMBER(G33),G33=SUMIFS(入出庫記録!$I$8:$I$107,入出庫記録!$B$8:$B$107,A33),ISNUMBER(H33),H33=SUMIFS(入出庫記録!$J$8:$J$107,入出庫記録!$B$8:$B$107,A33),IF(J33="未確認",ISTEXT(I33),ISNUMBER(I33)),I33=IF(OR(B33="未確認",H33&gt;0),"",C33+F33-G33),ISTEXT(J33),J33=IF(OR(B33="未確認",H33&gt;0),"未確認",IF(I33&lt;0,"帳簿負数",IF(I33&lt;E33,"基準割れ","基準以上"))),IF(OR(J33="未確認",J33="帳簿負数"),ISTEXT(K33),ISNUMBER(K33)),K33=IF(OR(J33="未確認",J33="帳簿負数"),"",IF(I33&lt;E33,E33-I33,0))),0,1))))</f>
        <v>0</v>
      </c>
    </row>
    <row r="34" customFormat="false" ht="30" hidden="false" customHeight="true" outlineLevel="0" collapsed="false">
      <c r="A34" s="8"/>
      <c r="B34" s="9"/>
      <c r="C34" s="10"/>
      <c r="D34" s="3"/>
      <c r="E34" s="10"/>
      <c r="F34" s="4" t="str">
        <f aca="false">IF(L34="","",IF(M34&lt;&gt;0,NA(),SUMIFS(入出庫記録!$H$8:$H$107,入出庫記録!$B$8:$B$107,A34)))</f>
        <v/>
      </c>
      <c r="G34" s="4" t="str">
        <f aca="false">IF(L34="","",IF(M34&lt;&gt;0,NA(),SUMIFS(入出庫記録!$I$8:$I$107,入出庫記録!$B$8:$B$107,A34)))</f>
        <v/>
      </c>
      <c r="H34" s="4" t="str">
        <f aca="false">IF(L34="","",IF(M34&lt;&gt;0,NA(),SUMIFS(入出庫記録!$J$8:$J$107,入出庫記録!$B$8:$B$107,A34)))</f>
        <v/>
      </c>
      <c r="I34" s="4" t="str">
        <f aca="false">IF(L34="","",IF(M34&lt;&gt;0,NA(),IF(OR(B34="未確認",H34&gt;0),"",C34+F34-G34)))</f>
        <v/>
      </c>
      <c r="J34" s="6" t="str">
        <f aca="false">IF(L34="","",IF(M34&lt;&gt;0,NA(),IF(OR(B34="未確認",H34&gt;0),"未確認",IF(I34&lt;0,"帳簿負数",IF(I34&lt;E34,"基準割れ","基準以上")))))</f>
        <v/>
      </c>
      <c r="K34" s="4" t="str">
        <f aca="false">IF(L34="","",IF(M34&lt;&gt;0,NA(),IF(OR(J34="未確認",J34="帳簿負数"),"",IF(I34&lt;E34,E34-I34,0))))</f>
        <v/>
      </c>
      <c r="L34" s="1" t="str">
        <f aca="false">IF(COUNTA(A34:E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期首区分を確認",IF(AND(B34="確認済",NOT(IF(ISNUMBER(C34),AND(C34&gt;=0,C34&lt;=1000000,C34=INT(C34)),FALSE()))),"確認済期首は0〜100万個の整数で必須",IF(AND(B34="未確認",COUNTA(C34)&gt;0),"未確認の期首数量は空欄",IF(NOT(IF(ISNUMBER(D34),AND(D34&gt;=43831,D34&lt;73051,D34=INT(D34)),FALSE())),"期首記録確認日は時刻なしで必須",IF(OR(D34&lt;在庫一覧!$B$3,D34&gt;在庫一覧!$H$3),"期首日≦期首確認日≦基準日を確認",IF(NOT(IF(ISNUMBER(E34),AND(E34&gt;=0,E34&lt;=1000000,E34=INT(E34)),FALSE())),"基準数量は0〜100万個の整数で必須","確認済み")))))))))</f>
        <v/>
      </c>
      <c r="M34" s="1" t="str">
        <f aca="false">IF(L34="","",IF(L34="確認済み",0,1))</f>
        <v/>
      </c>
      <c r="N34" s="1" t="n">
        <f aca="false">IF(COUNTA(A34:E34)=0,IF(AND(L34="",M34="",F34="",G34="",H34="",I34="",J34="",K34=""),0,1),IF(NOT(AND(ISTEXT(L34),L34=IF(COUNTA(A34:E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期首区分を確認",IF(AND(B34="確認済",NOT(IF(ISNUMBER(C34),AND(C34&gt;=0,C34&lt;=1000000,C34=INT(C34)),FALSE()))),"確認済期首は0〜100万個の整数で必須",IF(AND(B34="未確認",COUNTA(C34)&gt;0),"未確認の期首数量は空欄",IF(NOT(IF(ISNUMBER(D34),AND(D34&gt;=43831,D34&lt;73051,D34=INT(D34)),FALSE())),"期首記録確認日は時刻なしで必須",IF(OR(D34&lt;在庫一覧!$B$3,D34&gt;在庫一覧!$H$3),"期首日≦期首確認日≦基準日を確認",IF(NOT(IF(ISNUMBER(E34),AND(E34&gt;=0,E34&lt;=1000000,E34=INT(E34)),FALSE())),"基準数量は0〜100万個の整数で必須","確認済み"))))))))),ISNUMBER(M34),M34=IF(L34="確認済み",0,1))),1,IF(M34&lt;&gt;0,0,IF(AND(ISNUMBER(F34),F34=SUMIFS(入出庫記録!$H$8:$H$107,入出庫記録!$B$8:$B$107,A34),ISNUMBER(G34),G34=SUMIFS(入出庫記録!$I$8:$I$107,入出庫記録!$B$8:$B$107,A34),ISNUMBER(H34),H34=SUMIFS(入出庫記録!$J$8:$J$107,入出庫記録!$B$8:$B$107,A34),IF(J34="未確認",ISTEXT(I34),ISNUMBER(I34)),I34=IF(OR(B34="未確認",H34&gt;0),"",C34+F34-G34),ISTEXT(J34),J34=IF(OR(B34="未確認",H34&gt;0),"未確認",IF(I34&lt;0,"帳簿負数",IF(I34&lt;E34,"基準割れ","基準以上"))),IF(OR(J34="未確認",J34="帳簿負数"),ISTEXT(K34),ISNUMBER(K34)),K34=IF(OR(J34="未確認",J34="帳簿負数"),"",IF(I34&lt;E34,E34-I34,0))),0,1))))</f>
        <v>0</v>
      </c>
    </row>
    <row r="35" customFormat="false" ht="30" hidden="false" customHeight="true" outlineLevel="0" collapsed="false">
      <c r="A35" s="8"/>
      <c r="B35" s="9"/>
      <c r="C35" s="10"/>
      <c r="D35" s="3"/>
      <c r="E35" s="10"/>
      <c r="F35" s="4" t="str">
        <f aca="false">IF(L35="","",IF(M35&lt;&gt;0,NA(),SUMIFS(入出庫記録!$H$8:$H$107,入出庫記録!$B$8:$B$107,A35)))</f>
        <v/>
      </c>
      <c r="G35" s="4" t="str">
        <f aca="false">IF(L35="","",IF(M35&lt;&gt;0,NA(),SUMIFS(入出庫記録!$I$8:$I$107,入出庫記録!$B$8:$B$107,A35)))</f>
        <v/>
      </c>
      <c r="H35" s="4" t="str">
        <f aca="false">IF(L35="","",IF(M35&lt;&gt;0,NA(),SUMIFS(入出庫記録!$J$8:$J$107,入出庫記録!$B$8:$B$107,A35)))</f>
        <v/>
      </c>
      <c r="I35" s="4" t="str">
        <f aca="false">IF(L35="","",IF(M35&lt;&gt;0,NA(),IF(OR(B35="未確認",H35&gt;0),"",C35+F35-G35)))</f>
        <v/>
      </c>
      <c r="J35" s="6" t="str">
        <f aca="false">IF(L35="","",IF(M35&lt;&gt;0,NA(),IF(OR(B35="未確認",H35&gt;0),"未確認",IF(I35&lt;0,"帳簿負数",IF(I35&lt;E35,"基準割れ","基準以上")))))</f>
        <v/>
      </c>
      <c r="K35" s="4" t="str">
        <f aca="false">IF(L35="","",IF(M35&lt;&gt;0,NA(),IF(OR(J35="未確認",J35="帳簿負数"),"",IF(I35&lt;E35,E35-I35,0))))</f>
        <v/>
      </c>
      <c r="L35" s="1" t="str">
        <f aca="false">IF(COUNTA(A35:E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期首区分を確認",IF(AND(B35="確認済",NOT(IF(ISNUMBER(C35),AND(C35&gt;=0,C35&lt;=1000000,C35=INT(C35)),FALSE()))),"確認済期首は0〜100万個の整数で必須",IF(AND(B35="未確認",COUNTA(C35)&gt;0),"未確認の期首数量は空欄",IF(NOT(IF(ISNUMBER(D35),AND(D35&gt;=43831,D35&lt;73051,D35=INT(D35)),FALSE())),"期首記録確認日は時刻なしで必須",IF(OR(D35&lt;在庫一覧!$B$3,D35&gt;在庫一覧!$H$3),"期首日≦期首確認日≦基準日を確認",IF(NOT(IF(ISNUMBER(E35),AND(E35&gt;=0,E35&lt;=1000000,E35=INT(E35)),FALSE())),"基準数量は0〜100万個の整数で必須","確認済み")))))))))</f>
        <v/>
      </c>
      <c r="M35" s="1" t="str">
        <f aca="false">IF(L35="","",IF(L35="確認済み",0,1))</f>
        <v/>
      </c>
      <c r="N35" s="1" t="n">
        <f aca="false">IF(COUNTA(A35:E35)=0,IF(AND(L35="",M35="",F35="",G35="",H35="",I35="",J35="",K35=""),0,1),IF(NOT(AND(ISTEXT(L35),L35=IF(COUNTA(A35:E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期首区分を確認",IF(AND(B35="確認済",NOT(IF(ISNUMBER(C35),AND(C35&gt;=0,C35&lt;=1000000,C35=INT(C35)),FALSE()))),"確認済期首は0〜100万個の整数で必須",IF(AND(B35="未確認",COUNTA(C35)&gt;0),"未確認の期首数量は空欄",IF(NOT(IF(ISNUMBER(D35),AND(D35&gt;=43831,D35&lt;73051,D35=INT(D35)),FALSE())),"期首記録確認日は時刻なしで必須",IF(OR(D35&lt;在庫一覧!$B$3,D35&gt;在庫一覧!$H$3),"期首日≦期首確認日≦基準日を確認",IF(NOT(IF(ISNUMBER(E35),AND(E35&gt;=0,E35&lt;=1000000,E35=INT(E35)),FALSE())),"基準数量は0〜100万個の整数で必須","確認済み"))))))))),ISNUMBER(M35),M35=IF(L35="確認済み",0,1))),1,IF(M35&lt;&gt;0,0,IF(AND(ISNUMBER(F35),F35=SUMIFS(入出庫記録!$H$8:$H$107,入出庫記録!$B$8:$B$107,A35),ISNUMBER(G35),G35=SUMIFS(入出庫記録!$I$8:$I$107,入出庫記録!$B$8:$B$107,A35),ISNUMBER(H35),H35=SUMIFS(入出庫記録!$J$8:$J$107,入出庫記録!$B$8:$B$107,A35),IF(J35="未確認",ISTEXT(I35),ISNUMBER(I35)),I35=IF(OR(B35="未確認",H35&gt;0),"",C35+F35-G35),ISTEXT(J35),J35=IF(OR(B35="未確認",H35&gt;0),"未確認",IF(I35&lt;0,"帳簿負数",IF(I35&lt;E35,"基準割れ","基準以上"))),IF(OR(J35="未確認",J35="帳簿負数"),ISTEXT(K35),ISNUMBER(K35)),K35=IF(OR(J35="未確認",J35="帳簿負数"),"",IF(I35&lt;E35,E35-I35,0))),0,1))))</f>
        <v>0</v>
      </c>
    </row>
    <row r="36" customFormat="false" ht="30" hidden="false" customHeight="true" outlineLevel="0" collapsed="false">
      <c r="A36" s="8"/>
      <c r="B36" s="9"/>
      <c r="C36" s="10"/>
      <c r="D36" s="3"/>
      <c r="E36" s="10"/>
      <c r="F36" s="4" t="str">
        <f aca="false">IF(L36="","",IF(M36&lt;&gt;0,NA(),SUMIFS(入出庫記録!$H$8:$H$107,入出庫記録!$B$8:$B$107,A36)))</f>
        <v/>
      </c>
      <c r="G36" s="4" t="str">
        <f aca="false">IF(L36="","",IF(M36&lt;&gt;0,NA(),SUMIFS(入出庫記録!$I$8:$I$107,入出庫記録!$B$8:$B$107,A36)))</f>
        <v/>
      </c>
      <c r="H36" s="4" t="str">
        <f aca="false">IF(L36="","",IF(M36&lt;&gt;0,NA(),SUMIFS(入出庫記録!$J$8:$J$107,入出庫記録!$B$8:$B$107,A36)))</f>
        <v/>
      </c>
      <c r="I36" s="4" t="str">
        <f aca="false">IF(L36="","",IF(M36&lt;&gt;0,NA(),IF(OR(B36="未確認",H36&gt;0),"",C36+F36-G36)))</f>
        <v/>
      </c>
      <c r="J36" s="6" t="str">
        <f aca="false">IF(L36="","",IF(M36&lt;&gt;0,NA(),IF(OR(B36="未確認",H36&gt;0),"未確認",IF(I36&lt;0,"帳簿負数",IF(I36&lt;E36,"基準割れ","基準以上")))))</f>
        <v/>
      </c>
      <c r="K36" s="4" t="str">
        <f aca="false">IF(L36="","",IF(M36&lt;&gt;0,NA(),IF(OR(J36="未確認",J36="帳簿負数"),"",IF(I36&lt;E36,E36-I36,0))))</f>
        <v/>
      </c>
      <c r="L36" s="1" t="str">
        <f aca="false">IF(COUNTA(A36:E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期首区分を確認",IF(AND(B36="確認済",NOT(IF(ISNUMBER(C36),AND(C36&gt;=0,C36&lt;=1000000,C36=INT(C36)),FALSE()))),"確認済期首は0〜100万個の整数で必須",IF(AND(B36="未確認",COUNTA(C36)&gt;0),"未確認の期首数量は空欄",IF(NOT(IF(ISNUMBER(D36),AND(D36&gt;=43831,D36&lt;73051,D36=INT(D36)),FALSE())),"期首記録確認日は時刻なしで必須",IF(OR(D36&lt;在庫一覧!$B$3,D36&gt;在庫一覧!$H$3),"期首日≦期首確認日≦基準日を確認",IF(NOT(IF(ISNUMBER(E36),AND(E36&gt;=0,E36&lt;=1000000,E36=INT(E36)),FALSE())),"基準数量は0〜100万個の整数で必須","確認済み")))))))))</f>
        <v/>
      </c>
      <c r="M36" s="1" t="str">
        <f aca="false">IF(L36="","",IF(L36="確認済み",0,1))</f>
        <v/>
      </c>
      <c r="N36" s="1" t="n">
        <f aca="false">IF(COUNTA(A36:E36)=0,IF(AND(L36="",M36="",F36="",G36="",H36="",I36="",J36="",K36=""),0,1),IF(NOT(AND(ISTEXT(L36),L36=IF(COUNTA(A36:E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期首区分を確認",IF(AND(B36="確認済",NOT(IF(ISNUMBER(C36),AND(C36&gt;=0,C36&lt;=1000000,C36=INT(C36)),FALSE()))),"確認済期首は0〜100万個の整数で必須",IF(AND(B36="未確認",COUNTA(C36)&gt;0),"未確認の期首数量は空欄",IF(NOT(IF(ISNUMBER(D36),AND(D36&gt;=43831,D36&lt;73051,D36=INT(D36)),FALSE())),"期首記録確認日は時刻なしで必須",IF(OR(D36&lt;在庫一覧!$B$3,D36&gt;在庫一覧!$H$3),"期首日≦期首確認日≦基準日を確認",IF(NOT(IF(ISNUMBER(E36),AND(E36&gt;=0,E36&lt;=1000000,E36=INT(E36)),FALSE())),"基準数量は0〜100万個の整数で必須","確認済み"))))))))),ISNUMBER(M36),M36=IF(L36="確認済み",0,1))),1,IF(M36&lt;&gt;0,0,IF(AND(ISNUMBER(F36),F36=SUMIFS(入出庫記録!$H$8:$H$107,入出庫記録!$B$8:$B$107,A36),ISNUMBER(G36),G36=SUMIFS(入出庫記録!$I$8:$I$107,入出庫記録!$B$8:$B$107,A36),ISNUMBER(H36),H36=SUMIFS(入出庫記録!$J$8:$J$107,入出庫記録!$B$8:$B$107,A36),IF(J36="未確認",ISTEXT(I36),ISNUMBER(I36)),I36=IF(OR(B36="未確認",H36&gt;0),"",C36+F36-G36),ISTEXT(J36),J36=IF(OR(B36="未確認",H36&gt;0),"未確認",IF(I36&lt;0,"帳簿負数",IF(I36&lt;E36,"基準割れ","基準以上"))),IF(OR(J36="未確認",J36="帳簿負数"),ISTEXT(K36),ISNUMBER(K36)),K36=IF(OR(J36="未確認",J36="帳簿負数"),"",IF(I36&lt;E36,E36-I36,0))),0,1))))</f>
        <v>0</v>
      </c>
    </row>
    <row r="37" customFormat="false" ht="30" hidden="false" customHeight="true" outlineLevel="0" collapsed="false">
      <c r="A37" s="8"/>
      <c r="B37" s="9"/>
      <c r="C37" s="10"/>
      <c r="D37" s="3"/>
      <c r="E37" s="10"/>
      <c r="F37" s="4" t="str">
        <f aca="false">IF(L37="","",IF(M37&lt;&gt;0,NA(),SUMIFS(入出庫記録!$H$8:$H$107,入出庫記録!$B$8:$B$107,A37)))</f>
        <v/>
      </c>
      <c r="G37" s="4" t="str">
        <f aca="false">IF(L37="","",IF(M37&lt;&gt;0,NA(),SUMIFS(入出庫記録!$I$8:$I$107,入出庫記録!$B$8:$B$107,A37)))</f>
        <v/>
      </c>
      <c r="H37" s="4" t="str">
        <f aca="false">IF(L37="","",IF(M37&lt;&gt;0,NA(),SUMIFS(入出庫記録!$J$8:$J$107,入出庫記録!$B$8:$B$107,A37)))</f>
        <v/>
      </c>
      <c r="I37" s="4" t="str">
        <f aca="false">IF(L37="","",IF(M37&lt;&gt;0,NA(),IF(OR(B37="未確認",H37&gt;0),"",C37+F37-G37)))</f>
        <v/>
      </c>
      <c r="J37" s="6" t="str">
        <f aca="false">IF(L37="","",IF(M37&lt;&gt;0,NA(),IF(OR(B37="未確認",H37&gt;0),"未確認",IF(I37&lt;0,"帳簿負数",IF(I37&lt;E37,"基準割れ","基準以上")))))</f>
        <v/>
      </c>
      <c r="K37" s="4" t="str">
        <f aca="false">IF(L37="","",IF(M37&lt;&gt;0,NA(),IF(OR(J37="未確認",J37="帳簿負数"),"",IF(I37&lt;E37,E37-I37,0))))</f>
        <v/>
      </c>
      <c r="L37" s="1" t="str">
        <f aca="false">IF(COUNTA(A37:E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期首区分を確認",IF(AND(B37="確認済",NOT(IF(ISNUMBER(C37),AND(C37&gt;=0,C37&lt;=1000000,C37=INT(C37)),FALSE()))),"確認済期首は0〜100万個の整数で必須",IF(AND(B37="未確認",COUNTA(C37)&gt;0),"未確認の期首数量は空欄",IF(NOT(IF(ISNUMBER(D37),AND(D37&gt;=43831,D37&lt;73051,D37=INT(D37)),FALSE())),"期首記録確認日は時刻なしで必須",IF(OR(D37&lt;在庫一覧!$B$3,D37&gt;在庫一覧!$H$3),"期首日≦期首確認日≦基準日を確認",IF(NOT(IF(ISNUMBER(E37),AND(E37&gt;=0,E37&lt;=1000000,E37=INT(E37)),FALSE())),"基準数量は0〜100万個の整数で必須","確認済み")))))))))</f>
        <v/>
      </c>
      <c r="M37" s="1" t="str">
        <f aca="false">IF(L37="","",IF(L37="確認済み",0,1))</f>
        <v/>
      </c>
      <c r="N37" s="1" t="n">
        <f aca="false">IF(COUNTA(A37:E37)=0,IF(AND(L37="",M37="",F37="",G37="",H37="",I37="",J37="",K37=""),0,1),IF(NOT(AND(ISTEXT(L37),L37=IF(COUNTA(A37:E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期首区分を確認",IF(AND(B37="確認済",NOT(IF(ISNUMBER(C37),AND(C37&gt;=0,C37&lt;=1000000,C37=INT(C37)),FALSE()))),"確認済期首は0〜100万個の整数で必須",IF(AND(B37="未確認",COUNTA(C37)&gt;0),"未確認の期首数量は空欄",IF(NOT(IF(ISNUMBER(D37),AND(D37&gt;=43831,D37&lt;73051,D37=INT(D37)),FALSE())),"期首記録確認日は時刻なしで必須",IF(OR(D37&lt;在庫一覧!$B$3,D37&gt;在庫一覧!$H$3),"期首日≦期首確認日≦基準日を確認",IF(NOT(IF(ISNUMBER(E37),AND(E37&gt;=0,E37&lt;=1000000,E37=INT(E37)),FALSE())),"基準数量は0〜100万個の整数で必須","確認済み"))))))))),ISNUMBER(M37),M37=IF(L37="確認済み",0,1))),1,IF(M37&lt;&gt;0,0,IF(AND(ISNUMBER(F37),F37=SUMIFS(入出庫記録!$H$8:$H$107,入出庫記録!$B$8:$B$107,A37),ISNUMBER(G37),G37=SUMIFS(入出庫記録!$I$8:$I$107,入出庫記録!$B$8:$B$107,A37),ISNUMBER(H37),H37=SUMIFS(入出庫記録!$J$8:$J$107,入出庫記録!$B$8:$B$107,A37),IF(J37="未確認",ISTEXT(I37),ISNUMBER(I37)),I37=IF(OR(B37="未確認",H37&gt;0),"",C37+F37-G37),ISTEXT(J37),J37=IF(OR(B37="未確認",H37&gt;0),"未確認",IF(I37&lt;0,"帳簿負数",IF(I37&lt;E37,"基準割れ","基準以上"))),IF(OR(J37="未確認",J37="帳簿負数"),ISTEXT(K37),ISNUMBER(K37)),K37=IF(OR(J37="未確認",J37="帳簿負数"),"",IF(I37&lt;E37,E37-I37,0))),0,1))))</f>
        <v>0</v>
      </c>
    </row>
    <row r="38" customFormat="false" ht="30" hidden="false" customHeight="true" outlineLevel="0" collapsed="false">
      <c r="A38" s="8"/>
      <c r="B38" s="9"/>
      <c r="C38" s="10"/>
      <c r="D38" s="3"/>
      <c r="E38" s="10"/>
      <c r="F38" s="4" t="str">
        <f aca="false">IF(L38="","",IF(M38&lt;&gt;0,NA(),SUMIFS(入出庫記録!$H$8:$H$107,入出庫記録!$B$8:$B$107,A38)))</f>
        <v/>
      </c>
      <c r="G38" s="4" t="str">
        <f aca="false">IF(L38="","",IF(M38&lt;&gt;0,NA(),SUMIFS(入出庫記録!$I$8:$I$107,入出庫記録!$B$8:$B$107,A38)))</f>
        <v/>
      </c>
      <c r="H38" s="4" t="str">
        <f aca="false">IF(L38="","",IF(M38&lt;&gt;0,NA(),SUMIFS(入出庫記録!$J$8:$J$107,入出庫記録!$B$8:$B$107,A38)))</f>
        <v/>
      </c>
      <c r="I38" s="4" t="str">
        <f aca="false">IF(L38="","",IF(M38&lt;&gt;0,NA(),IF(OR(B38="未確認",H38&gt;0),"",C38+F38-G38)))</f>
        <v/>
      </c>
      <c r="J38" s="6" t="str">
        <f aca="false">IF(L38="","",IF(M38&lt;&gt;0,NA(),IF(OR(B38="未確認",H38&gt;0),"未確認",IF(I38&lt;0,"帳簿負数",IF(I38&lt;E38,"基準割れ","基準以上")))))</f>
        <v/>
      </c>
      <c r="K38" s="4" t="str">
        <f aca="false">IF(L38="","",IF(M38&lt;&gt;0,NA(),IF(OR(J38="未確認",J38="帳簿負数"),"",IF(I38&lt;E38,E38-I38,0))))</f>
        <v/>
      </c>
      <c r="L38" s="1" t="str">
        <f aca="false">IF(COUNTA(A38:E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期首区分を確認",IF(AND(B38="確認済",NOT(IF(ISNUMBER(C38),AND(C38&gt;=0,C38&lt;=1000000,C38=INT(C38)),FALSE()))),"確認済期首は0〜100万個の整数で必須",IF(AND(B38="未確認",COUNTA(C38)&gt;0),"未確認の期首数量は空欄",IF(NOT(IF(ISNUMBER(D38),AND(D38&gt;=43831,D38&lt;73051,D38=INT(D38)),FALSE())),"期首記録確認日は時刻なしで必須",IF(OR(D38&lt;在庫一覧!$B$3,D38&gt;在庫一覧!$H$3),"期首日≦期首確認日≦基準日を確認",IF(NOT(IF(ISNUMBER(E38),AND(E38&gt;=0,E38&lt;=1000000,E38=INT(E38)),FALSE())),"基準数量は0〜100万個の整数で必須","確認済み")))))))))</f>
        <v/>
      </c>
      <c r="M38" s="1" t="str">
        <f aca="false">IF(L38="","",IF(L38="確認済み",0,1))</f>
        <v/>
      </c>
      <c r="N38" s="1" t="n">
        <f aca="false">IF(COUNTA(A38:E38)=0,IF(AND(L38="",M38="",F38="",G38="",H38="",I38="",J38="",K38=""),0,1),IF(NOT(AND(ISTEXT(L38),L38=IF(COUNTA(A38:E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期首区分を確認",IF(AND(B38="確認済",NOT(IF(ISNUMBER(C38),AND(C38&gt;=0,C38&lt;=1000000,C38=INT(C38)),FALSE()))),"確認済期首は0〜100万個の整数で必須",IF(AND(B38="未確認",COUNTA(C38)&gt;0),"未確認の期首数量は空欄",IF(NOT(IF(ISNUMBER(D38),AND(D38&gt;=43831,D38&lt;73051,D38=INT(D38)),FALSE())),"期首記録確認日は時刻なしで必須",IF(OR(D38&lt;在庫一覧!$B$3,D38&gt;在庫一覧!$H$3),"期首日≦期首確認日≦基準日を確認",IF(NOT(IF(ISNUMBER(E38),AND(E38&gt;=0,E38&lt;=1000000,E38=INT(E38)),FALSE())),"基準数量は0〜100万個の整数で必須","確認済み"))))))))),ISNUMBER(M38),M38=IF(L38="確認済み",0,1))),1,IF(M38&lt;&gt;0,0,IF(AND(ISNUMBER(F38),F38=SUMIFS(入出庫記録!$H$8:$H$107,入出庫記録!$B$8:$B$107,A38),ISNUMBER(G38),G38=SUMIFS(入出庫記録!$I$8:$I$107,入出庫記録!$B$8:$B$107,A38),ISNUMBER(H38),H38=SUMIFS(入出庫記録!$J$8:$J$107,入出庫記録!$B$8:$B$107,A38),IF(J38="未確認",ISTEXT(I38),ISNUMBER(I38)),I38=IF(OR(B38="未確認",H38&gt;0),"",C38+F38-G38),ISTEXT(J38),J38=IF(OR(B38="未確認",H38&gt;0),"未確認",IF(I38&lt;0,"帳簿負数",IF(I38&lt;E38,"基準割れ","基準以上"))),IF(OR(J38="未確認",J38="帳簿負数"),ISTEXT(K38),ISNUMBER(K38)),K38=IF(OR(J38="未確認",J38="帳簿負数"),"",IF(I38&lt;E38,E38-I38,0))),0,1))))</f>
        <v>0</v>
      </c>
    </row>
    <row r="39" customFormat="false" ht="30" hidden="false" customHeight="true" outlineLevel="0" collapsed="false">
      <c r="A39" s="8"/>
      <c r="B39" s="9"/>
      <c r="C39" s="10"/>
      <c r="D39" s="3"/>
      <c r="E39" s="10"/>
      <c r="F39" s="4" t="str">
        <f aca="false">IF(L39="","",IF(M39&lt;&gt;0,NA(),SUMIFS(入出庫記録!$H$8:$H$107,入出庫記録!$B$8:$B$107,A39)))</f>
        <v/>
      </c>
      <c r="G39" s="4" t="str">
        <f aca="false">IF(L39="","",IF(M39&lt;&gt;0,NA(),SUMIFS(入出庫記録!$I$8:$I$107,入出庫記録!$B$8:$B$107,A39)))</f>
        <v/>
      </c>
      <c r="H39" s="4" t="str">
        <f aca="false">IF(L39="","",IF(M39&lt;&gt;0,NA(),SUMIFS(入出庫記録!$J$8:$J$107,入出庫記録!$B$8:$B$107,A39)))</f>
        <v/>
      </c>
      <c r="I39" s="4" t="str">
        <f aca="false">IF(L39="","",IF(M39&lt;&gt;0,NA(),IF(OR(B39="未確認",H39&gt;0),"",C39+F39-G39)))</f>
        <v/>
      </c>
      <c r="J39" s="6" t="str">
        <f aca="false">IF(L39="","",IF(M39&lt;&gt;0,NA(),IF(OR(B39="未確認",H39&gt;0),"未確認",IF(I39&lt;0,"帳簿負数",IF(I39&lt;E39,"基準割れ","基準以上")))))</f>
        <v/>
      </c>
      <c r="K39" s="4" t="str">
        <f aca="false">IF(L39="","",IF(M39&lt;&gt;0,NA(),IF(OR(J39="未確認",J39="帳簿負数"),"",IF(I39&lt;E39,E39-I39,0))))</f>
        <v/>
      </c>
      <c r="L39" s="1" t="str">
        <f aca="false">IF(COUNTA(A39:E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期首区分を確認",IF(AND(B39="確認済",NOT(IF(ISNUMBER(C39),AND(C39&gt;=0,C39&lt;=1000000,C39=INT(C39)),FALSE()))),"確認済期首は0〜100万個の整数で必須",IF(AND(B39="未確認",COUNTA(C39)&gt;0),"未確認の期首数量は空欄",IF(NOT(IF(ISNUMBER(D39),AND(D39&gt;=43831,D39&lt;73051,D39=INT(D39)),FALSE())),"期首記録確認日は時刻なしで必須",IF(OR(D39&lt;在庫一覧!$B$3,D39&gt;在庫一覧!$H$3),"期首日≦期首確認日≦基準日を確認",IF(NOT(IF(ISNUMBER(E39),AND(E39&gt;=0,E39&lt;=1000000,E39=INT(E39)),FALSE())),"基準数量は0〜100万個の整数で必須","確認済み")))))))))</f>
        <v/>
      </c>
      <c r="M39" s="1" t="str">
        <f aca="false">IF(L39="","",IF(L39="確認済み",0,1))</f>
        <v/>
      </c>
      <c r="N39" s="1" t="n">
        <f aca="false">IF(COUNTA(A39:E39)=0,IF(AND(L39="",M39="",F39="",G39="",H39="",I39="",J39="",K39=""),0,1),IF(NOT(AND(ISTEXT(L39),L39=IF(COUNTA(A39:E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期首区分を確認",IF(AND(B39="確認済",NOT(IF(ISNUMBER(C39),AND(C39&gt;=0,C39&lt;=1000000,C39=INT(C39)),FALSE()))),"確認済期首は0〜100万個の整数で必須",IF(AND(B39="未確認",COUNTA(C39)&gt;0),"未確認の期首数量は空欄",IF(NOT(IF(ISNUMBER(D39),AND(D39&gt;=43831,D39&lt;73051,D39=INT(D39)),FALSE())),"期首記録確認日は時刻なしで必須",IF(OR(D39&lt;在庫一覧!$B$3,D39&gt;在庫一覧!$H$3),"期首日≦期首確認日≦基準日を確認",IF(NOT(IF(ISNUMBER(E39),AND(E39&gt;=0,E39&lt;=1000000,E39=INT(E39)),FALSE())),"基準数量は0〜100万個の整数で必須","確認済み"))))))))),ISNUMBER(M39),M39=IF(L39="確認済み",0,1))),1,IF(M39&lt;&gt;0,0,IF(AND(ISNUMBER(F39),F39=SUMIFS(入出庫記録!$H$8:$H$107,入出庫記録!$B$8:$B$107,A39),ISNUMBER(G39),G39=SUMIFS(入出庫記録!$I$8:$I$107,入出庫記録!$B$8:$B$107,A39),ISNUMBER(H39),H39=SUMIFS(入出庫記録!$J$8:$J$107,入出庫記録!$B$8:$B$107,A39),IF(J39="未確認",ISTEXT(I39),ISNUMBER(I39)),I39=IF(OR(B39="未確認",H39&gt;0),"",C39+F39-G39),ISTEXT(J39),J39=IF(OR(B39="未確認",H39&gt;0),"未確認",IF(I39&lt;0,"帳簿負数",IF(I39&lt;E39,"基準割れ","基準以上"))),IF(OR(J39="未確認",J39="帳簿負数"),ISTEXT(K39),ISNUMBER(K39)),K39=IF(OR(J39="未確認",J39="帳簿負数"),"",IF(I39&lt;E39,E39-I39,0))),0,1))))</f>
        <v>0</v>
      </c>
    </row>
    <row r="40" customFormat="false" ht="30" hidden="false" customHeight="true" outlineLevel="0" collapsed="false">
      <c r="A40" s="8"/>
      <c r="B40" s="9"/>
      <c r="C40" s="10"/>
      <c r="D40" s="3"/>
      <c r="E40" s="10"/>
      <c r="F40" s="4" t="str">
        <f aca="false">IF(L40="","",IF(M40&lt;&gt;0,NA(),SUMIFS(入出庫記録!$H$8:$H$107,入出庫記録!$B$8:$B$107,A40)))</f>
        <v/>
      </c>
      <c r="G40" s="4" t="str">
        <f aca="false">IF(L40="","",IF(M40&lt;&gt;0,NA(),SUMIFS(入出庫記録!$I$8:$I$107,入出庫記録!$B$8:$B$107,A40)))</f>
        <v/>
      </c>
      <c r="H40" s="4" t="str">
        <f aca="false">IF(L40="","",IF(M40&lt;&gt;0,NA(),SUMIFS(入出庫記録!$J$8:$J$107,入出庫記録!$B$8:$B$107,A40)))</f>
        <v/>
      </c>
      <c r="I40" s="4" t="str">
        <f aca="false">IF(L40="","",IF(M40&lt;&gt;0,NA(),IF(OR(B40="未確認",H40&gt;0),"",C40+F40-G40)))</f>
        <v/>
      </c>
      <c r="J40" s="6" t="str">
        <f aca="false">IF(L40="","",IF(M40&lt;&gt;0,NA(),IF(OR(B40="未確認",H40&gt;0),"未確認",IF(I40&lt;0,"帳簿負数",IF(I40&lt;E40,"基準割れ","基準以上")))))</f>
        <v/>
      </c>
      <c r="K40" s="4" t="str">
        <f aca="false">IF(L40="","",IF(M40&lt;&gt;0,NA(),IF(OR(J40="未確認",J40="帳簿負数"),"",IF(I40&lt;E40,E40-I40,0))))</f>
        <v/>
      </c>
      <c r="L40" s="1" t="str">
        <f aca="false">IF(COUNTA(A40:E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期首区分を確認",IF(AND(B40="確認済",NOT(IF(ISNUMBER(C40),AND(C40&gt;=0,C40&lt;=1000000,C40=INT(C40)),FALSE()))),"確認済期首は0〜100万個の整数で必須",IF(AND(B40="未確認",COUNTA(C40)&gt;0),"未確認の期首数量は空欄",IF(NOT(IF(ISNUMBER(D40),AND(D40&gt;=43831,D40&lt;73051,D40=INT(D40)),FALSE())),"期首記録確認日は時刻なしで必須",IF(OR(D40&lt;在庫一覧!$B$3,D40&gt;在庫一覧!$H$3),"期首日≦期首確認日≦基準日を確認",IF(NOT(IF(ISNUMBER(E40),AND(E40&gt;=0,E40&lt;=1000000,E40=INT(E40)),FALSE())),"基準数量は0〜100万個の整数で必須","確認済み")))))))))</f>
        <v/>
      </c>
      <c r="M40" s="1" t="str">
        <f aca="false">IF(L40="","",IF(L40="確認済み",0,1))</f>
        <v/>
      </c>
      <c r="N40" s="1" t="n">
        <f aca="false">IF(COUNTA(A40:E40)=0,IF(AND(L40="",M40="",F40="",G40="",H40="",I40="",J40="",K40=""),0,1),IF(NOT(AND(ISTEXT(L40),L40=IF(COUNTA(A40:E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期首区分を確認",IF(AND(B40="確認済",NOT(IF(ISNUMBER(C40),AND(C40&gt;=0,C40&lt;=1000000,C40=INT(C40)),FALSE()))),"確認済期首は0〜100万個の整数で必須",IF(AND(B40="未確認",COUNTA(C40)&gt;0),"未確認の期首数量は空欄",IF(NOT(IF(ISNUMBER(D40),AND(D40&gt;=43831,D40&lt;73051,D40=INT(D40)),FALSE())),"期首記録確認日は時刻なしで必須",IF(OR(D40&lt;在庫一覧!$B$3,D40&gt;在庫一覧!$H$3),"期首日≦期首確認日≦基準日を確認",IF(NOT(IF(ISNUMBER(E40),AND(E40&gt;=0,E40&lt;=1000000,E40=INT(E40)),FALSE())),"基準数量は0〜100万個の整数で必須","確認済み"))))))))),ISNUMBER(M40),M40=IF(L40="確認済み",0,1))),1,IF(M40&lt;&gt;0,0,IF(AND(ISNUMBER(F40),F40=SUMIFS(入出庫記録!$H$8:$H$107,入出庫記録!$B$8:$B$107,A40),ISNUMBER(G40),G40=SUMIFS(入出庫記録!$I$8:$I$107,入出庫記録!$B$8:$B$107,A40),ISNUMBER(H40),H40=SUMIFS(入出庫記録!$J$8:$J$107,入出庫記録!$B$8:$B$107,A40),IF(J40="未確認",ISTEXT(I40),ISNUMBER(I40)),I40=IF(OR(B40="未確認",H40&gt;0),"",C40+F40-G40),ISTEXT(J40),J40=IF(OR(B40="未確認",H40&gt;0),"未確認",IF(I40&lt;0,"帳簿負数",IF(I40&lt;E40,"基準割れ","基準以上"))),IF(OR(J40="未確認",J40="帳簿負数"),ISTEXT(K40),ISNUMBER(K40)),K40=IF(OR(J40="未確認",J40="帳簿負数"),"",IF(I40&lt;E40,E40-I40,0))),0,1))))</f>
        <v>0</v>
      </c>
    </row>
    <row r="41" customFormat="false" ht="30" hidden="false" customHeight="true" outlineLevel="0" collapsed="false">
      <c r="A41" s="8"/>
      <c r="B41" s="9"/>
      <c r="C41" s="10"/>
      <c r="D41" s="3"/>
      <c r="E41" s="10"/>
      <c r="F41" s="4" t="str">
        <f aca="false">IF(L41="","",IF(M41&lt;&gt;0,NA(),SUMIFS(入出庫記録!$H$8:$H$107,入出庫記録!$B$8:$B$107,A41)))</f>
        <v/>
      </c>
      <c r="G41" s="4" t="str">
        <f aca="false">IF(L41="","",IF(M41&lt;&gt;0,NA(),SUMIFS(入出庫記録!$I$8:$I$107,入出庫記録!$B$8:$B$107,A41)))</f>
        <v/>
      </c>
      <c r="H41" s="4" t="str">
        <f aca="false">IF(L41="","",IF(M41&lt;&gt;0,NA(),SUMIFS(入出庫記録!$J$8:$J$107,入出庫記録!$B$8:$B$107,A41)))</f>
        <v/>
      </c>
      <c r="I41" s="4" t="str">
        <f aca="false">IF(L41="","",IF(M41&lt;&gt;0,NA(),IF(OR(B41="未確認",H41&gt;0),"",C41+F41-G41)))</f>
        <v/>
      </c>
      <c r="J41" s="6" t="str">
        <f aca="false">IF(L41="","",IF(M41&lt;&gt;0,NA(),IF(OR(B41="未確認",H41&gt;0),"未確認",IF(I41&lt;0,"帳簿負数",IF(I41&lt;E41,"基準割れ","基準以上")))))</f>
        <v/>
      </c>
      <c r="K41" s="4" t="str">
        <f aca="false">IF(L41="","",IF(M41&lt;&gt;0,NA(),IF(OR(J41="未確認",J41="帳簿負数"),"",IF(I41&lt;E41,E41-I41,0))))</f>
        <v/>
      </c>
      <c r="L41" s="1" t="str">
        <f aca="false">IF(COUNTA(A41:E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期首区分を確認",IF(AND(B41="確認済",NOT(IF(ISNUMBER(C41),AND(C41&gt;=0,C41&lt;=1000000,C41=INT(C41)),FALSE()))),"確認済期首は0〜100万個の整数で必須",IF(AND(B41="未確認",COUNTA(C41)&gt;0),"未確認の期首数量は空欄",IF(NOT(IF(ISNUMBER(D41),AND(D41&gt;=43831,D41&lt;73051,D41=INT(D41)),FALSE())),"期首記録確認日は時刻なしで必須",IF(OR(D41&lt;在庫一覧!$B$3,D41&gt;在庫一覧!$H$3),"期首日≦期首確認日≦基準日を確認",IF(NOT(IF(ISNUMBER(E41),AND(E41&gt;=0,E41&lt;=1000000,E41=INT(E41)),FALSE())),"基準数量は0〜100万個の整数で必須","確認済み")))))))))</f>
        <v/>
      </c>
      <c r="M41" s="1" t="str">
        <f aca="false">IF(L41="","",IF(L41="確認済み",0,1))</f>
        <v/>
      </c>
      <c r="N41" s="1" t="n">
        <f aca="false">IF(COUNTA(A41:E41)=0,IF(AND(L41="",M41="",F41="",G41="",H41="",I41="",J41="",K41=""),0,1),IF(NOT(AND(ISTEXT(L41),L41=IF(COUNTA(A41:E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期首区分を確認",IF(AND(B41="確認済",NOT(IF(ISNUMBER(C41),AND(C41&gt;=0,C41&lt;=1000000,C41=INT(C41)),FALSE()))),"確認済期首は0〜100万個の整数で必須",IF(AND(B41="未確認",COUNTA(C41)&gt;0),"未確認の期首数量は空欄",IF(NOT(IF(ISNUMBER(D41),AND(D41&gt;=43831,D41&lt;73051,D41=INT(D41)),FALSE())),"期首記録確認日は時刻なしで必須",IF(OR(D41&lt;在庫一覧!$B$3,D41&gt;在庫一覧!$H$3),"期首日≦期首確認日≦基準日を確認",IF(NOT(IF(ISNUMBER(E41),AND(E41&gt;=0,E41&lt;=1000000,E41=INT(E41)),FALSE())),"基準数量は0〜100万個の整数で必須","確認済み"))))))))),ISNUMBER(M41),M41=IF(L41="確認済み",0,1))),1,IF(M41&lt;&gt;0,0,IF(AND(ISNUMBER(F41),F41=SUMIFS(入出庫記録!$H$8:$H$107,入出庫記録!$B$8:$B$107,A41),ISNUMBER(G41),G41=SUMIFS(入出庫記録!$I$8:$I$107,入出庫記録!$B$8:$B$107,A41),ISNUMBER(H41),H41=SUMIFS(入出庫記録!$J$8:$J$107,入出庫記録!$B$8:$B$107,A41),IF(J41="未確認",ISTEXT(I41),ISNUMBER(I41)),I41=IF(OR(B41="未確認",H41&gt;0),"",C41+F41-G41),ISTEXT(J41),J41=IF(OR(B41="未確認",H41&gt;0),"未確認",IF(I41&lt;0,"帳簿負数",IF(I41&lt;E41,"基準割れ","基準以上"))),IF(OR(J41="未確認",J41="帳簿負数"),ISTEXT(K41),ISNUMBER(K41)),K41=IF(OR(J41="未確認",J41="帳簿負数"),"",IF(I41&lt;E41,E41-I41,0))),0,1))))</f>
        <v>0</v>
      </c>
    </row>
    <row r="42" customFormat="false" ht="30" hidden="false" customHeight="true" outlineLevel="0" collapsed="false">
      <c r="A42" s="8"/>
      <c r="B42" s="9"/>
      <c r="C42" s="10"/>
      <c r="D42" s="3"/>
      <c r="E42" s="10"/>
      <c r="F42" s="4" t="str">
        <f aca="false">IF(L42="","",IF(M42&lt;&gt;0,NA(),SUMIFS(入出庫記録!$H$8:$H$107,入出庫記録!$B$8:$B$107,A42)))</f>
        <v/>
      </c>
      <c r="G42" s="4" t="str">
        <f aca="false">IF(L42="","",IF(M42&lt;&gt;0,NA(),SUMIFS(入出庫記録!$I$8:$I$107,入出庫記録!$B$8:$B$107,A42)))</f>
        <v/>
      </c>
      <c r="H42" s="4" t="str">
        <f aca="false">IF(L42="","",IF(M42&lt;&gt;0,NA(),SUMIFS(入出庫記録!$J$8:$J$107,入出庫記録!$B$8:$B$107,A42)))</f>
        <v/>
      </c>
      <c r="I42" s="4" t="str">
        <f aca="false">IF(L42="","",IF(M42&lt;&gt;0,NA(),IF(OR(B42="未確認",H42&gt;0),"",C42+F42-G42)))</f>
        <v/>
      </c>
      <c r="J42" s="6" t="str">
        <f aca="false">IF(L42="","",IF(M42&lt;&gt;0,NA(),IF(OR(B42="未確認",H42&gt;0),"未確認",IF(I42&lt;0,"帳簿負数",IF(I42&lt;E42,"基準割れ","基準以上")))))</f>
        <v/>
      </c>
      <c r="K42" s="4" t="str">
        <f aca="false">IF(L42="","",IF(M42&lt;&gt;0,NA(),IF(OR(J42="未確認",J42="帳簿負数"),"",IF(I42&lt;E42,E42-I42,0))))</f>
        <v/>
      </c>
      <c r="L42" s="1" t="str">
        <f aca="false">IF(COUNTA(A42:E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期首区分を確認",IF(AND(B42="確認済",NOT(IF(ISNUMBER(C42),AND(C42&gt;=0,C42&lt;=1000000,C42=INT(C42)),FALSE()))),"確認済期首は0〜100万個の整数で必須",IF(AND(B42="未確認",COUNTA(C42)&gt;0),"未確認の期首数量は空欄",IF(NOT(IF(ISNUMBER(D42),AND(D42&gt;=43831,D42&lt;73051,D42=INT(D42)),FALSE())),"期首記録確認日は時刻なしで必須",IF(OR(D42&lt;在庫一覧!$B$3,D42&gt;在庫一覧!$H$3),"期首日≦期首確認日≦基準日を確認",IF(NOT(IF(ISNUMBER(E42),AND(E42&gt;=0,E42&lt;=1000000,E42=INT(E42)),FALSE())),"基準数量は0〜100万個の整数で必須","確認済み")))))))))</f>
        <v/>
      </c>
      <c r="M42" s="1" t="str">
        <f aca="false">IF(L42="","",IF(L42="確認済み",0,1))</f>
        <v/>
      </c>
      <c r="N42" s="1" t="n">
        <f aca="false">IF(COUNTA(A42:E42)=0,IF(AND(L42="",M42="",F42="",G42="",H42="",I42="",J42="",K42=""),0,1),IF(NOT(AND(ISTEXT(L42),L42=IF(COUNTA(A42:E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期首区分を確認",IF(AND(B42="確認済",NOT(IF(ISNUMBER(C42),AND(C42&gt;=0,C42&lt;=1000000,C42=INT(C42)),FALSE()))),"確認済期首は0〜100万個の整数で必須",IF(AND(B42="未確認",COUNTA(C42)&gt;0),"未確認の期首数量は空欄",IF(NOT(IF(ISNUMBER(D42),AND(D42&gt;=43831,D42&lt;73051,D42=INT(D42)),FALSE())),"期首記録確認日は時刻なしで必須",IF(OR(D42&lt;在庫一覧!$B$3,D42&gt;在庫一覧!$H$3),"期首日≦期首確認日≦基準日を確認",IF(NOT(IF(ISNUMBER(E42),AND(E42&gt;=0,E42&lt;=1000000,E42=INT(E42)),FALSE())),"基準数量は0〜100万個の整数で必須","確認済み"))))))))),ISNUMBER(M42),M42=IF(L42="確認済み",0,1))),1,IF(M42&lt;&gt;0,0,IF(AND(ISNUMBER(F42),F42=SUMIFS(入出庫記録!$H$8:$H$107,入出庫記録!$B$8:$B$107,A42),ISNUMBER(G42),G42=SUMIFS(入出庫記録!$I$8:$I$107,入出庫記録!$B$8:$B$107,A42),ISNUMBER(H42),H42=SUMIFS(入出庫記録!$J$8:$J$107,入出庫記録!$B$8:$B$107,A42),IF(J42="未確認",ISTEXT(I42),ISNUMBER(I42)),I42=IF(OR(B42="未確認",H42&gt;0),"",C42+F42-G42),ISTEXT(J42),J42=IF(OR(B42="未確認",H42&gt;0),"未確認",IF(I42&lt;0,"帳簿負数",IF(I42&lt;E42,"基準割れ","基準以上"))),IF(OR(J42="未確認",J42="帳簿負数"),ISTEXT(K42),ISNUMBER(K42)),K42=IF(OR(J42="未確認",J42="帳簿負数"),"",IF(I42&lt;E42,E42-I42,0))),0,1))))</f>
        <v>0</v>
      </c>
    </row>
    <row r="43" customFormat="false" ht="30" hidden="false" customHeight="true" outlineLevel="0" collapsed="false">
      <c r="A43" s="8"/>
      <c r="B43" s="9"/>
      <c r="C43" s="10"/>
      <c r="D43" s="3"/>
      <c r="E43" s="10"/>
      <c r="F43" s="4" t="str">
        <f aca="false">IF(L43="","",IF(M43&lt;&gt;0,NA(),SUMIFS(入出庫記録!$H$8:$H$107,入出庫記録!$B$8:$B$107,A43)))</f>
        <v/>
      </c>
      <c r="G43" s="4" t="str">
        <f aca="false">IF(L43="","",IF(M43&lt;&gt;0,NA(),SUMIFS(入出庫記録!$I$8:$I$107,入出庫記録!$B$8:$B$107,A43)))</f>
        <v/>
      </c>
      <c r="H43" s="4" t="str">
        <f aca="false">IF(L43="","",IF(M43&lt;&gt;0,NA(),SUMIFS(入出庫記録!$J$8:$J$107,入出庫記録!$B$8:$B$107,A43)))</f>
        <v/>
      </c>
      <c r="I43" s="4" t="str">
        <f aca="false">IF(L43="","",IF(M43&lt;&gt;0,NA(),IF(OR(B43="未確認",H43&gt;0),"",C43+F43-G43)))</f>
        <v/>
      </c>
      <c r="J43" s="6" t="str">
        <f aca="false">IF(L43="","",IF(M43&lt;&gt;0,NA(),IF(OR(B43="未確認",H43&gt;0),"未確認",IF(I43&lt;0,"帳簿負数",IF(I43&lt;E43,"基準割れ","基準以上")))))</f>
        <v/>
      </c>
      <c r="K43" s="4" t="str">
        <f aca="false">IF(L43="","",IF(M43&lt;&gt;0,NA(),IF(OR(J43="未確認",J43="帳簿負数"),"",IF(I43&lt;E43,E43-I43,0))))</f>
        <v/>
      </c>
      <c r="L43" s="1" t="str">
        <f aca="false">IF(COUNTA(A43:E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期首区分を確認",IF(AND(B43="確認済",NOT(IF(ISNUMBER(C43),AND(C43&gt;=0,C43&lt;=1000000,C43=INT(C43)),FALSE()))),"確認済期首は0〜100万個の整数で必須",IF(AND(B43="未確認",COUNTA(C43)&gt;0),"未確認の期首数量は空欄",IF(NOT(IF(ISNUMBER(D43),AND(D43&gt;=43831,D43&lt;73051,D43=INT(D43)),FALSE())),"期首記録確認日は時刻なしで必須",IF(OR(D43&lt;在庫一覧!$B$3,D43&gt;在庫一覧!$H$3),"期首日≦期首確認日≦基準日を確認",IF(NOT(IF(ISNUMBER(E43),AND(E43&gt;=0,E43&lt;=1000000,E43=INT(E43)),FALSE())),"基準数量は0〜100万個の整数で必須","確認済み")))))))))</f>
        <v/>
      </c>
      <c r="M43" s="1" t="str">
        <f aca="false">IF(L43="","",IF(L43="確認済み",0,1))</f>
        <v/>
      </c>
      <c r="N43" s="1" t="n">
        <f aca="false">IF(COUNTA(A43:E43)=0,IF(AND(L43="",M43="",F43="",G43="",H43="",I43="",J43="",K43=""),0,1),IF(NOT(AND(ISTEXT(L43),L43=IF(COUNTA(A43:E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期首区分を確認",IF(AND(B43="確認済",NOT(IF(ISNUMBER(C43),AND(C43&gt;=0,C43&lt;=1000000,C43=INT(C43)),FALSE()))),"確認済期首は0〜100万個の整数で必須",IF(AND(B43="未確認",COUNTA(C43)&gt;0),"未確認の期首数量は空欄",IF(NOT(IF(ISNUMBER(D43),AND(D43&gt;=43831,D43&lt;73051,D43=INT(D43)),FALSE())),"期首記録確認日は時刻なしで必須",IF(OR(D43&lt;在庫一覧!$B$3,D43&gt;在庫一覧!$H$3),"期首日≦期首確認日≦基準日を確認",IF(NOT(IF(ISNUMBER(E43),AND(E43&gt;=0,E43&lt;=1000000,E43=INT(E43)),FALSE())),"基準数量は0〜100万個の整数で必須","確認済み"))))))))),ISNUMBER(M43),M43=IF(L43="確認済み",0,1))),1,IF(M43&lt;&gt;0,0,IF(AND(ISNUMBER(F43),F43=SUMIFS(入出庫記録!$H$8:$H$107,入出庫記録!$B$8:$B$107,A43),ISNUMBER(G43),G43=SUMIFS(入出庫記録!$I$8:$I$107,入出庫記録!$B$8:$B$107,A43),ISNUMBER(H43),H43=SUMIFS(入出庫記録!$J$8:$J$107,入出庫記録!$B$8:$B$107,A43),IF(J43="未確認",ISTEXT(I43),ISNUMBER(I43)),I43=IF(OR(B43="未確認",H43&gt;0),"",C43+F43-G43),ISTEXT(J43),J43=IF(OR(B43="未確認",H43&gt;0),"未確認",IF(I43&lt;0,"帳簿負数",IF(I43&lt;E43,"基準割れ","基準以上"))),IF(OR(J43="未確認",J43="帳簿負数"),ISTEXT(K43),ISNUMBER(K43)),K43=IF(OR(J43="未確認",J43="帳簿負数"),"",IF(I43&lt;E43,E43-I43,0))),0,1))))</f>
        <v>0</v>
      </c>
    </row>
    <row r="44" customFormat="false" ht="30" hidden="false" customHeight="true" outlineLevel="0" collapsed="false">
      <c r="A44" s="8"/>
      <c r="B44" s="9"/>
      <c r="C44" s="10"/>
      <c r="D44" s="3"/>
      <c r="E44" s="10"/>
      <c r="F44" s="4" t="str">
        <f aca="false">IF(L44="","",IF(M44&lt;&gt;0,NA(),SUMIFS(入出庫記録!$H$8:$H$107,入出庫記録!$B$8:$B$107,A44)))</f>
        <v/>
      </c>
      <c r="G44" s="4" t="str">
        <f aca="false">IF(L44="","",IF(M44&lt;&gt;0,NA(),SUMIFS(入出庫記録!$I$8:$I$107,入出庫記録!$B$8:$B$107,A44)))</f>
        <v/>
      </c>
      <c r="H44" s="4" t="str">
        <f aca="false">IF(L44="","",IF(M44&lt;&gt;0,NA(),SUMIFS(入出庫記録!$J$8:$J$107,入出庫記録!$B$8:$B$107,A44)))</f>
        <v/>
      </c>
      <c r="I44" s="4" t="str">
        <f aca="false">IF(L44="","",IF(M44&lt;&gt;0,NA(),IF(OR(B44="未確認",H44&gt;0),"",C44+F44-G44)))</f>
        <v/>
      </c>
      <c r="J44" s="6" t="str">
        <f aca="false">IF(L44="","",IF(M44&lt;&gt;0,NA(),IF(OR(B44="未確認",H44&gt;0),"未確認",IF(I44&lt;0,"帳簿負数",IF(I44&lt;E44,"基準割れ","基準以上")))))</f>
        <v/>
      </c>
      <c r="K44" s="4" t="str">
        <f aca="false">IF(L44="","",IF(M44&lt;&gt;0,NA(),IF(OR(J44="未確認",J44="帳簿負数"),"",IF(I44&lt;E44,E44-I44,0))))</f>
        <v/>
      </c>
      <c r="L44" s="1" t="str">
        <f aca="false">IF(COUNTA(A44:E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期首区分を確認",IF(AND(B44="確認済",NOT(IF(ISNUMBER(C44),AND(C44&gt;=0,C44&lt;=1000000,C44=INT(C44)),FALSE()))),"確認済期首は0〜100万個の整数で必須",IF(AND(B44="未確認",COUNTA(C44)&gt;0),"未確認の期首数量は空欄",IF(NOT(IF(ISNUMBER(D44),AND(D44&gt;=43831,D44&lt;73051,D44=INT(D44)),FALSE())),"期首記録確認日は時刻なしで必須",IF(OR(D44&lt;在庫一覧!$B$3,D44&gt;在庫一覧!$H$3),"期首日≦期首確認日≦基準日を確認",IF(NOT(IF(ISNUMBER(E44),AND(E44&gt;=0,E44&lt;=1000000,E44=INT(E44)),FALSE())),"基準数量は0〜100万個の整数で必須","確認済み")))))))))</f>
        <v/>
      </c>
      <c r="M44" s="1" t="str">
        <f aca="false">IF(L44="","",IF(L44="確認済み",0,1))</f>
        <v/>
      </c>
      <c r="N44" s="1" t="n">
        <f aca="false">IF(COUNTA(A44:E44)=0,IF(AND(L44="",M44="",F44="",G44="",H44="",I44="",J44="",K44=""),0,1),IF(NOT(AND(ISTEXT(L44),L44=IF(COUNTA(A44:E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期首区分を確認",IF(AND(B44="確認済",NOT(IF(ISNUMBER(C44),AND(C44&gt;=0,C44&lt;=1000000,C44=INT(C44)),FALSE()))),"確認済期首は0〜100万個の整数で必須",IF(AND(B44="未確認",COUNTA(C44)&gt;0),"未確認の期首数量は空欄",IF(NOT(IF(ISNUMBER(D44),AND(D44&gt;=43831,D44&lt;73051,D44=INT(D44)),FALSE())),"期首記録確認日は時刻なしで必須",IF(OR(D44&lt;在庫一覧!$B$3,D44&gt;在庫一覧!$H$3),"期首日≦期首確認日≦基準日を確認",IF(NOT(IF(ISNUMBER(E44),AND(E44&gt;=0,E44&lt;=1000000,E44=INT(E44)),FALSE())),"基準数量は0〜100万個の整数で必須","確認済み"))))))))),ISNUMBER(M44),M44=IF(L44="確認済み",0,1))),1,IF(M44&lt;&gt;0,0,IF(AND(ISNUMBER(F44),F44=SUMIFS(入出庫記録!$H$8:$H$107,入出庫記録!$B$8:$B$107,A44),ISNUMBER(G44),G44=SUMIFS(入出庫記録!$I$8:$I$107,入出庫記録!$B$8:$B$107,A44),ISNUMBER(H44),H44=SUMIFS(入出庫記録!$J$8:$J$107,入出庫記録!$B$8:$B$107,A44),IF(J44="未確認",ISTEXT(I44),ISNUMBER(I44)),I44=IF(OR(B44="未確認",H44&gt;0),"",C44+F44-G44),ISTEXT(J44),J44=IF(OR(B44="未確認",H44&gt;0),"未確認",IF(I44&lt;0,"帳簿負数",IF(I44&lt;E44,"基準割れ","基準以上"))),IF(OR(J44="未確認",J44="帳簿負数"),ISTEXT(K44),ISNUMBER(K44)),K44=IF(OR(J44="未確認",J44="帳簿負数"),"",IF(I44&lt;E44,E44-I44,0))),0,1))))</f>
        <v>0</v>
      </c>
    </row>
    <row r="45" customFormat="false" ht="30" hidden="false" customHeight="true" outlineLevel="0" collapsed="false">
      <c r="A45" s="8"/>
      <c r="B45" s="9"/>
      <c r="C45" s="10"/>
      <c r="D45" s="3"/>
      <c r="E45" s="10"/>
      <c r="F45" s="4" t="str">
        <f aca="false">IF(L45="","",IF(M45&lt;&gt;0,NA(),SUMIFS(入出庫記録!$H$8:$H$107,入出庫記録!$B$8:$B$107,A45)))</f>
        <v/>
      </c>
      <c r="G45" s="4" t="str">
        <f aca="false">IF(L45="","",IF(M45&lt;&gt;0,NA(),SUMIFS(入出庫記録!$I$8:$I$107,入出庫記録!$B$8:$B$107,A45)))</f>
        <v/>
      </c>
      <c r="H45" s="4" t="str">
        <f aca="false">IF(L45="","",IF(M45&lt;&gt;0,NA(),SUMIFS(入出庫記録!$J$8:$J$107,入出庫記録!$B$8:$B$107,A45)))</f>
        <v/>
      </c>
      <c r="I45" s="4" t="str">
        <f aca="false">IF(L45="","",IF(M45&lt;&gt;0,NA(),IF(OR(B45="未確認",H45&gt;0),"",C45+F45-G45)))</f>
        <v/>
      </c>
      <c r="J45" s="6" t="str">
        <f aca="false">IF(L45="","",IF(M45&lt;&gt;0,NA(),IF(OR(B45="未確認",H45&gt;0),"未確認",IF(I45&lt;0,"帳簿負数",IF(I45&lt;E45,"基準割れ","基準以上")))))</f>
        <v/>
      </c>
      <c r="K45" s="4" t="str">
        <f aca="false">IF(L45="","",IF(M45&lt;&gt;0,NA(),IF(OR(J45="未確認",J45="帳簿負数"),"",IF(I45&lt;E45,E45-I45,0))))</f>
        <v/>
      </c>
      <c r="L45" s="1" t="str">
        <f aca="false">IF(COUNTA(A45:E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期首区分を確認",IF(AND(B45="確認済",NOT(IF(ISNUMBER(C45),AND(C45&gt;=0,C45&lt;=1000000,C45=INT(C45)),FALSE()))),"確認済期首は0〜100万個の整数で必須",IF(AND(B45="未確認",COUNTA(C45)&gt;0),"未確認の期首数量は空欄",IF(NOT(IF(ISNUMBER(D45),AND(D45&gt;=43831,D45&lt;73051,D45=INT(D45)),FALSE())),"期首記録確認日は時刻なしで必須",IF(OR(D45&lt;在庫一覧!$B$3,D45&gt;在庫一覧!$H$3),"期首日≦期首確認日≦基準日を確認",IF(NOT(IF(ISNUMBER(E45),AND(E45&gt;=0,E45&lt;=1000000,E45=INT(E45)),FALSE())),"基準数量は0〜100万個の整数で必須","確認済み")))))))))</f>
        <v/>
      </c>
      <c r="M45" s="1" t="str">
        <f aca="false">IF(L45="","",IF(L45="確認済み",0,1))</f>
        <v/>
      </c>
      <c r="N45" s="1" t="n">
        <f aca="false">IF(COUNTA(A45:E45)=0,IF(AND(L45="",M45="",F45="",G45="",H45="",I45="",J45="",K45=""),0,1),IF(NOT(AND(ISTEXT(L45),L45=IF(COUNTA(A45:E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期首区分を確認",IF(AND(B45="確認済",NOT(IF(ISNUMBER(C45),AND(C45&gt;=0,C45&lt;=1000000,C45=INT(C45)),FALSE()))),"確認済期首は0〜100万個の整数で必須",IF(AND(B45="未確認",COUNTA(C45)&gt;0),"未確認の期首数量は空欄",IF(NOT(IF(ISNUMBER(D45),AND(D45&gt;=43831,D45&lt;73051,D45=INT(D45)),FALSE())),"期首記録確認日は時刻なしで必須",IF(OR(D45&lt;在庫一覧!$B$3,D45&gt;在庫一覧!$H$3),"期首日≦期首確認日≦基準日を確認",IF(NOT(IF(ISNUMBER(E45),AND(E45&gt;=0,E45&lt;=1000000,E45=INT(E45)),FALSE())),"基準数量は0〜100万個の整数で必須","確認済み"))))))))),ISNUMBER(M45),M45=IF(L45="確認済み",0,1))),1,IF(M45&lt;&gt;0,0,IF(AND(ISNUMBER(F45),F45=SUMIFS(入出庫記録!$H$8:$H$107,入出庫記録!$B$8:$B$107,A45),ISNUMBER(G45),G45=SUMIFS(入出庫記録!$I$8:$I$107,入出庫記録!$B$8:$B$107,A45),ISNUMBER(H45),H45=SUMIFS(入出庫記録!$J$8:$J$107,入出庫記録!$B$8:$B$107,A45),IF(J45="未確認",ISTEXT(I45),ISNUMBER(I45)),I45=IF(OR(B45="未確認",H45&gt;0),"",C45+F45-G45),ISTEXT(J45),J45=IF(OR(B45="未確認",H45&gt;0),"未確認",IF(I45&lt;0,"帳簿負数",IF(I45&lt;E45,"基準割れ","基準以上"))),IF(OR(J45="未確認",J45="帳簿負数"),ISTEXT(K45),ISNUMBER(K45)),K45=IF(OR(J45="未確認",J45="帳簿負数"),"",IF(I45&lt;E45,E45-I45,0))),0,1))))</f>
        <v>0</v>
      </c>
    </row>
    <row r="46" customFormat="false" ht="30" hidden="false" customHeight="true" outlineLevel="0" collapsed="false">
      <c r="A46" s="8"/>
      <c r="B46" s="9"/>
      <c r="C46" s="10"/>
      <c r="D46" s="3"/>
      <c r="E46" s="10"/>
      <c r="F46" s="4" t="str">
        <f aca="false">IF(L46="","",IF(M46&lt;&gt;0,NA(),SUMIFS(入出庫記録!$H$8:$H$107,入出庫記録!$B$8:$B$107,A46)))</f>
        <v/>
      </c>
      <c r="G46" s="4" t="str">
        <f aca="false">IF(L46="","",IF(M46&lt;&gt;0,NA(),SUMIFS(入出庫記録!$I$8:$I$107,入出庫記録!$B$8:$B$107,A46)))</f>
        <v/>
      </c>
      <c r="H46" s="4" t="str">
        <f aca="false">IF(L46="","",IF(M46&lt;&gt;0,NA(),SUMIFS(入出庫記録!$J$8:$J$107,入出庫記録!$B$8:$B$107,A46)))</f>
        <v/>
      </c>
      <c r="I46" s="4" t="str">
        <f aca="false">IF(L46="","",IF(M46&lt;&gt;0,NA(),IF(OR(B46="未確認",H46&gt;0),"",C46+F46-G46)))</f>
        <v/>
      </c>
      <c r="J46" s="6" t="str">
        <f aca="false">IF(L46="","",IF(M46&lt;&gt;0,NA(),IF(OR(B46="未確認",H46&gt;0),"未確認",IF(I46&lt;0,"帳簿負数",IF(I46&lt;E46,"基準割れ","基準以上")))))</f>
        <v/>
      </c>
      <c r="K46" s="4" t="str">
        <f aca="false">IF(L46="","",IF(M46&lt;&gt;0,NA(),IF(OR(J46="未確認",J46="帳簿負数"),"",IF(I46&lt;E46,E46-I46,0))))</f>
        <v/>
      </c>
      <c r="L46" s="1" t="str">
        <f aca="false">IF(COUNTA(A46:E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期首区分を確認",IF(AND(B46="確認済",NOT(IF(ISNUMBER(C46),AND(C46&gt;=0,C46&lt;=1000000,C46=INT(C46)),FALSE()))),"確認済期首は0〜100万個の整数で必須",IF(AND(B46="未確認",COUNTA(C46)&gt;0),"未確認の期首数量は空欄",IF(NOT(IF(ISNUMBER(D46),AND(D46&gt;=43831,D46&lt;73051,D46=INT(D46)),FALSE())),"期首記録確認日は時刻なしで必須",IF(OR(D46&lt;在庫一覧!$B$3,D46&gt;在庫一覧!$H$3),"期首日≦期首確認日≦基準日を確認",IF(NOT(IF(ISNUMBER(E46),AND(E46&gt;=0,E46&lt;=1000000,E46=INT(E46)),FALSE())),"基準数量は0〜100万個の整数で必須","確認済み")))))))))</f>
        <v/>
      </c>
      <c r="M46" s="1" t="str">
        <f aca="false">IF(L46="","",IF(L46="確認済み",0,1))</f>
        <v/>
      </c>
      <c r="N46" s="1" t="n">
        <f aca="false">IF(COUNTA(A46:E46)=0,IF(AND(L46="",M46="",F46="",G46="",H46="",I46="",J46="",K46=""),0,1),IF(NOT(AND(ISTEXT(L46),L46=IF(COUNTA(A46:E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期首区分を確認",IF(AND(B46="確認済",NOT(IF(ISNUMBER(C46),AND(C46&gt;=0,C46&lt;=1000000,C46=INT(C46)),FALSE()))),"確認済期首は0〜100万個の整数で必須",IF(AND(B46="未確認",COUNTA(C46)&gt;0),"未確認の期首数量は空欄",IF(NOT(IF(ISNUMBER(D46),AND(D46&gt;=43831,D46&lt;73051,D46=INT(D46)),FALSE())),"期首記録確認日は時刻なしで必須",IF(OR(D46&lt;在庫一覧!$B$3,D46&gt;在庫一覧!$H$3),"期首日≦期首確認日≦基準日を確認",IF(NOT(IF(ISNUMBER(E46),AND(E46&gt;=0,E46&lt;=1000000,E46=INT(E46)),FALSE())),"基準数量は0〜100万個の整数で必須","確認済み"))))))))),ISNUMBER(M46),M46=IF(L46="確認済み",0,1))),1,IF(M46&lt;&gt;0,0,IF(AND(ISNUMBER(F46),F46=SUMIFS(入出庫記録!$H$8:$H$107,入出庫記録!$B$8:$B$107,A46),ISNUMBER(G46),G46=SUMIFS(入出庫記録!$I$8:$I$107,入出庫記録!$B$8:$B$107,A46),ISNUMBER(H46),H46=SUMIFS(入出庫記録!$J$8:$J$107,入出庫記録!$B$8:$B$107,A46),IF(J46="未確認",ISTEXT(I46),ISNUMBER(I46)),I46=IF(OR(B46="未確認",H46&gt;0),"",C46+F46-G46),ISTEXT(J46),J46=IF(OR(B46="未確認",H46&gt;0),"未確認",IF(I46&lt;0,"帳簿負数",IF(I46&lt;E46,"基準割れ","基準以上"))),IF(OR(J46="未確認",J46="帳簿負数"),ISTEXT(K46),ISNUMBER(K46)),K46=IF(OR(J46="未確認",J46="帳簿負数"),"",IF(I46&lt;E46,E46-I46,0))),0,1))))</f>
        <v>0</v>
      </c>
    </row>
    <row r="47" customFormat="false" ht="30" hidden="false" customHeight="true" outlineLevel="0" collapsed="false">
      <c r="A47" s="8"/>
      <c r="B47" s="9"/>
      <c r="C47" s="10"/>
      <c r="D47" s="3"/>
      <c r="E47" s="10"/>
      <c r="F47" s="4" t="str">
        <f aca="false">IF(L47="","",IF(M47&lt;&gt;0,NA(),SUMIFS(入出庫記録!$H$8:$H$107,入出庫記録!$B$8:$B$107,A47)))</f>
        <v/>
      </c>
      <c r="G47" s="4" t="str">
        <f aca="false">IF(L47="","",IF(M47&lt;&gt;0,NA(),SUMIFS(入出庫記録!$I$8:$I$107,入出庫記録!$B$8:$B$107,A47)))</f>
        <v/>
      </c>
      <c r="H47" s="4" t="str">
        <f aca="false">IF(L47="","",IF(M47&lt;&gt;0,NA(),SUMIFS(入出庫記録!$J$8:$J$107,入出庫記録!$B$8:$B$107,A47)))</f>
        <v/>
      </c>
      <c r="I47" s="4" t="str">
        <f aca="false">IF(L47="","",IF(M47&lt;&gt;0,NA(),IF(OR(B47="未確認",H47&gt;0),"",C47+F47-G47)))</f>
        <v/>
      </c>
      <c r="J47" s="6" t="str">
        <f aca="false">IF(L47="","",IF(M47&lt;&gt;0,NA(),IF(OR(B47="未確認",H47&gt;0),"未確認",IF(I47&lt;0,"帳簿負数",IF(I47&lt;E47,"基準割れ","基準以上")))))</f>
        <v/>
      </c>
      <c r="K47" s="4" t="str">
        <f aca="false">IF(L47="","",IF(M47&lt;&gt;0,NA(),IF(OR(J47="未確認",J47="帳簿負数"),"",IF(I47&lt;E47,E47-I47,0))))</f>
        <v/>
      </c>
      <c r="L47" s="1" t="str">
        <f aca="false">IF(COUNTA(A47:E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期首区分を確認",IF(AND(B47="確認済",NOT(IF(ISNUMBER(C47),AND(C47&gt;=0,C47&lt;=1000000,C47=INT(C47)),FALSE()))),"確認済期首は0〜100万個の整数で必須",IF(AND(B47="未確認",COUNTA(C47)&gt;0),"未確認の期首数量は空欄",IF(NOT(IF(ISNUMBER(D47),AND(D47&gt;=43831,D47&lt;73051,D47=INT(D47)),FALSE())),"期首記録確認日は時刻なしで必須",IF(OR(D47&lt;在庫一覧!$B$3,D47&gt;在庫一覧!$H$3),"期首日≦期首確認日≦基準日を確認",IF(NOT(IF(ISNUMBER(E47),AND(E47&gt;=0,E47&lt;=1000000,E47=INT(E47)),FALSE())),"基準数量は0〜100万個の整数で必須","確認済み")))))))))</f>
        <v/>
      </c>
      <c r="M47" s="1" t="str">
        <f aca="false">IF(L47="","",IF(L47="確認済み",0,1))</f>
        <v/>
      </c>
      <c r="N47" s="1" t="n">
        <f aca="false">IF(COUNTA(A47:E47)=0,IF(AND(L47="",M47="",F47="",G47="",H47="",I47="",J47="",K47=""),0,1),IF(NOT(AND(ISTEXT(L47),L47=IF(COUNTA(A47:E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期首区分を確認",IF(AND(B47="確認済",NOT(IF(ISNUMBER(C47),AND(C47&gt;=0,C47&lt;=1000000,C47=INT(C47)),FALSE()))),"確認済期首は0〜100万個の整数で必須",IF(AND(B47="未確認",COUNTA(C47)&gt;0),"未確認の期首数量は空欄",IF(NOT(IF(ISNUMBER(D47),AND(D47&gt;=43831,D47&lt;73051,D47=INT(D47)),FALSE())),"期首記録確認日は時刻なしで必須",IF(OR(D47&lt;在庫一覧!$B$3,D47&gt;在庫一覧!$H$3),"期首日≦期首確認日≦基準日を確認",IF(NOT(IF(ISNUMBER(E47),AND(E47&gt;=0,E47&lt;=1000000,E47=INT(E47)),FALSE())),"基準数量は0〜100万個の整数で必須","確認済み"))))))))),ISNUMBER(M47),M47=IF(L47="確認済み",0,1))),1,IF(M47&lt;&gt;0,0,IF(AND(ISNUMBER(F47),F47=SUMIFS(入出庫記録!$H$8:$H$107,入出庫記録!$B$8:$B$107,A47),ISNUMBER(G47),G47=SUMIFS(入出庫記録!$I$8:$I$107,入出庫記録!$B$8:$B$107,A47),ISNUMBER(H47),H47=SUMIFS(入出庫記録!$J$8:$J$107,入出庫記録!$B$8:$B$107,A47),IF(J47="未確認",ISTEXT(I47),ISNUMBER(I47)),I47=IF(OR(B47="未確認",H47&gt;0),"",C47+F47-G47),ISTEXT(J47),J47=IF(OR(B47="未確認",H47&gt;0),"未確認",IF(I47&lt;0,"帳簿負数",IF(I47&lt;E47,"基準割れ","基準以上"))),IF(OR(J47="未確認",J47="帳簿負数"),ISTEXT(K47),ISNUMBER(K47)),K47=IF(OR(J47="未確認",J47="帳簿負数"),"",IF(I47&lt;E47,E47-I47,0))),0,1))))</f>
        <v>0</v>
      </c>
    </row>
    <row r="48" customFormat="false" ht="30" hidden="false" customHeight="true" outlineLevel="0" collapsed="false">
      <c r="A48" s="8"/>
      <c r="B48" s="9"/>
      <c r="C48" s="10"/>
      <c r="D48" s="3"/>
      <c r="E48" s="10"/>
      <c r="F48" s="4" t="str">
        <f aca="false">IF(L48="","",IF(M48&lt;&gt;0,NA(),SUMIFS(入出庫記録!$H$8:$H$107,入出庫記録!$B$8:$B$107,A48)))</f>
        <v/>
      </c>
      <c r="G48" s="4" t="str">
        <f aca="false">IF(L48="","",IF(M48&lt;&gt;0,NA(),SUMIFS(入出庫記録!$I$8:$I$107,入出庫記録!$B$8:$B$107,A48)))</f>
        <v/>
      </c>
      <c r="H48" s="4" t="str">
        <f aca="false">IF(L48="","",IF(M48&lt;&gt;0,NA(),SUMIFS(入出庫記録!$J$8:$J$107,入出庫記録!$B$8:$B$107,A48)))</f>
        <v/>
      </c>
      <c r="I48" s="4" t="str">
        <f aca="false">IF(L48="","",IF(M48&lt;&gt;0,NA(),IF(OR(B48="未確認",H48&gt;0),"",C48+F48-G48)))</f>
        <v/>
      </c>
      <c r="J48" s="6" t="str">
        <f aca="false">IF(L48="","",IF(M48&lt;&gt;0,NA(),IF(OR(B48="未確認",H48&gt;0),"未確認",IF(I48&lt;0,"帳簿負数",IF(I48&lt;E48,"基準割れ","基準以上")))))</f>
        <v/>
      </c>
      <c r="K48" s="4" t="str">
        <f aca="false">IF(L48="","",IF(M48&lt;&gt;0,NA(),IF(OR(J48="未確認",J48="帳簿負数"),"",IF(I48&lt;E48,E48-I48,0))))</f>
        <v/>
      </c>
      <c r="L48" s="1" t="str">
        <f aca="false">IF(COUNTA(A48:E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期首区分を確認",IF(AND(B48="確認済",NOT(IF(ISNUMBER(C48),AND(C48&gt;=0,C48&lt;=1000000,C48=INT(C48)),FALSE()))),"確認済期首は0〜100万個の整数で必須",IF(AND(B48="未確認",COUNTA(C48)&gt;0),"未確認の期首数量は空欄",IF(NOT(IF(ISNUMBER(D48),AND(D48&gt;=43831,D48&lt;73051,D48=INT(D48)),FALSE())),"期首記録確認日は時刻なしで必須",IF(OR(D48&lt;在庫一覧!$B$3,D48&gt;在庫一覧!$H$3),"期首日≦期首確認日≦基準日を確認",IF(NOT(IF(ISNUMBER(E48),AND(E48&gt;=0,E48&lt;=1000000,E48=INT(E48)),FALSE())),"基準数量は0〜100万個の整数で必須","確認済み")))))))))</f>
        <v/>
      </c>
      <c r="M48" s="1" t="str">
        <f aca="false">IF(L48="","",IF(L48="確認済み",0,1))</f>
        <v/>
      </c>
      <c r="N48" s="1" t="n">
        <f aca="false">IF(COUNTA(A48:E48)=0,IF(AND(L48="",M48="",F48="",G48="",H48="",I48="",J48="",K48=""),0,1),IF(NOT(AND(ISTEXT(L48),L48=IF(COUNTA(A48:E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期首区分を確認",IF(AND(B48="確認済",NOT(IF(ISNUMBER(C48),AND(C48&gt;=0,C48&lt;=1000000,C48=INT(C48)),FALSE()))),"確認済期首は0〜100万個の整数で必須",IF(AND(B48="未確認",COUNTA(C48)&gt;0),"未確認の期首数量は空欄",IF(NOT(IF(ISNUMBER(D48),AND(D48&gt;=43831,D48&lt;73051,D48=INT(D48)),FALSE())),"期首記録確認日は時刻なしで必須",IF(OR(D48&lt;在庫一覧!$B$3,D48&gt;在庫一覧!$H$3),"期首日≦期首確認日≦基準日を確認",IF(NOT(IF(ISNUMBER(E48),AND(E48&gt;=0,E48&lt;=1000000,E48=INT(E48)),FALSE())),"基準数量は0〜100万個の整数で必須","確認済み"))))))))),ISNUMBER(M48),M48=IF(L48="確認済み",0,1))),1,IF(M48&lt;&gt;0,0,IF(AND(ISNUMBER(F48),F48=SUMIFS(入出庫記録!$H$8:$H$107,入出庫記録!$B$8:$B$107,A48),ISNUMBER(G48),G48=SUMIFS(入出庫記録!$I$8:$I$107,入出庫記録!$B$8:$B$107,A48),ISNUMBER(H48),H48=SUMIFS(入出庫記録!$J$8:$J$107,入出庫記録!$B$8:$B$107,A48),IF(J48="未確認",ISTEXT(I48),ISNUMBER(I48)),I48=IF(OR(B48="未確認",H48&gt;0),"",C48+F48-G48),ISTEXT(J48),J48=IF(OR(B48="未確認",H48&gt;0),"未確認",IF(I48&lt;0,"帳簿負数",IF(I48&lt;E48,"基準割れ","基準以上"))),IF(OR(J48="未確認",J48="帳簿負数"),ISTEXT(K48),ISNUMBER(K48)),K48=IF(OR(J48="未確認",J48="帳簿負数"),"",IF(I48&lt;E48,E48-I48,0))),0,1))))</f>
        <v>0</v>
      </c>
    </row>
    <row r="49" customFormat="false" ht="30" hidden="false" customHeight="true" outlineLevel="0" collapsed="false">
      <c r="A49" s="8"/>
      <c r="B49" s="9"/>
      <c r="C49" s="10"/>
      <c r="D49" s="3"/>
      <c r="E49" s="10"/>
      <c r="F49" s="4" t="str">
        <f aca="false">IF(L49="","",IF(M49&lt;&gt;0,NA(),SUMIFS(入出庫記録!$H$8:$H$107,入出庫記録!$B$8:$B$107,A49)))</f>
        <v/>
      </c>
      <c r="G49" s="4" t="str">
        <f aca="false">IF(L49="","",IF(M49&lt;&gt;0,NA(),SUMIFS(入出庫記録!$I$8:$I$107,入出庫記録!$B$8:$B$107,A49)))</f>
        <v/>
      </c>
      <c r="H49" s="4" t="str">
        <f aca="false">IF(L49="","",IF(M49&lt;&gt;0,NA(),SUMIFS(入出庫記録!$J$8:$J$107,入出庫記録!$B$8:$B$107,A49)))</f>
        <v/>
      </c>
      <c r="I49" s="4" t="str">
        <f aca="false">IF(L49="","",IF(M49&lt;&gt;0,NA(),IF(OR(B49="未確認",H49&gt;0),"",C49+F49-G49)))</f>
        <v/>
      </c>
      <c r="J49" s="6" t="str">
        <f aca="false">IF(L49="","",IF(M49&lt;&gt;0,NA(),IF(OR(B49="未確認",H49&gt;0),"未確認",IF(I49&lt;0,"帳簿負数",IF(I49&lt;E49,"基準割れ","基準以上")))))</f>
        <v/>
      </c>
      <c r="K49" s="4" t="str">
        <f aca="false">IF(L49="","",IF(M49&lt;&gt;0,NA(),IF(OR(J49="未確認",J49="帳簿負数"),"",IF(I49&lt;E49,E49-I49,0))))</f>
        <v/>
      </c>
      <c r="L49" s="1" t="str">
        <f aca="false">IF(COUNTA(A49:E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期首区分を確認",IF(AND(B49="確認済",NOT(IF(ISNUMBER(C49),AND(C49&gt;=0,C49&lt;=1000000,C49=INT(C49)),FALSE()))),"確認済期首は0〜100万個の整数で必須",IF(AND(B49="未確認",COUNTA(C49)&gt;0),"未確認の期首数量は空欄",IF(NOT(IF(ISNUMBER(D49),AND(D49&gt;=43831,D49&lt;73051,D49=INT(D49)),FALSE())),"期首記録確認日は時刻なしで必須",IF(OR(D49&lt;在庫一覧!$B$3,D49&gt;在庫一覧!$H$3),"期首日≦期首確認日≦基準日を確認",IF(NOT(IF(ISNUMBER(E49),AND(E49&gt;=0,E49&lt;=1000000,E49=INT(E49)),FALSE())),"基準数量は0〜100万個の整数で必須","確認済み")))))))))</f>
        <v/>
      </c>
      <c r="M49" s="1" t="str">
        <f aca="false">IF(L49="","",IF(L49="確認済み",0,1))</f>
        <v/>
      </c>
      <c r="N49" s="1" t="n">
        <f aca="false">IF(COUNTA(A49:E49)=0,IF(AND(L49="",M49="",F49="",G49="",H49="",I49="",J49="",K49=""),0,1),IF(NOT(AND(ISTEXT(L49),L49=IF(COUNTA(A49:E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期首区分を確認",IF(AND(B49="確認済",NOT(IF(ISNUMBER(C49),AND(C49&gt;=0,C49&lt;=1000000,C49=INT(C49)),FALSE()))),"確認済期首は0〜100万個の整数で必須",IF(AND(B49="未確認",COUNTA(C49)&gt;0),"未確認の期首数量は空欄",IF(NOT(IF(ISNUMBER(D49),AND(D49&gt;=43831,D49&lt;73051,D49=INT(D49)),FALSE())),"期首記録確認日は時刻なしで必須",IF(OR(D49&lt;在庫一覧!$B$3,D49&gt;在庫一覧!$H$3),"期首日≦期首確認日≦基準日を確認",IF(NOT(IF(ISNUMBER(E49),AND(E49&gt;=0,E49&lt;=1000000,E49=INT(E49)),FALSE())),"基準数量は0〜100万個の整数で必須","確認済み"))))))))),ISNUMBER(M49),M49=IF(L49="確認済み",0,1))),1,IF(M49&lt;&gt;0,0,IF(AND(ISNUMBER(F49),F49=SUMIFS(入出庫記録!$H$8:$H$107,入出庫記録!$B$8:$B$107,A49),ISNUMBER(G49),G49=SUMIFS(入出庫記録!$I$8:$I$107,入出庫記録!$B$8:$B$107,A49),ISNUMBER(H49),H49=SUMIFS(入出庫記録!$J$8:$J$107,入出庫記録!$B$8:$B$107,A49),IF(J49="未確認",ISTEXT(I49),ISNUMBER(I49)),I49=IF(OR(B49="未確認",H49&gt;0),"",C49+F49-G49),ISTEXT(J49),J49=IF(OR(B49="未確認",H49&gt;0),"未確認",IF(I49&lt;0,"帳簿負数",IF(I49&lt;E49,"基準割れ","基準以上"))),IF(OR(J49="未確認",J49="帳簿負数"),ISTEXT(K49),ISNUMBER(K49)),K49=IF(OR(J49="未確認",J49="帳簿負数"),"",IF(I49&lt;E49,E49-I49,0))),0,1))))</f>
        <v>0</v>
      </c>
    </row>
    <row r="50" customFormat="false" ht="30" hidden="false" customHeight="true" outlineLevel="0" collapsed="false">
      <c r="A50" s="8"/>
      <c r="B50" s="9"/>
      <c r="C50" s="10"/>
      <c r="D50" s="3"/>
      <c r="E50" s="10"/>
      <c r="F50" s="4" t="str">
        <f aca="false">IF(L50="","",IF(M50&lt;&gt;0,NA(),SUMIFS(入出庫記録!$H$8:$H$107,入出庫記録!$B$8:$B$107,A50)))</f>
        <v/>
      </c>
      <c r="G50" s="4" t="str">
        <f aca="false">IF(L50="","",IF(M50&lt;&gt;0,NA(),SUMIFS(入出庫記録!$I$8:$I$107,入出庫記録!$B$8:$B$107,A50)))</f>
        <v/>
      </c>
      <c r="H50" s="4" t="str">
        <f aca="false">IF(L50="","",IF(M50&lt;&gt;0,NA(),SUMIFS(入出庫記録!$J$8:$J$107,入出庫記録!$B$8:$B$107,A50)))</f>
        <v/>
      </c>
      <c r="I50" s="4" t="str">
        <f aca="false">IF(L50="","",IF(M50&lt;&gt;0,NA(),IF(OR(B50="未確認",H50&gt;0),"",C50+F50-G50)))</f>
        <v/>
      </c>
      <c r="J50" s="6" t="str">
        <f aca="false">IF(L50="","",IF(M50&lt;&gt;0,NA(),IF(OR(B50="未確認",H50&gt;0),"未確認",IF(I50&lt;0,"帳簿負数",IF(I50&lt;E50,"基準割れ","基準以上")))))</f>
        <v/>
      </c>
      <c r="K50" s="4" t="str">
        <f aca="false">IF(L50="","",IF(M50&lt;&gt;0,NA(),IF(OR(J50="未確認",J50="帳簿負数"),"",IF(I50&lt;E50,E50-I50,0))))</f>
        <v/>
      </c>
      <c r="L50" s="1" t="str">
        <f aca="false">IF(COUNTA(A50:E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期首区分を確認",IF(AND(B50="確認済",NOT(IF(ISNUMBER(C50),AND(C50&gt;=0,C50&lt;=1000000,C50=INT(C50)),FALSE()))),"確認済期首は0〜100万個の整数で必須",IF(AND(B50="未確認",COUNTA(C50)&gt;0),"未確認の期首数量は空欄",IF(NOT(IF(ISNUMBER(D50),AND(D50&gt;=43831,D50&lt;73051,D50=INT(D50)),FALSE())),"期首記録確認日は時刻なしで必須",IF(OR(D50&lt;在庫一覧!$B$3,D50&gt;在庫一覧!$H$3),"期首日≦期首確認日≦基準日を確認",IF(NOT(IF(ISNUMBER(E50),AND(E50&gt;=0,E50&lt;=1000000,E50=INT(E50)),FALSE())),"基準数量は0〜100万個の整数で必須","確認済み")))))))))</f>
        <v/>
      </c>
      <c r="M50" s="1" t="str">
        <f aca="false">IF(L50="","",IF(L50="確認済み",0,1))</f>
        <v/>
      </c>
      <c r="N50" s="1" t="n">
        <f aca="false">IF(COUNTA(A50:E50)=0,IF(AND(L50="",M50="",F50="",G50="",H50="",I50="",J50="",K50=""),0,1),IF(NOT(AND(ISTEXT(L50),L50=IF(COUNTA(A50:E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期首区分を確認",IF(AND(B50="確認済",NOT(IF(ISNUMBER(C50),AND(C50&gt;=0,C50&lt;=1000000,C50=INT(C50)),FALSE()))),"確認済期首は0〜100万個の整数で必須",IF(AND(B50="未確認",COUNTA(C50)&gt;0),"未確認の期首数量は空欄",IF(NOT(IF(ISNUMBER(D50),AND(D50&gt;=43831,D50&lt;73051,D50=INT(D50)),FALSE())),"期首記録確認日は時刻なしで必須",IF(OR(D50&lt;在庫一覧!$B$3,D50&gt;在庫一覧!$H$3),"期首日≦期首確認日≦基準日を確認",IF(NOT(IF(ISNUMBER(E50),AND(E50&gt;=0,E50&lt;=1000000,E50=INT(E50)),FALSE())),"基準数量は0〜100万個の整数で必須","確認済み"))))))))),ISNUMBER(M50),M50=IF(L50="確認済み",0,1))),1,IF(M50&lt;&gt;0,0,IF(AND(ISNUMBER(F50),F50=SUMIFS(入出庫記録!$H$8:$H$107,入出庫記録!$B$8:$B$107,A50),ISNUMBER(G50),G50=SUMIFS(入出庫記録!$I$8:$I$107,入出庫記録!$B$8:$B$107,A50),ISNUMBER(H50),H50=SUMIFS(入出庫記録!$J$8:$J$107,入出庫記録!$B$8:$B$107,A50),IF(J50="未確認",ISTEXT(I50),ISNUMBER(I50)),I50=IF(OR(B50="未確認",H50&gt;0),"",C50+F50-G50),ISTEXT(J50),J50=IF(OR(B50="未確認",H50&gt;0),"未確認",IF(I50&lt;0,"帳簿負数",IF(I50&lt;E50,"基準割れ","基準以上"))),IF(OR(J50="未確認",J50="帳簿負数"),ISTEXT(K50),ISNUMBER(K50)),K50=IF(OR(J50="未確認",J50="帳簿負数"),"",IF(I50&lt;E50,E50-I50,0))),0,1))))</f>
        <v>0</v>
      </c>
    </row>
    <row r="51" customFormat="false" ht="30" hidden="false" customHeight="true" outlineLevel="0" collapsed="false">
      <c r="A51" s="8"/>
      <c r="B51" s="9"/>
      <c r="C51" s="10"/>
      <c r="D51" s="3"/>
      <c r="E51" s="10"/>
      <c r="F51" s="4" t="str">
        <f aca="false">IF(L51="","",IF(M51&lt;&gt;0,NA(),SUMIFS(入出庫記録!$H$8:$H$107,入出庫記録!$B$8:$B$107,A51)))</f>
        <v/>
      </c>
      <c r="G51" s="4" t="str">
        <f aca="false">IF(L51="","",IF(M51&lt;&gt;0,NA(),SUMIFS(入出庫記録!$I$8:$I$107,入出庫記録!$B$8:$B$107,A51)))</f>
        <v/>
      </c>
      <c r="H51" s="4" t="str">
        <f aca="false">IF(L51="","",IF(M51&lt;&gt;0,NA(),SUMIFS(入出庫記録!$J$8:$J$107,入出庫記録!$B$8:$B$107,A51)))</f>
        <v/>
      </c>
      <c r="I51" s="4" t="str">
        <f aca="false">IF(L51="","",IF(M51&lt;&gt;0,NA(),IF(OR(B51="未確認",H51&gt;0),"",C51+F51-G51)))</f>
        <v/>
      </c>
      <c r="J51" s="6" t="str">
        <f aca="false">IF(L51="","",IF(M51&lt;&gt;0,NA(),IF(OR(B51="未確認",H51&gt;0),"未確認",IF(I51&lt;0,"帳簿負数",IF(I51&lt;E51,"基準割れ","基準以上")))))</f>
        <v/>
      </c>
      <c r="K51" s="4" t="str">
        <f aca="false">IF(L51="","",IF(M51&lt;&gt;0,NA(),IF(OR(J51="未確認",J51="帳簿負数"),"",IF(I51&lt;E51,E51-I51,0))))</f>
        <v/>
      </c>
      <c r="L51" s="1" t="str">
        <f aca="false">IF(COUNTA(A51:E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期首区分を確認",IF(AND(B51="確認済",NOT(IF(ISNUMBER(C51),AND(C51&gt;=0,C51&lt;=1000000,C51=INT(C51)),FALSE()))),"確認済期首は0〜100万個の整数で必須",IF(AND(B51="未確認",COUNTA(C51)&gt;0),"未確認の期首数量は空欄",IF(NOT(IF(ISNUMBER(D51),AND(D51&gt;=43831,D51&lt;73051,D51=INT(D51)),FALSE())),"期首記録確認日は時刻なしで必須",IF(OR(D51&lt;在庫一覧!$B$3,D51&gt;在庫一覧!$H$3),"期首日≦期首確認日≦基準日を確認",IF(NOT(IF(ISNUMBER(E51),AND(E51&gt;=0,E51&lt;=1000000,E51=INT(E51)),FALSE())),"基準数量は0〜100万個の整数で必須","確認済み")))))))))</f>
        <v/>
      </c>
      <c r="M51" s="1" t="str">
        <f aca="false">IF(L51="","",IF(L51="確認済み",0,1))</f>
        <v/>
      </c>
      <c r="N51" s="1" t="n">
        <f aca="false">IF(COUNTA(A51:E51)=0,IF(AND(L51="",M51="",F51="",G51="",H51="",I51="",J51="",K51=""),0,1),IF(NOT(AND(ISTEXT(L51),L51=IF(COUNTA(A51:E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期首区分を確認",IF(AND(B51="確認済",NOT(IF(ISNUMBER(C51),AND(C51&gt;=0,C51&lt;=1000000,C51=INT(C51)),FALSE()))),"確認済期首は0〜100万個の整数で必須",IF(AND(B51="未確認",COUNTA(C51)&gt;0),"未確認の期首数量は空欄",IF(NOT(IF(ISNUMBER(D51),AND(D51&gt;=43831,D51&lt;73051,D51=INT(D51)),FALSE())),"期首記録確認日は時刻なしで必須",IF(OR(D51&lt;在庫一覧!$B$3,D51&gt;在庫一覧!$H$3),"期首日≦期首確認日≦基準日を確認",IF(NOT(IF(ISNUMBER(E51),AND(E51&gt;=0,E51&lt;=1000000,E51=INT(E51)),FALSE())),"基準数量は0〜100万個の整数で必須","確認済み"))))))))),ISNUMBER(M51),M51=IF(L51="確認済み",0,1))),1,IF(M51&lt;&gt;0,0,IF(AND(ISNUMBER(F51),F51=SUMIFS(入出庫記録!$H$8:$H$107,入出庫記録!$B$8:$B$107,A51),ISNUMBER(G51),G51=SUMIFS(入出庫記録!$I$8:$I$107,入出庫記録!$B$8:$B$107,A51),ISNUMBER(H51),H51=SUMIFS(入出庫記録!$J$8:$J$107,入出庫記録!$B$8:$B$107,A51),IF(J51="未確認",ISTEXT(I51),ISNUMBER(I51)),I51=IF(OR(B51="未確認",H51&gt;0),"",C51+F51-G51),ISTEXT(J51),J51=IF(OR(B51="未確認",H51&gt;0),"未確認",IF(I51&lt;0,"帳簿負数",IF(I51&lt;E51,"基準割れ","基準以上"))),IF(OR(J51="未確認",J51="帳簿負数"),ISTEXT(K51),ISNUMBER(K51)),K51=IF(OR(J51="未確認",J51="帳簿負数"),"",IF(I51&lt;E51,E51-I51,0))),0,1))))</f>
        <v>0</v>
      </c>
    </row>
    <row r="52" customFormat="false" ht="30" hidden="false" customHeight="true" outlineLevel="0" collapsed="false">
      <c r="A52" s="8"/>
      <c r="B52" s="9"/>
      <c r="C52" s="10"/>
      <c r="D52" s="3"/>
      <c r="E52" s="10"/>
      <c r="F52" s="4" t="str">
        <f aca="false">IF(L52="","",IF(M52&lt;&gt;0,NA(),SUMIFS(入出庫記録!$H$8:$H$107,入出庫記録!$B$8:$B$107,A52)))</f>
        <v/>
      </c>
      <c r="G52" s="4" t="str">
        <f aca="false">IF(L52="","",IF(M52&lt;&gt;0,NA(),SUMIFS(入出庫記録!$I$8:$I$107,入出庫記録!$B$8:$B$107,A52)))</f>
        <v/>
      </c>
      <c r="H52" s="4" t="str">
        <f aca="false">IF(L52="","",IF(M52&lt;&gt;0,NA(),SUMIFS(入出庫記録!$J$8:$J$107,入出庫記録!$B$8:$B$107,A52)))</f>
        <v/>
      </c>
      <c r="I52" s="4" t="str">
        <f aca="false">IF(L52="","",IF(M52&lt;&gt;0,NA(),IF(OR(B52="未確認",H52&gt;0),"",C52+F52-G52)))</f>
        <v/>
      </c>
      <c r="J52" s="6" t="str">
        <f aca="false">IF(L52="","",IF(M52&lt;&gt;0,NA(),IF(OR(B52="未確認",H52&gt;0),"未確認",IF(I52&lt;0,"帳簿負数",IF(I52&lt;E52,"基準割れ","基準以上")))))</f>
        <v/>
      </c>
      <c r="K52" s="4" t="str">
        <f aca="false">IF(L52="","",IF(M52&lt;&gt;0,NA(),IF(OR(J52="未確認",J52="帳簿負数"),"",IF(I52&lt;E52,E52-I52,0))))</f>
        <v/>
      </c>
      <c r="L52" s="1" t="str">
        <f aca="false">IF(COUNTA(A52:E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期首区分を確認",IF(AND(B52="確認済",NOT(IF(ISNUMBER(C52),AND(C52&gt;=0,C52&lt;=1000000,C52=INT(C52)),FALSE()))),"確認済期首は0〜100万個の整数で必須",IF(AND(B52="未確認",COUNTA(C52)&gt;0),"未確認の期首数量は空欄",IF(NOT(IF(ISNUMBER(D52),AND(D52&gt;=43831,D52&lt;73051,D52=INT(D52)),FALSE())),"期首記録確認日は時刻なしで必須",IF(OR(D52&lt;在庫一覧!$B$3,D52&gt;在庫一覧!$H$3),"期首日≦期首確認日≦基準日を確認",IF(NOT(IF(ISNUMBER(E52),AND(E52&gt;=0,E52&lt;=1000000,E52=INT(E52)),FALSE())),"基準数量は0〜100万個の整数で必須","確認済み")))))))))</f>
        <v/>
      </c>
      <c r="M52" s="1" t="str">
        <f aca="false">IF(L52="","",IF(L52="確認済み",0,1))</f>
        <v/>
      </c>
      <c r="N52" s="1" t="n">
        <f aca="false">IF(COUNTA(A52:E52)=0,IF(AND(L52="",M52="",F52="",G52="",H52="",I52="",J52="",K52=""),0,1),IF(NOT(AND(ISTEXT(L52),L52=IF(COUNTA(A52:E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期首区分を確認",IF(AND(B52="確認済",NOT(IF(ISNUMBER(C52),AND(C52&gt;=0,C52&lt;=1000000,C52=INT(C52)),FALSE()))),"確認済期首は0〜100万個の整数で必須",IF(AND(B52="未確認",COUNTA(C52)&gt;0),"未確認の期首数量は空欄",IF(NOT(IF(ISNUMBER(D52),AND(D52&gt;=43831,D52&lt;73051,D52=INT(D52)),FALSE())),"期首記録確認日は時刻なしで必須",IF(OR(D52&lt;在庫一覧!$B$3,D52&gt;在庫一覧!$H$3),"期首日≦期首確認日≦基準日を確認",IF(NOT(IF(ISNUMBER(E52),AND(E52&gt;=0,E52&lt;=1000000,E52=INT(E52)),FALSE())),"基準数量は0〜100万個の整数で必須","確認済み"))))))))),ISNUMBER(M52),M52=IF(L52="確認済み",0,1))),1,IF(M52&lt;&gt;0,0,IF(AND(ISNUMBER(F52),F52=SUMIFS(入出庫記録!$H$8:$H$107,入出庫記録!$B$8:$B$107,A52),ISNUMBER(G52),G52=SUMIFS(入出庫記録!$I$8:$I$107,入出庫記録!$B$8:$B$107,A52),ISNUMBER(H52),H52=SUMIFS(入出庫記録!$J$8:$J$107,入出庫記録!$B$8:$B$107,A52),IF(J52="未確認",ISTEXT(I52),ISNUMBER(I52)),I52=IF(OR(B52="未確認",H52&gt;0),"",C52+F52-G52),ISTEXT(J52),J52=IF(OR(B52="未確認",H52&gt;0),"未確認",IF(I52&lt;0,"帳簿負数",IF(I52&lt;E52,"基準割れ","基準以上"))),IF(OR(J52="未確認",J52="帳簿負数"),ISTEXT(K52),ISNUMBER(K52)),K52=IF(OR(J52="未確認",J52="帳簿負数"),"",IF(I52&lt;E52,E52-I52,0))),0,1))))</f>
        <v>0</v>
      </c>
    </row>
    <row r="53" customFormat="false" ht="30" hidden="false" customHeight="true" outlineLevel="0" collapsed="false">
      <c r="A53" s="8"/>
      <c r="B53" s="9"/>
      <c r="C53" s="10"/>
      <c r="D53" s="3"/>
      <c r="E53" s="10"/>
      <c r="F53" s="4" t="str">
        <f aca="false">IF(L53="","",IF(M53&lt;&gt;0,NA(),SUMIFS(入出庫記録!$H$8:$H$107,入出庫記録!$B$8:$B$107,A53)))</f>
        <v/>
      </c>
      <c r="G53" s="4" t="str">
        <f aca="false">IF(L53="","",IF(M53&lt;&gt;0,NA(),SUMIFS(入出庫記録!$I$8:$I$107,入出庫記録!$B$8:$B$107,A53)))</f>
        <v/>
      </c>
      <c r="H53" s="4" t="str">
        <f aca="false">IF(L53="","",IF(M53&lt;&gt;0,NA(),SUMIFS(入出庫記録!$J$8:$J$107,入出庫記録!$B$8:$B$107,A53)))</f>
        <v/>
      </c>
      <c r="I53" s="4" t="str">
        <f aca="false">IF(L53="","",IF(M53&lt;&gt;0,NA(),IF(OR(B53="未確認",H53&gt;0),"",C53+F53-G53)))</f>
        <v/>
      </c>
      <c r="J53" s="6" t="str">
        <f aca="false">IF(L53="","",IF(M53&lt;&gt;0,NA(),IF(OR(B53="未確認",H53&gt;0),"未確認",IF(I53&lt;0,"帳簿負数",IF(I53&lt;E53,"基準割れ","基準以上")))))</f>
        <v/>
      </c>
      <c r="K53" s="4" t="str">
        <f aca="false">IF(L53="","",IF(M53&lt;&gt;0,NA(),IF(OR(J53="未確認",J53="帳簿負数"),"",IF(I53&lt;E53,E53-I53,0))))</f>
        <v/>
      </c>
      <c r="L53" s="1" t="str">
        <f aca="false">IF(COUNTA(A53:E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期首区分を確認",IF(AND(B53="確認済",NOT(IF(ISNUMBER(C53),AND(C53&gt;=0,C53&lt;=1000000,C53=INT(C53)),FALSE()))),"確認済期首は0〜100万個の整数で必須",IF(AND(B53="未確認",COUNTA(C53)&gt;0),"未確認の期首数量は空欄",IF(NOT(IF(ISNUMBER(D53),AND(D53&gt;=43831,D53&lt;73051,D53=INT(D53)),FALSE())),"期首記録確認日は時刻なしで必須",IF(OR(D53&lt;在庫一覧!$B$3,D53&gt;在庫一覧!$H$3),"期首日≦期首確認日≦基準日を確認",IF(NOT(IF(ISNUMBER(E53),AND(E53&gt;=0,E53&lt;=1000000,E53=INT(E53)),FALSE())),"基準数量は0〜100万個の整数で必須","確認済み")))))))))</f>
        <v/>
      </c>
      <c r="M53" s="1" t="str">
        <f aca="false">IF(L53="","",IF(L53="確認済み",0,1))</f>
        <v/>
      </c>
      <c r="N53" s="1" t="n">
        <f aca="false">IF(COUNTA(A53:E53)=0,IF(AND(L53="",M53="",F53="",G53="",H53="",I53="",J53="",K53=""),0,1),IF(NOT(AND(ISTEXT(L53),L53=IF(COUNTA(A53:E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期首区分を確認",IF(AND(B53="確認済",NOT(IF(ISNUMBER(C53),AND(C53&gt;=0,C53&lt;=1000000,C53=INT(C53)),FALSE()))),"確認済期首は0〜100万個の整数で必須",IF(AND(B53="未確認",COUNTA(C53)&gt;0),"未確認の期首数量は空欄",IF(NOT(IF(ISNUMBER(D53),AND(D53&gt;=43831,D53&lt;73051,D53=INT(D53)),FALSE())),"期首記録確認日は時刻なしで必須",IF(OR(D53&lt;在庫一覧!$B$3,D53&gt;在庫一覧!$H$3),"期首日≦期首確認日≦基準日を確認",IF(NOT(IF(ISNUMBER(E53),AND(E53&gt;=0,E53&lt;=1000000,E53=INT(E53)),FALSE())),"基準数量は0〜100万個の整数で必須","確認済み"))))))))),ISNUMBER(M53),M53=IF(L53="確認済み",0,1))),1,IF(M53&lt;&gt;0,0,IF(AND(ISNUMBER(F53),F53=SUMIFS(入出庫記録!$H$8:$H$107,入出庫記録!$B$8:$B$107,A53),ISNUMBER(G53),G53=SUMIFS(入出庫記録!$I$8:$I$107,入出庫記録!$B$8:$B$107,A53),ISNUMBER(H53),H53=SUMIFS(入出庫記録!$J$8:$J$107,入出庫記録!$B$8:$B$107,A53),IF(J53="未確認",ISTEXT(I53),ISNUMBER(I53)),I53=IF(OR(B53="未確認",H53&gt;0),"",C53+F53-G53),ISTEXT(J53),J53=IF(OR(B53="未確認",H53&gt;0),"未確認",IF(I53&lt;0,"帳簿負数",IF(I53&lt;E53,"基準割れ","基準以上"))),IF(OR(J53="未確認",J53="帳簿負数"),ISTEXT(K53),ISNUMBER(K53)),K53=IF(OR(J53="未確認",J53="帳簿負数"),"",IF(I53&lt;E53,E53-I53,0))),0,1))))</f>
        <v>0</v>
      </c>
    </row>
    <row r="54" customFormat="false" ht="30" hidden="false" customHeight="true" outlineLevel="0" collapsed="false">
      <c r="A54" s="8"/>
      <c r="B54" s="9"/>
      <c r="C54" s="10"/>
      <c r="D54" s="3"/>
      <c r="E54" s="10"/>
      <c r="F54" s="4" t="str">
        <f aca="false">IF(L54="","",IF(M54&lt;&gt;0,NA(),SUMIFS(入出庫記録!$H$8:$H$107,入出庫記録!$B$8:$B$107,A54)))</f>
        <v/>
      </c>
      <c r="G54" s="4" t="str">
        <f aca="false">IF(L54="","",IF(M54&lt;&gt;0,NA(),SUMIFS(入出庫記録!$I$8:$I$107,入出庫記録!$B$8:$B$107,A54)))</f>
        <v/>
      </c>
      <c r="H54" s="4" t="str">
        <f aca="false">IF(L54="","",IF(M54&lt;&gt;0,NA(),SUMIFS(入出庫記録!$J$8:$J$107,入出庫記録!$B$8:$B$107,A54)))</f>
        <v/>
      </c>
      <c r="I54" s="4" t="str">
        <f aca="false">IF(L54="","",IF(M54&lt;&gt;0,NA(),IF(OR(B54="未確認",H54&gt;0),"",C54+F54-G54)))</f>
        <v/>
      </c>
      <c r="J54" s="6" t="str">
        <f aca="false">IF(L54="","",IF(M54&lt;&gt;0,NA(),IF(OR(B54="未確認",H54&gt;0),"未確認",IF(I54&lt;0,"帳簿負数",IF(I54&lt;E54,"基準割れ","基準以上")))))</f>
        <v/>
      </c>
      <c r="K54" s="4" t="str">
        <f aca="false">IF(L54="","",IF(M54&lt;&gt;0,NA(),IF(OR(J54="未確認",J54="帳簿負数"),"",IF(I54&lt;E54,E54-I54,0))))</f>
        <v/>
      </c>
      <c r="L54" s="1" t="str">
        <f aca="false">IF(COUNTA(A54:E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期首区分を確認",IF(AND(B54="確認済",NOT(IF(ISNUMBER(C54),AND(C54&gt;=0,C54&lt;=1000000,C54=INT(C54)),FALSE()))),"確認済期首は0〜100万個の整数で必須",IF(AND(B54="未確認",COUNTA(C54)&gt;0),"未確認の期首数量は空欄",IF(NOT(IF(ISNUMBER(D54),AND(D54&gt;=43831,D54&lt;73051,D54=INT(D54)),FALSE())),"期首記録確認日は時刻なしで必須",IF(OR(D54&lt;在庫一覧!$B$3,D54&gt;在庫一覧!$H$3),"期首日≦期首確認日≦基準日を確認",IF(NOT(IF(ISNUMBER(E54),AND(E54&gt;=0,E54&lt;=1000000,E54=INT(E54)),FALSE())),"基準数量は0〜100万個の整数で必須","確認済み")))))))))</f>
        <v/>
      </c>
      <c r="M54" s="1" t="str">
        <f aca="false">IF(L54="","",IF(L54="確認済み",0,1))</f>
        <v/>
      </c>
      <c r="N54" s="1" t="n">
        <f aca="false">IF(COUNTA(A54:E54)=0,IF(AND(L54="",M54="",F54="",G54="",H54="",I54="",J54="",K54=""),0,1),IF(NOT(AND(ISTEXT(L54),L54=IF(COUNTA(A54:E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期首区分を確認",IF(AND(B54="確認済",NOT(IF(ISNUMBER(C54),AND(C54&gt;=0,C54&lt;=1000000,C54=INT(C54)),FALSE()))),"確認済期首は0〜100万個の整数で必須",IF(AND(B54="未確認",COUNTA(C54)&gt;0),"未確認の期首数量は空欄",IF(NOT(IF(ISNUMBER(D54),AND(D54&gt;=43831,D54&lt;73051,D54=INT(D54)),FALSE())),"期首記録確認日は時刻なしで必須",IF(OR(D54&lt;在庫一覧!$B$3,D54&gt;在庫一覧!$H$3),"期首日≦期首確認日≦基準日を確認",IF(NOT(IF(ISNUMBER(E54),AND(E54&gt;=0,E54&lt;=1000000,E54=INT(E54)),FALSE())),"基準数量は0〜100万個の整数で必須","確認済み"))))))))),ISNUMBER(M54),M54=IF(L54="確認済み",0,1))),1,IF(M54&lt;&gt;0,0,IF(AND(ISNUMBER(F54),F54=SUMIFS(入出庫記録!$H$8:$H$107,入出庫記録!$B$8:$B$107,A54),ISNUMBER(G54),G54=SUMIFS(入出庫記録!$I$8:$I$107,入出庫記録!$B$8:$B$107,A54),ISNUMBER(H54),H54=SUMIFS(入出庫記録!$J$8:$J$107,入出庫記録!$B$8:$B$107,A54),IF(J54="未確認",ISTEXT(I54),ISNUMBER(I54)),I54=IF(OR(B54="未確認",H54&gt;0),"",C54+F54-G54),ISTEXT(J54),J54=IF(OR(B54="未確認",H54&gt;0),"未確認",IF(I54&lt;0,"帳簿負数",IF(I54&lt;E54,"基準割れ","基準以上"))),IF(OR(J54="未確認",J54="帳簿負数"),ISTEXT(K54),ISNUMBER(K54)),K54=IF(OR(J54="未確認",J54="帳簿負数"),"",IF(I54&lt;E54,E54-I54,0))),0,1))))</f>
        <v>0</v>
      </c>
    </row>
    <row r="55" customFormat="false" ht="30" hidden="false" customHeight="true" outlineLevel="0" collapsed="false">
      <c r="A55" s="8"/>
      <c r="B55" s="9"/>
      <c r="C55" s="10"/>
      <c r="D55" s="3"/>
      <c r="E55" s="10"/>
      <c r="F55" s="4" t="str">
        <f aca="false">IF(L55="","",IF(M55&lt;&gt;0,NA(),SUMIFS(入出庫記録!$H$8:$H$107,入出庫記録!$B$8:$B$107,A55)))</f>
        <v/>
      </c>
      <c r="G55" s="4" t="str">
        <f aca="false">IF(L55="","",IF(M55&lt;&gt;0,NA(),SUMIFS(入出庫記録!$I$8:$I$107,入出庫記録!$B$8:$B$107,A55)))</f>
        <v/>
      </c>
      <c r="H55" s="4" t="str">
        <f aca="false">IF(L55="","",IF(M55&lt;&gt;0,NA(),SUMIFS(入出庫記録!$J$8:$J$107,入出庫記録!$B$8:$B$107,A55)))</f>
        <v/>
      </c>
      <c r="I55" s="4" t="str">
        <f aca="false">IF(L55="","",IF(M55&lt;&gt;0,NA(),IF(OR(B55="未確認",H55&gt;0),"",C55+F55-G55)))</f>
        <v/>
      </c>
      <c r="J55" s="6" t="str">
        <f aca="false">IF(L55="","",IF(M55&lt;&gt;0,NA(),IF(OR(B55="未確認",H55&gt;0),"未確認",IF(I55&lt;0,"帳簿負数",IF(I55&lt;E55,"基準割れ","基準以上")))))</f>
        <v/>
      </c>
      <c r="K55" s="4" t="str">
        <f aca="false">IF(L55="","",IF(M55&lt;&gt;0,NA(),IF(OR(J55="未確認",J55="帳簿負数"),"",IF(I55&lt;E55,E55-I55,0))))</f>
        <v/>
      </c>
      <c r="L55" s="1" t="str">
        <f aca="false">IF(COUNTA(A55:E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期首区分を確認",IF(AND(B55="確認済",NOT(IF(ISNUMBER(C55),AND(C55&gt;=0,C55&lt;=1000000,C55=INT(C55)),FALSE()))),"確認済期首は0〜100万個の整数で必須",IF(AND(B55="未確認",COUNTA(C55)&gt;0),"未確認の期首数量は空欄",IF(NOT(IF(ISNUMBER(D55),AND(D55&gt;=43831,D55&lt;73051,D55=INT(D55)),FALSE())),"期首記録確認日は時刻なしで必須",IF(OR(D55&lt;在庫一覧!$B$3,D55&gt;在庫一覧!$H$3),"期首日≦期首確認日≦基準日を確認",IF(NOT(IF(ISNUMBER(E55),AND(E55&gt;=0,E55&lt;=1000000,E55=INT(E55)),FALSE())),"基準数量は0〜100万個の整数で必須","確認済み")))))))))</f>
        <v/>
      </c>
      <c r="M55" s="1" t="str">
        <f aca="false">IF(L55="","",IF(L55="確認済み",0,1))</f>
        <v/>
      </c>
      <c r="N55" s="1" t="n">
        <f aca="false">IF(COUNTA(A55:E55)=0,IF(AND(L55="",M55="",F55="",G55="",H55="",I55="",J55="",K55=""),0,1),IF(NOT(AND(ISTEXT(L55),L55=IF(COUNTA(A55:E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期首区分を確認",IF(AND(B55="確認済",NOT(IF(ISNUMBER(C55),AND(C55&gt;=0,C55&lt;=1000000,C55=INT(C55)),FALSE()))),"確認済期首は0〜100万個の整数で必須",IF(AND(B55="未確認",COUNTA(C55)&gt;0),"未確認の期首数量は空欄",IF(NOT(IF(ISNUMBER(D55),AND(D55&gt;=43831,D55&lt;73051,D55=INT(D55)),FALSE())),"期首記録確認日は時刻なしで必須",IF(OR(D55&lt;在庫一覧!$B$3,D55&gt;在庫一覧!$H$3),"期首日≦期首確認日≦基準日を確認",IF(NOT(IF(ISNUMBER(E55),AND(E55&gt;=0,E55&lt;=1000000,E55=INT(E55)),FALSE())),"基準数量は0〜100万個の整数で必須","確認済み"))))))))),ISNUMBER(M55),M55=IF(L55="確認済み",0,1))),1,IF(M55&lt;&gt;0,0,IF(AND(ISNUMBER(F55),F55=SUMIFS(入出庫記録!$H$8:$H$107,入出庫記録!$B$8:$B$107,A55),ISNUMBER(G55),G55=SUMIFS(入出庫記録!$I$8:$I$107,入出庫記録!$B$8:$B$107,A55),ISNUMBER(H55),H55=SUMIFS(入出庫記録!$J$8:$J$107,入出庫記録!$B$8:$B$107,A55),IF(J55="未確認",ISTEXT(I55),ISNUMBER(I55)),I55=IF(OR(B55="未確認",H55&gt;0),"",C55+F55-G55),ISTEXT(J55),J55=IF(OR(B55="未確認",H55&gt;0),"未確認",IF(I55&lt;0,"帳簿負数",IF(I55&lt;E55,"基準割れ","基準以上"))),IF(OR(J55="未確認",J55="帳簿負数"),ISTEXT(K55),ISNUMBER(K55)),K55=IF(OR(J55="未確認",J55="帳簿負数"),"",IF(I55&lt;E55,E55-I55,0))),0,1))))</f>
        <v>0</v>
      </c>
    </row>
    <row r="56" customFormat="false" ht="30" hidden="false" customHeight="true" outlineLevel="0" collapsed="false">
      <c r="A56" s="8"/>
      <c r="B56" s="9"/>
      <c r="C56" s="10"/>
      <c r="D56" s="3"/>
      <c r="E56" s="10"/>
      <c r="F56" s="4" t="str">
        <f aca="false">IF(L56="","",IF(M56&lt;&gt;0,NA(),SUMIFS(入出庫記録!$H$8:$H$107,入出庫記録!$B$8:$B$107,A56)))</f>
        <v/>
      </c>
      <c r="G56" s="4" t="str">
        <f aca="false">IF(L56="","",IF(M56&lt;&gt;0,NA(),SUMIFS(入出庫記録!$I$8:$I$107,入出庫記録!$B$8:$B$107,A56)))</f>
        <v/>
      </c>
      <c r="H56" s="4" t="str">
        <f aca="false">IF(L56="","",IF(M56&lt;&gt;0,NA(),SUMIFS(入出庫記録!$J$8:$J$107,入出庫記録!$B$8:$B$107,A56)))</f>
        <v/>
      </c>
      <c r="I56" s="4" t="str">
        <f aca="false">IF(L56="","",IF(M56&lt;&gt;0,NA(),IF(OR(B56="未確認",H56&gt;0),"",C56+F56-G56)))</f>
        <v/>
      </c>
      <c r="J56" s="6" t="str">
        <f aca="false">IF(L56="","",IF(M56&lt;&gt;0,NA(),IF(OR(B56="未確認",H56&gt;0),"未確認",IF(I56&lt;0,"帳簿負数",IF(I56&lt;E56,"基準割れ","基準以上")))))</f>
        <v/>
      </c>
      <c r="K56" s="4" t="str">
        <f aca="false">IF(L56="","",IF(M56&lt;&gt;0,NA(),IF(OR(J56="未確認",J56="帳簿負数"),"",IF(I56&lt;E56,E56-I56,0))))</f>
        <v/>
      </c>
      <c r="L56" s="1" t="str">
        <f aca="false">IF(COUNTA(A56:E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期首区分を確認",IF(AND(B56="確認済",NOT(IF(ISNUMBER(C56),AND(C56&gt;=0,C56&lt;=1000000,C56=INT(C56)),FALSE()))),"確認済期首は0〜100万個の整数で必須",IF(AND(B56="未確認",COUNTA(C56)&gt;0),"未確認の期首数量は空欄",IF(NOT(IF(ISNUMBER(D56),AND(D56&gt;=43831,D56&lt;73051,D56=INT(D56)),FALSE())),"期首記録確認日は時刻なしで必須",IF(OR(D56&lt;在庫一覧!$B$3,D56&gt;在庫一覧!$H$3),"期首日≦期首確認日≦基準日を確認",IF(NOT(IF(ISNUMBER(E56),AND(E56&gt;=0,E56&lt;=1000000,E56=INT(E56)),FALSE())),"基準数量は0〜100万個の整数で必須","確認済み")))))))))</f>
        <v/>
      </c>
      <c r="M56" s="1" t="str">
        <f aca="false">IF(L56="","",IF(L56="確認済み",0,1))</f>
        <v/>
      </c>
      <c r="N56" s="1" t="n">
        <f aca="false">IF(COUNTA(A56:E56)=0,IF(AND(L56="",M56="",F56="",G56="",H56="",I56="",J56="",K56=""),0,1),IF(NOT(AND(ISTEXT(L56),L56=IF(COUNTA(A56:E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期首区分を確認",IF(AND(B56="確認済",NOT(IF(ISNUMBER(C56),AND(C56&gt;=0,C56&lt;=1000000,C56=INT(C56)),FALSE()))),"確認済期首は0〜100万個の整数で必須",IF(AND(B56="未確認",COUNTA(C56)&gt;0),"未確認の期首数量は空欄",IF(NOT(IF(ISNUMBER(D56),AND(D56&gt;=43831,D56&lt;73051,D56=INT(D56)),FALSE())),"期首記録確認日は時刻なしで必須",IF(OR(D56&lt;在庫一覧!$B$3,D56&gt;在庫一覧!$H$3),"期首日≦期首確認日≦基準日を確認",IF(NOT(IF(ISNUMBER(E56),AND(E56&gt;=0,E56&lt;=1000000,E56=INT(E56)),FALSE())),"基準数量は0〜100万個の整数で必須","確認済み"))))))))),ISNUMBER(M56),M56=IF(L56="確認済み",0,1))),1,IF(M56&lt;&gt;0,0,IF(AND(ISNUMBER(F56),F56=SUMIFS(入出庫記録!$H$8:$H$107,入出庫記録!$B$8:$B$107,A56),ISNUMBER(G56),G56=SUMIFS(入出庫記録!$I$8:$I$107,入出庫記録!$B$8:$B$107,A56),ISNUMBER(H56),H56=SUMIFS(入出庫記録!$J$8:$J$107,入出庫記録!$B$8:$B$107,A56),IF(J56="未確認",ISTEXT(I56),ISNUMBER(I56)),I56=IF(OR(B56="未確認",H56&gt;0),"",C56+F56-G56),ISTEXT(J56),J56=IF(OR(B56="未確認",H56&gt;0),"未確認",IF(I56&lt;0,"帳簿負数",IF(I56&lt;E56,"基準割れ","基準以上"))),IF(OR(J56="未確認",J56="帳簿負数"),ISTEXT(K56),ISNUMBER(K56)),K56=IF(OR(J56="未確認",J56="帳簿負数"),"",IF(I56&lt;E56,E56-I56,0))),0,1))))</f>
        <v>0</v>
      </c>
    </row>
    <row r="57" customFormat="false" ht="30" hidden="false" customHeight="true" outlineLevel="0" collapsed="false">
      <c r="A57" s="8"/>
      <c r="B57" s="9"/>
      <c r="C57" s="10"/>
      <c r="D57" s="3"/>
      <c r="E57" s="10"/>
      <c r="F57" s="4" t="str">
        <f aca="false">IF(L57="","",IF(M57&lt;&gt;0,NA(),SUMIFS(入出庫記録!$H$8:$H$107,入出庫記録!$B$8:$B$107,A57)))</f>
        <v/>
      </c>
      <c r="G57" s="4" t="str">
        <f aca="false">IF(L57="","",IF(M57&lt;&gt;0,NA(),SUMIFS(入出庫記録!$I$8:$I$107,入出庫記録!$B$8:$B$107,A57)))</f>
        <v/>
      </c>
      <c r="H57" s="4" t="str">
        <f aca="false">IF(L57="","",IF(M57&lt;&gt;0,NA(),SUMIFS(入出庫記録!$J$8:$J$107,入出庫記録!$B$8:$B$107,A57)))</f>
        <v/>
      </c>
      <c r="I57" s="4" t="str">
        <f aca="false">IF(L57="","",IF(M57&lt;&gt;0,NA(),IF(OR(B57="未確認",H57&gt;0),"",C57+F57-G57)))</f>
        <v/>
      </c>
      <c r="J57" s="6" t="str">
        <f aca="false">IF(L57="","",IF(M57&lt;&gt;0,NA(),IF(OR(B57="未確認",H57&gt;0),"未確認",IF(I57&lt;0,"帳簿負数",IF(I57&lt;E57,"基準割れ","基準以上")))))</f>
        <v/>
      </c>
      <c r="K57" s="4" t="str">
        <f aca="false">IF(L57="","",IF(M57&lt;&gt;0,NA(),IF(OR(J57="未確認",J57="帳簿負数"),"",IF(I57&lt;E57,E57-I57,0))))</f>
        <v/>
      </c>
      <c r="L57" s="1" t="str">
        <f aca="false">IF(COUNTA(A57:E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期首区分を確認",IF(AND(B57="確認済",NOT(IF(ISNUMBER(C57),AND(C57&gt;=0,C57&lt;=1000000,C57=INT(C57)),FALSE()))),"確認済期首は0〜100万個の整数で必須",IF(AND(B57="未確認",COUNTA(C57)&gt;0),"未確認の期首数量は空欄",IF(NOT(IF(ISNUMBER(D57),AND(D57&gt;=43831,D57&lt;73051,D57=INT(D57)),FALSE())),"期首記録確認日は時刻なしで必須",IF(OR(D57&lt;在庫一覧!$B$3,D57&gt;在庫一覧!$H$3),"期首日≦期首確認日≦基準日を確認",IF(NOT(IF(ISNUMBER(E57),AND(E57&gt;=0,E57&lt;=1000000,E57=INT(E57)),FALSE())),"基準数量は0〜100万個の整数で必須","確認済み")))))))))</f>
        <v/>
      </c>
      <c r="M57" s="1" t="str">
        <f aca="false">IF(L57="","",IF(L57="確認済み",0,1))</f>
        <v/>
      </c>
      <c r="N57" s="1" t="n">
        <f aca="false">IF(COUNTA(A57:E57)=0,IF(AND(L57="",M57="",F57="",G57="",H57="",I57="",J57="",K57=""),0,1),IF(NOT(AND(ISTEXT(L57),L57=IF(COUNTA(A57:E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期首区分を確認",IF(AND(B57="確認済",NOT(IF(ISNUMBER(C57),AND(C57&gt;=0,C57&lt;=1000000,C57=INT(C57)),FALSE()))),"確認済期首は0〜100万個の整数で必須",IF(AND(B57="未確認",COUNTA(C57)&gt;0),"未確認の期首数量は空欄",IF(NOT(IF(ISNUMBER(D57),AND(D57&gt;=43831,D57&lt;73051,D57=INT(D57)),FALSE())),"期首記録確認日は時刻なしで必須",IF(OR(D57&lt;在庫一覧!$B$3,D57&gt;在庫一覧!$H$3),"期首日≦期首確認日≦基準日を確認",IF(NOT(IF(ISNUMBER(E57),AND(E57&gt;=0,E57&lt;=1000000,E57=INT(E57)),FALSE())),"基準数量は0〜100万個の整数で必須","確認済み"))))))))),ISNUMBER(M57),M57=IF(L57="確認済み",0,1))),1,IF(M57&lt;&gt;0,0,IF(AND(ISNUMBER(F57),F57=SUMIFS(入出庫記録!$H$8:$H$107,入出庫記録!$B$8:$B$107,A57),ISNUMBER(G57),G57=SUMIFS(入出庫記録!$I$8:$I$107,入出庫記録!$B$8:$B$107,A57),ISNUMBER(H57),H57=SUMIFS(入出庫記録!$J$8:$J$107,入出庫記録!$B$8:$B$107,A57),IF(J57="未確認",ISTEXT(I57),ISNUMBER(I57)),I57=IF(OR(B57="未確認",H57&gt;0),"",C57+F57-G57),ISTEXT(J57),J57=IF(OR(B57="未確認",H57&gt;0),"未確認",IF(I57&lt;0,"帳簿負数",IF(I57&lt;E57,"基準割れ","基準以上"))),IF(OR(J57="未確認",J57="帳簿負数"),ISTEXT(K57),ISNUMBER(K57)),K57=IF(OR(J57="未確認",J57="帳簿負数"),"",IF(I57&lt;E57,E57-I57,0))),0,1))))</f>
        <v>0</v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customFormat="false" ht="23" hidden="false" customHeight="true" outlineLevel="0" collapsed="false">
      <c r="A61" s="1" t="s">
        <v>48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customFormat="false" ht="23" hidden="false" customHeight="true" outlineLevel="0" collapsed="false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customFormat="false" ht="23" hidden="false" customHeight="true" outlineLevel="0" collapsed="false">
      <c r="A63" s="1" t="s">
        <v>50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customFormat="false" ht="23" hidden="false" customHeight="true" outlineLevel="0" collapsed="false">
      <c r="A64" s="1" t="s">
        <v>51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customFormat="false" ht="23" hidden="false" customHeight="true" outlineLevel="0" collapsed="false">
      <c r="A65" s="1" t="s">
        <v>52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customFormat="false" ht="23" hidden="false" customHeight="true" outlineLevel="0" collapsed="false">
      <c r="A66" s="1" t="s">
        <v>53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customFormat="false" ht="23" hidden="false" customHeight="true" outlineLevel="0" collapsed="false">
      <c r="A67" s="1" t="s">
        <v>54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customFormat="false" ht="23" hidden="false" customHeight="true" outlineLevel="0" collapsed="false">
      <c r="A68" s="1" t="s">
        <v>55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customFormat="false" ht="23" hidden="false" customHeight="true" outlineLevel="0" collapsed="false">
      <c r="A69" s="1" t="s">
        <v>56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customFormat="false" ht="23" hidden="false" customHeight="true" outlineLevel="0" collapsed="false">
      <c r="A70" s="1" t="s">
        <v>57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customFormat="false" ht="23" hidden="false" customHeight="true" outlineLevel="0" collapsed="false">
      <c r="A71" s="1" t="s">
        <v>58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customFormat="false" ht="23" hidden="false" customHeight="true" outlineLevel="0" collapsed="false">
      <c r="A72" s="1" t="s">
        <v>59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customFormat="false" ht="23" hidden="false" customHeight="true" outlineLevel="0" collapsed="false">
      <c r="A73" s="1" t="s">
        <v>60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customFormat="false" ht="23" hidden="false" customHeight="true" outlineLevel="0" collapsed="false">
      <c r="A74" s="1" t="s">
        <v>61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customFormat="false" ht="23" hidden="false" customHeight="true" outlineLevel="0" collapsed="false">
      <c r="A75" s="11" t="s">
        <v>62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mergeCells count="1">
    <mergeCell ref="A2:I2"/>
  </mergeCells>
  <conditionalFormatting sqref="L8:N57">
    <cfRule type="expression" priority="2" aboveAverage="0" equalAverage="0" bottom="0" percent="0" rank="0" text="" dxfId="2">
      <formula>AND($L8&lt;&gt;"",$L8&lt;&gt;"確認済み")</formula>
    </cfRule>
  </conditionalFormatting>
  <dataValidations count="1">
    <dataValidation allowBlank="false" errorStyle="stop" operator="between" showDropDown="false" showErrorMessage="false" showInputMessage="false" sqref="B8:B57" type="list">
      <formula1>"確認済,未確認"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0" width="21"/>
    <col collapsed="false" customWidth="true" hidden="false" outlineLevel="0" max="11" min="11" style="0" width="48"/>
    <col collapsed="false" customWidth="true" hidden="false" outlineLevel="0" max="13" min="12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0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</row>
    <row r="3" customFormat="false" ht="23" hidden="false" customHeight="true" outlineLevel="0" collapsed="false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3" hidden="false" customHeight="true" outlineLevel="0" collapsed="false">
      <c r="A5" s="1" t="s">
        <v>65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8" hidden="false" customHeight="true" outlineLevel="0" collapsed="false">
      <c r="A7" s="5" t="s">
        <v>66</v>
      </c>
      <c r="B7" s="5" t="s">
        <v>19</v>
      </c>
      <c r="C7" s="5" t="s">
        <v>67</v>
      </c>
      <c r="D7" s="5" t="s">
        <v>68</v>
      </c>
      <c r="E7" s="5" t="s">
        <v>69</v>
      </c>
      <c r="F7" s="5" t="s">
        <v>70</v>
      </c>
      <c r="G7" s="5" t="s">
        <v>71</v>
      </c>
      <c r="H7" s="5" t="s">
        <v>72</v>
      </c>
      <c r="I7" s="5" t="s">
        <v>73</v>
      </c>
      <c r="J7" s="5" t="s">
        <v>74</v>
      </c>
      <c r="K7" s="5" t="s">
        <v>35</v>
      </c>
      <c r="L7" s="5" t="s">
        <v>36</v>
      </c>
      <c r="M7" s="5" t="s">
        <v>37</v>
      </c>
    </row>
    <row r="8" customFormat="false" ht="30" hidden="false" customHeight="true" outlineLevel="0" collapsed="false">
      <c r="A8" s="8" t="s">
        <v>75</v>
      </c>
      <c r="B8" s="12" t="s">
        <v>38</v>
      </c>
      <c r="C8" s="13" t="n">
        <v>46296</v>
      </c>
      <c r="D8" s="9" t="s">
        <v>76</v>
      </c>
      <c r="E8" s="10" t="n">
        <v>20</v>
      </c>
      <c r="F8" s="9" t="s">
        <v>77</v>
      </c>
      <c r="G8" s="13" t="n">
        <v>46296</v>
      </c>
      <c r="H8" s="4" t="n">
        <f aca="false">IF(K8="","",IF(L8&lt;&gt;0,NA(),IF(AND(F8="確定",D8="入庫",C8&lt;=在庫一覧!$E$3),E8,0)))</f>
        <v>20</v>
      </c>
      <c r="I8" s="4" t="n">
        <f aca="false">IF(K8="","",IF(L8&lt;&gt;0,NA(),IF(AND(F8="確定",D8="出庫",C8&lt;=在庫一覧!$E$3),E8,0)))</f>
        <v>0</v>
      </c>
      <c r="J8" s="1" t="n">
        <f aca="false">IF(K8="","",IF(L8&lt;&gt;0,NA(),IF(AND(F8="未確認",C8&lt;=在庫一覧!$E$3),1,0)))</f>
        <v>0</v>
      </c>
      <c r="K8" s="1" t="str">
        <f aca="false">IF(COUNTA(A8:G8)=0,"",IF(NOT(AND(ISTEXT(A8),LEN(A8)=8,EXACT(LEFT(A8,4),"MOV-"),ISNUMBER(FIND(MID(A8,5,1)&amp;"x","0x1x2x3x4x5x6x7x8x9x")),ISNUMBER(FIND(MID(A8,6,1)&amp;"x","0x1x2x3x4x5x6x7x8x9x")),ISNUMBER(FIND(MID(A8,7,1)&amp;"x","0x1x2x3x4x5x6x7x8x9x")),ISNUMBER(FIND(MID(A8,8,1)&amp;"x","0x1x2x3x4x5x6x7x8x9x")))),"IDはMOV-と半角数字4桁",IF(COUNTIFS($A$8:$A$107,A8)&gt;1,"記録IDが重複",IF(NOT(AND(ISTEXT(B8),LEN(B8)=8,EXACT(LEFT(B8,4),"SKU-"),ISNUMBER(FIND(MID(B8,5,1)&amp;"x","0x1x2x3x4x5x6x7x8x9x")),ISNUMBER(FIND(MID(B8,6,1)&amp;"x","0x1x2x3x4x5x6x7x8x9x")),ISNUMBER(FIND(MID(B8,7,1)&amp;"x","0x1x2x3x4x5x6x7x8x9x")),ISNUMBER(FIND(MID(B8,8,1)&amp;"x","0x1x2x3x4x5x6x7x8x9x")))),"品目IDはSKU-と半角数字4桁",IF(COUNTIFS(期首と基準!$A$8:$A$57,B8)&lt;&gt;1,"期首品目が一意に登録されていません",IF(NOT(IF(ISNUMBER(C8),AND(C8&gt;=43831,C8&lt;73051,C8=INT(C8)),FALSE())),"発生日は時刻なしで必須",IF(NOT(OR(D8="入庫",D8="出庫")),"入出区分を確認",IF(NOT(OR(F8="確定",F8="取消",F8="未確認")),"状態を確認",IF(AND(F8&lt;&gt;"未確認",NOT(IF(ISNUMBER(E8),AND(E8&gt;=1,E8&lt;=1000000,E8=INT(E8)),FALSE()))),"確定/取消の元数量は1〜100万個の整数で必須",IF(AND(F8="未確認",COUNTA(E8)&gt;0),"未確認の数量は空欄",IF(NOT(IF(ISNUMBER(G8),AND(G8&gt;=43831,G8&lt;73051,G8=INT(G8)),FALSE())),"記録確認日は時刻なしで必須",IF(OR(C8&lt;在庫一覧!$B$3,C8&gt;G8,G8&gt;在庫一覧!$H$3),"期首日≦発生日≦確認日≦基準日を確認","確認済み"))))))))))))</f>
        <v>確認済み</v>
      </c>
      <c r="L8" s="1" t="n">
        <f aca="false">IF(K8="","",IF(K8="確認済み",0,1))</f>
        <v>0</v>
      </c>
      <c r="M8" s="1" t="n">
        <f aca="false">IF(COUNTA(A8:G8)=0,IF(AND(K8="",L8="",H8="",I8="",J8=""),0,1),IF(NOT(AND(ISTEXT(K8),K8=IF(COUNTA(A8:G8)=0,"",IF(NOT(AND(ISTEXT(A8),LEN(A8)=8,EXACT(LEFT(A8,4),"MOV-"),ISNUMBER(FIND(MID(A8,5,1)&amp;"x","0x1x2x3x4x5x6x7x8x9x")),ISNUMBER(FIND(MID(A8,6,1)&amp;"x","0x1x2x3x4x5x6x7x8x9x")),ISNUMBER(FIND(MID(A8,7,1)&amp;"x","0x1x2x3x4x5x6x7x8x9x")),ISNUMBER(FIND(MID(A8,8,1)&amp;"x","0x1x2x3x4x5x6x7x8x9x")))),"IDはMOV-と半角数字4桁",IF(COUNTIFS($A$8:$A$107,A8)&gt;1,"記録IDが重複",IF(NOT(AND(ISTEXT(B8),LEN(B8)=8,EXACT(LEFT(B8,4),"SKU-"),ISNUMBER(FIND(MID(B8,5,1)&amp;"x","0x1x2x3x4x5x6x7x8x9x")),ISNUMBER(FIND(MID(B8,6,1)&amp;"x","0x1x2x3x4x5x6x7x8x9x")),ISNUMBER(FIND(MID(B8,7,1)&amp;"x","0x1x2x3x4x5x6x7x8x9x")),ISNUMBER(FIND(MID(B8,8,1)&amp;"x","0x1x2x3x4x5x6x7x8x9x")))),"品目IDはSKU-と半角数字4桁",IF(COUNTIFS(期首と基準!$A$8:$A$57,B8)&lt;&gt;1,"期首品目が一意に登録されていません",IF(NOT(IF(ISNUMBER(C8),AND(C8&gt;=43831,C8&lt;73051,C8=INT(C8)),FALSE())),"発生日は時刻なしで必須",IF(NOT(OR(D8="入庫",D8="出庫")),"入出区分を確認",IF(NOT(OR(F8="確定",F8="取消",F8="未確認")),"状態を確認",IF(AND(F8&lt;&gt;"未確認",NOT(IF(ISNUMBER(E8),AND(E8&gt;=1,E8&lt;=1000000,E8=INT(E8)),FALSE()))),"確定/取消の元数量は1〜100万個の整数で必須",IF(AND(F8="未確認",COUNTA(E8)&gt;0),"未確認の数量は空欄",IF(NOT(IF(ISNUMBER(G8),AND(G8&gt;=43831,G8&lt;73051,G8=INT(G8)),FALSE())),"記録確認日は時刻なしで必須",IF(OR(C8&lt;在庫一覧!$B$3,C8&gt;G8,G8&gt;在庫一覧!$H$3),"期首日≦発生日≦確認日≦基準日を確認","確認済み")))))))))))),ISNUMBER(L8),L8=IF(K8="確認済み",0,1))),1,IF(L8&lt;&gt;0,0,IF(AND(ISNUMBER(H8),H8=IF(AND(F8="確定",D8="入庫",C8&lt;=在庫一覧!$E$3),E8,0),ISNUMBER(I8),I8=IF(AND(F8="確定",D8="出庫",C8&lt;=在庫一覧!$E$3),E8,0),ISNUMBER(J8),J8=IF(AND(F8="未確認",C8&lt;=在庫一覧!$E$3),1,0)),0,1))))</f>
        <v>0</v>
      </c>
    </row>
    <row r="9" customFormat="false" ht="30" hidden="false" customHeight="true" outlineLevel="0" collapsed="false">
      <c r="A9" s="8" t="s">
        <v>78</v>
      </c>
      <c r="B9" s="12" t="s">
        <v>38</v>
      </c>
      <c r="C9" s="13" t="n">
        <v>46310</v>
      </c>
      <c r="D9" s="9" t="s">
        <v>79</v>
      </c>
      <c r="E9" s="10" t="n">
        <v>80</v>
      </c>
      <c r="F9" s="9" t="s">
        <v>77</v>
      </c>
      <c r="G9" s="13" t="n">
        <v>46311</v>
      </c>
      <c r="H9" s="4" t="n">
        <f aca="false">IF(K9="","",IF(L9&lt;&gt;0,NA(),IF(AND(F9="確定",D9="入庫",C9&lt;=在庫一覧!$E$3),E9,0)))</f>
        <v>0</v>
      </c>
      <c r="I9" s="4" t="n">
        <f aca="false">IF(K9="","",IF(L9&lt;&gt;0,NA(),IF(AND(F9="確定",D9="出庫",C9&lt;=在庫一覧!$E$3),E9,0)))</f>
        <v>80</v>
      </c>
      <c r="J9" s="1" t="n">
        <f aca="false">IF(K9="","",IF(L9&lt;&gt;0,NA(),IF(AND(F9="未確認",C9&lt;=在庫一覧!$E$3),1,0)))</f>
        <v>0</v>
      </c>
      <c r="K9" s="1" t="str">
        <f aca="false">IF(COUNTA(A9:G9)=0,"",IF(NOT(AND(ISTEXT(A9),LEN(A9)=8,EXACT(LEFT(A9,4),"MOV-"),ISNUMBER(FIND(MID(A9,5,1)&amp;"x","0x1x2x3x4x5x6x7x8x9x")),ISNUMBER(FIND(MID(A9,6,1)&amp;"x","0x1x2x3x4x5x6x7x8x9x")),ISNUMBER(FIND(MID(A9,7,1)&amp;"x","0x1x2x3x4x5x6x7x8x9x")),ISNUMBER(FIND(MID(A9,8,1)&amp;"x","0x1x2x3x4x5x6x7x8x9x")))),"IDはMOV-と半角数字4桁",IF(COUNTIFS($A$8:$A$107,A9)&gt;1,"記録IDが重複",IF(NOT(AND(ISTEXT(B9),LEN(B9)=8,EXACT(LEFT(B9,4),"SKU-"),ISNUMBER(FIND(MID(B9,5,1)&amp;"x","0x1x2x3x4x5x6x7x8x9x")),ISNUMBER(FIND(MID(B9,6,1)&amp;"x","0x1x2x3x4x5x6x7x8x9x")),ISNUMBER(FIND(MID(B9,7,1)&amp;"x","0x1x2x3x4x5x6x7x8x9x")),ISNUMBER(FIND(MID(B9,8,1)&amp;"x","0x1x2x3x4x5x6x7x8x9x")))),"品目IDはSKU-と半角数字4桁",IF(COUNTIFS(期首と基準!$A$8:$A$57,B9)&lt;&gt;1,"期首品目が一意に登録されていません",IF(NOT(IF(ISNUMBER(C9),AND(C9&gt;=43831,C9&lt;73051,C9=INT(C9)),FALSE())),"発生日は時刻なしで必須",IF(NOT(OR(D9="入庫",D9="出庫")),"入出区分を確認",IF(NOT(OR(F9="確定",F9="取消",F9="未確認")),"状態を確認",IF(AND(F9&lt;&gt;"未確認",NOT(IF(ISNUMBER(E9),AND(E9&gt;=1,E9&lt;=1000000,E9=INT(E9)),FALSE()))),"確定/取消の元数量は1〜100万個の整数で必須",IF(AND(F9="未確認",COUNTA(E9)&gt;0),"未確認の数量は空欄",IF(NOT(IF(ISNUMBER(G9),AND(G9&gt;=43831,G9&lt;73051,G9=INT(G9)),FALSE())),"記録確認日は時刻なしで必須",IF(OR(C9&lt;在庫一覧!$B$3,C9&gt;G9,G9&gt;在庫一覧!$H$3),"期首日≦発生日≦確認日≦基準日を確認","確認済み"))))))))))))</f>
        <v>確認済み</v>
      </c>
      <c r="L9" s="1" t="n">
        <f aca="false">IF(K9="","",IF(K9="確認済み",0,1))</f>
        <v>0</v>
      </c>
      <c r="M9" s="1" t="n">
        <f aca="false">IF(COUNTA(A9:G9)=0,IF(AND(K9="",L9="",H9="",I9="",J9=""),0,1),IF(NOT(AND(ISTEXT(K9),K9=IF(COUNTA(A9:G9)=0,"",IF(NOT(AND(ISTEXT(A9),LEN(A9)=8,EXACT(LEFT(A9,4),"MOV-"),ISNUMBER(FIND(MID(A9,5,1)&amp;"x","0x1x2x3x4x5x6x7x8x9x")),ISNUMBER(FIND(MID(A9,6,1)&amp;"x","0x1x2x3x4x5x6x7x8x9x")),ISNUMBER(FIND(MID(A9,7,1)&amp;"x","0x1x2x3x4x5x6x7x8x9x")),ISNUMBER(FIND(MID(A9,8,1)&amp;"x","0x1x2x3x4x5x6x7x8x9x")))),"IDはMOV-と半角数字4桁",IF(COUNTIFS($A$8:$A$107,A9)&gt;1,"記録IDが重複",IF(NOT(AND(ISTEXT(B9),LEN(B9)=8,EXACT(LEFT(B9,4),"SKU-"),ISNUMBER(FIND(MID(B9,5,1)&amp;"x","0x1x2x3x4x5x6x7x8x9x")),ISNUMBER(FIND(MID(B9,6,1)&amp;"x","0x1x2x3x4x5x6x7x8x9x")),ISNUMBER(FIND(MID(B9,7,1)&amp;"x","0x1x2x3x4x5x6x7x8x9x")),ISNUMBER(FIND(MID(B9,8,1)&amp;"x","0x1x2x3x4x5x6x7x8x9x")))),"品目IDはSKU-と半角数字4桁",IF(COUNTIFS(期首と基準!$A$8:$A$57,B9)&lt;&gt;1,"期首品目が一意に登録されていません",IF(NOT(IF(ISNUMBER(C9),AND(C9&gt;=43831,C9&lt;73051,C9=INT(C9)),FALSE())),"発生日は時刻なしで必須",IF(NOT(OR(D9="入庫",D9="出庫")),"入出区分を確認",IF(NOT(OR(F9="確定",F9="取消",F9="未確認")),"状態を確認",IF(AND(F9&lt;&gt;"未確認",NOT(IF(ISNUMBER(E9),AND(E9&gt;=1,E9&lt;=1000000,E9=INT(E9)),FALSE()))),"確定/取消の元数量は1〜100万個の整数で必須",IF(AND(F9="未確認",COUNTA(E9)&gt;0),"未確認の数量は空欄",IF(NOT(IF(ISNUMBER(G9),AND(G9&gt;=43831,G9&lt;73051,G9=INT(G9)),FALSE())),"記録確認日は時刻なしで必須",IF(OR(C9&lt;在庫一覧!$B$3,C9&gt;G9,G9&gt;在庫一覧!$H$3),"期首日≦発生日≦確認日≦基準日を確認","確認済み")))))))))))),ISNUMBER(L9),L9=IF(K9="確認済み",0,1))),1,IF(L9&lt;&gt;0,0,IF(AND(ISNUMBER(H9),H9=IF(AND(F9="確定",D9="入庫",C9&lt;=在庫一覧!$E$3),E9,0),ISNUMBER(I9),I9=IF(AND(F9="確定",D9="出庫",C9&lt;=在庫一覧!$E$3),E9,0),ISNUMBER(J9),J9=IF(AND(F9="未確認",C9&lt;=在庫一覧!$E$3),1,0)),0,1))))</f>
        <v>0</v>
      </c>
    </row>
    <row r="10" customFormat="false" ht="30" hidden="false" customHeight="true" outlineLevel="0" collapsed="false">
      <c r="A10" s="8" t="s">
        <v>80</v>
      </c>
      <c r="B10" s="12" t="s">
        <v>38</v>
      </c>
      <c r="C10" s="13" t="n">
        <v>46311</v>
      </c>
      <c r="D10" s="9" t="s">
        <v>76</v>
      </c>
      <c r="E10" s="10" t="n">
        <v>100</v>
      </c>
      <c r="F10" s="9" t="s">
        <v>81</v>
      </c>
      <c r="G10" s="13" t="n">
        <v>46312</v>
      </c>
      <c r="H10" s="4" t="n">
        <f aca="false">IF(K10="","",IF(L10&lt;&gt;0,NA(),IF(AND(F10="確定",D10="入庫",C10&lt;=在庫一覧!$E$3),E10,0)))</f>
        <v>0</v>
      </c>
      <c r="I10" s="4" t="n">
        <f aca="false">IF(K10="","",IF(L10&lt;&gt;0,NA(),IF(AND(F10="確定",D10="出庫",C10&lt;=在庫一覧!$E$3),E10,0)))</f>
        <v>0</v>
      </c>
      <c r="J10" s="1" t="n">
        <f aca="false">IF(K10="","",IF(L10&lt;&gt;0,NA(),IF(AND(F10="未確認",C10&lt;=在庫一覧!$E$3),1,0)))</f>
        <v>0</v>
      </c>
      <c r="K10" s="1" t="str">
        <f aca="false">IF(COUNTA(A10:G10)=0,"",IF(NOT(AND(ISTEXT(A10),LEN(A10)=8,EXACT(LEFT(A10,4),"MOV-"),ISNUMBER(FIND(MID(A10,5,1)&amp;"x","0x1x2x3x4x5x6x7x8x9x")),ISNUMBER(FIND(MID(A10,6,1)&amp;"x","0x1x2x3x4x5x6x7x8x9x")),ISNUMBER(FIND(MID(A10,7,1)&amp;"x","0x1x2x3x4x5x6x7x8x9x")),ISNUMBER(FIND(MID(A10,8,1)&amp;"x","0x1x2x3x4x5x6x7x8x9x")))),"IDはMOV-と半角数字4桁",IF(COUNTIFS($A$8:$A$107,A10)&gt;1,"記録IDが重複",IF(NOT(AND(ISTEXT(B10),LEN(B10)=8,EXACT(LEFT(B10,4),"SKU-"),ISNUMBER(FIND(MID(B10,5,1)&amp;"x","0x1x2x3x4x5x6x7x8x9x")),ISNUMBER(FIND(MID(B10,6,1)&amp;"x","0x1x2x3x4x5x6x7x8x9x")),ISNUMBER(FIND(MID(B10,7,1)&amp;"x","0x1x2x3x4x5x6x7x8x9x")),ISNUMBER(FIND(MID(B10,8,1)&amp;"x","0x1x2x3x4x5x6x7x8x9x")))),"品目IDはSKU-と半角数字4桁",IF(COUNTIFS(期首と基準!$A$8:$A$57,B10)&lt;&gt;1,"期首品目が一意に登録されていません",IF(NOT(IF(ISNUMBER(C10),AND(C10&gt;=43831,C10&lt;73051,C10=INT(C10)),FALSE())),"発生日は時刻なしで必須",IF(NOT(OR(D10="入庫",D10="出庫")),"入出区分を確認",IF(NOT(OR(F10="確定",F10="取消",F10="未確認")),"状態を確認",IF(AND(F10&lt;&gt;"未確認",NOT(IF(ISNUMBER(E10),AND(E10&gt;=1,E10&lt;=1000000,E10=INT(E10)),FALSE()))),"確定/取消の元数量は1〜100万個の整数で必須",IF(AND(F10="未確認",COUNTA(E10)&gt;0),"未確認の数量は空欄",IF(NOT(IF(ISNUMBER(G10),AND(G10&gt;=43831,G10&lt;73051,G10=INT(G10)),FALSE())),"記録確認日は時刻なしで必須",IF(OR(C10&lt;在庫一覧!$B$3,C10&gt;G10,G10&gt;在庫一覧!$H$3),"期首日≦発生日≦確認日≦基準日を確認","確認済み"))))))))))))</f>
        <v>確認済み</v>
      </c>
      <c r="L10" s="1" t="n">
        <f aca="false">IF(K10="","",IF(K10="確認済み",0,1))</f>
        <v>0</v>
      </c>
      <c r="M10" s="1" t="n">
        <f aca="false">IF(COUNTA(A10:G10)=0,IF(AND(K10="",L10="",H10="",I10="",J10=""),0,1),IF(NOT(AND(ISTEXT(K10),K10=IF(COUNTA(A10:G10)=0,"",IF(NOT(AND(ISTEXT(A10),LEN(A10)=8,EXACT(LEFT(A10,4),"MOV-"),ISNUMBER(FIND(MID(A10,5,1)&amp;"x","0x1x2x3x4x5x6x7x8x9x")),ISNUMBER(FIND(MID(A10,6,1)&amp;"x","0x1x2x3x4x5x6x7x8x9x")),ISNUMBER(FIND(MID(A10,7,1)&amp;"x","0x1x2x3x4x5x6x7x8x9x")),ISNUMBER(FIND(MID(A10,8,1)&amp;"x","0x1x2x3x4x5x6x7x8x9x")))),"IDはMOV-と半角数字4桁",IF(COUNTIFS($A$8:$A$107,A10)&gt;1,"記録IDが重複",IF(NOT(AND(ISTEXT(B10),LEN(B10)=8,EXACT(LEFT(B10,4),"SKU-"),ISNUMBER(FIND(MID(B10,5,1)&amp;"x","0x1x2x3x4x5x6x7x8x9x")),ISNUMBER(FIND(MID(B10,6,1)&amp;"x","0x1x2x3x4x5x6x7x8x9x")),ISNUMBER(FIND(MID(B10,7,1)&amp;"x","0x1x2x3x4x5x6x7x8x9x")),ISNUMBER(FIND(MID(B10,8,1)&amp;"x","0x1x2x3x4x5x6x7x8x9x")))),"品目IDはSKU-と半角数字4桁",IF(COUNTIFS(期首と基準!$A$8:$A$57,B10)&lt;&gt;1,"期首品目が一意に登録されていません",IF(NOT(IF(ISNUMBER(C10),AND(C10&gt;=43831,C10&lt;73051,C10=INT(C10)),FALSE())),"発生日は時刻なしで必須",IF(NOT(OR(D10="入庫",D10="出庫")),"入出区分を確認",IF(NOT(OR(F10="確定",F10="取消",F10="未確認")),"状態を確認",IF(AND(F10&lt;&gt;"未確認",NOT(IF(ISNUMBER(E10),AND(E10&gt;=1,E10&lt;=1000000,E10=INT(E10)),FALSE()))),"確定/取消の元数量は1〜100万個の整数で必須",IF(AND(F10="未確認",COUNTA(E10)&gt;0),"未確認の数量は空欄",IF(NOT(IF(ISNUMBER(G10),AND(G10&gt;=43831,G10&lt;73051,G10=INT(G10)),FALSE())),"記録確認日は時刻なしで必須",IF(OR(C10&lt;在庫一覧!$B$3,C10&gt;G10,G10&gt;在庫一覧!$H$3),"期首日≦発生日≦確認日≦基準日を確認","確認済み")))))))))))),ISNUMBER(L10),L10=IF(K10="確認済み",0,1))),1,IF(L10&lt;&gt;0,0,IF(AND(ISNUMBER(H10),H10=IF(AND(F10="確定",D10="入庫",C10&lt;=在庫一覧!$E$3),E10,0),ISNUMBER(I10),I10=IF(AND(F10="確定",D10="出庫",C10&lt;=在庫一覧!$E$3),E10,0),ISNUMBER(J10),J10=IF(AND(F10="未確認",C10&lt;=在庫一覧!$E$3),1,0)),0,1))))</f>
        <v>0</v>
      </c>
    </row>
    <row r="11" customFormat="false" ht="30" hidden="false" customHeight="true" outlineLevel="0" collapsed="false">
      <c r="A11" s="8" t="s">
        <v>82</v>
      </c>
      <c r="B11" s="12" t="s">
        <v>40</v>
      </c>
      <c r="C11" s="13" t="n">
        <v>46297</v>
      </c>
      <c r="D11" s="9" t="s">
        <v>76</v>
      </c>
      <c r="E11" s="10" t="n">
        <v>10</v>
      </c>
      <c r="F11" s="9" t="s">
        <v>77</v>
      </c>
      <c r="G11" s="13" t="n">
        <v>46297</v>
      </c>
      <c r="H11" s="4" t="n">
        <f aca="false">IF(K11="","",IF(L11&lt;&gt;0,NA(),IF(AND(F11="確定",D11="入庫",C11&lt;=在庫一覧!$E$3),E11,0)))</f>
        <v>10</v>
      </c>
      <c r="I11" s="4" t="n">
        <f aca="false">IF(K11="","",IF(L11&lt;&gt;0,NA(),IF(AND(F11="確定",D11="出庫",C11&lt;=在庫一覧!$E$3),E11,0)))</f>
        <v>0</v>
      </c>
      <c r="J11" s="1" t="n">
        <f aca="false">IF(K11="","",IF(L11&lt;&gt;0,NA(),IF(AND(F11="未確認",C11&lt;=在庫一覧!$E$3),1,0)))</f>
        <v>0</v>
      </c>
      <c r="K11" s="1" t="str">
        <f aca="false">IF(COUNTA(A11:G11)=0,"",IF(NOT(AND(ISTEXT(A11),LEN(A11)=8,EXACT(LEFT(A11,4),"MOV-"),ISNUMBER(FIND(MID(A11,5,1)&amp;"x","0x1x2x3x4x5x6x7x8x9x")),ISNUMBER(FIND(MID(A11,6,1)&amp;"x","0x1x2x3x4x5x6x7x8x9x")),ISNUMBER(FIND(MID(A11,7,1)&amp;"x","0x1x2x3x4x5x6x7x8x9x")),ISNUMBER(FIND(MID(A11,8,1)&amp;"x","0x1x2x3x4x5x6x7x8x9x")))),"IDはMOV-と半角数字4桁",IF(COUNTIFS($A$8:$A$107,A11)&gt;1,"記録IDが重複",IF(NOT(AND(ISTEXT(B11),LEN(B11)=8,EXACT(LEFT(B11,4),"SKU-"),ISNUMBER(FIND(MID(B11,5,1)&amp;"x","0x1x2x3x4x5x6x7x8x9x")),ISNUMBER(FIND(MID(B11,6,1)&amp;"x","0x1x2x3x4x5x6x7x8x9x")),ISNUMBER(FIND(MID(B11,7,1)&amp;"x","0x1x2x3x4x5x6x7x8x9x")),ISNUMBER(FIND(MID(B11,8,1)&amp;"x","0x1x2x3x4x5x6x7x8x9x")))),"品目IDはSKU-と半角数字4桁",IF(COUNTIFS(期首と基準!$A$8:$A$57,B11)&lt;&gt;1,"期首品目が一意に登録されていません",IF(NOT(IF(ISNUMBER(C11),AND(C11&gt;=43831,C11&lt;73051,C11=INT(C11)),FALSE())),"発生日は時刻なしで必須",IF(NOT(OR(D11="入庫",D11="出庫")),"入出区分を確認",IF(NOT(OR(F11="確定",F11="取消",F11="未確認")),"状態を確認",IF(AND(F11&lt;&gt;"未確認",NOT(IF(ISNUMBER(E11),AND(E11&gt;=1,E11&lt;=1000000,E11=INT(E11)),FALSE()))),"確定/取消の元数量は1〜100万個の整数で必須",IF(AND(F11="未確認",COUNTA(E11)&gt;0),"未確認の数量は空欄",IF(NOT(IF(ISNUMBER(G11),AND(G11&gt;=43831,G11&lt;73051,G11=INT(G11)),FALSE())),"記録確認日は時刻なしで必須",IF(OR(C11&lt;在庫一覧!$B$3,C11&gt;G11,G11&gt;在庫一覧!$H$3),"期首日≦発生日≦確認日≦基準日を確認","確認済み"))))))))))))</f>
        <v>確認済み</v>
      </c>
      <c r="L11" s="1" t="n">
        <f aca="false">IF(K11="","",IF(K11="確認済み",0,1))</f>
        <v>0</v>
      </c>
      <c r="M11" s="1" t="n">
        <f aca="false">IF(COUNTA(A11:G11)=0,IF(AND(K11="",L11="",H11="",I11="",J11=""),0,1),IF(NOT(AND(ISTEXT(K11),K11=IF(COUNTA(A11:G11)=0,"",IF(NOT(AND(ISTEXT(A11),LEN(A11)=8,EXACT(LEFT(A11,4),"MOV-"),ISNUMBER(FIND(MID(A11,5,1)&amp;"x","0x1x2x3x4x5x6x7x8x9x")),ISNUMBER(FIND(MID(A11,6,1)&amp;"x","0x1x2x3x4x5x6x7x8x9x")),ISNUMBER(FIND(MID(A11,7,1)&amp;"x","0x1x2x3x4x5x6x7x8x9x")),ISNUMBER(FIND(MID(A11,8,1)&amp;"x","0x1x2x3x4x5x6x7x8x9x")))),"IDはMOV-と半角数字4桁",IF(COUNTIFS($A$8:$A$107,A11)&gt;1,"記録IDが重複",IF(NOT(AND(ISTEXT(B11),LEN(B11)=8,EXACT(LEFT(B11,4),"SKU-"),ISNUMBER(FIND(MID(B11,5,1)&amp;"x","0x1x2x3x4x5x6x7x8x9x")),ISNUMBER(FIND(MID(B11,6,1)&amp;"x","0x1x2x3x4x5x6x7x8x9x")),ISNUMBER(FIND(MID(B11,7,1)&amp;"x","0x1x2x3x4x5x6x7x8x9x")),ISNUMBER(FIND(MID(B11,8,1)&amp;"x","0x1x2x3x4x5x6x7x8x9x")))),"品目IDはSKU-と半角数字4桁",IF(COUNTIFS(期首と基準!$A$8:$A$57,B11)&lt;&gt;1,"期首品目が一意に登録されていません",IF(NOT(IF(ISNUMBER(C11),AND(C11&gt;=43831,C11&lt;73051,C11=INT(C11)),FALSE())),"発生日は時刻なしで必須",IF(NOT(OR(D11="入庫",D11="出庫")),"入出区分を確認",IF(NOT(OR(F11="確定",F11="取消",F11="未確認")),"状態を確認",IF(AND(F11&lt;&gt;"未確認",NOT(IF(ISNUMBER(E11),AND(E11&gt;=1,E11&lt;=1000000,E11=INT(E11)),FALSE()))),"確定/取消の元数量は1〜100万個の整数で必須",IF(AND(F11="未確認",COUNTA(E11)&gt;0),"未確認の数量は空欄",IF(NOT(IF(ISNUMBER(G11),AND(G11&gt;=43831,G11&lt;73051,G11=INT(G11)),FALSE())),"記録確認日は時刻なしで必須",IF(OR(C11&lt;在庫一覧!$B$3,C11&gt;G11,G11&gt;在庫一覧!$H$3),"期首日≦発生日≦確認日≦基準日を確認","確認済み")))))))))))),ISNUMBER(L11),L11=IF(K11="確認済み",0,1))),1,IF(L11&lt;&gt;0,0,IF(AND(ISNUMBER(H11),H11=IF(AND(F11="確定",D11="入庫",C11&lt;=在庫一覧!$E$3),E11,0),ISNUMBER(I11),I11=IF(AND(F11="確定",D11="出庫",C11&lt;=在庫一覧!$E$3),E11,0),ISNUMBER(J11),J11=IF(AND(F11="未確認",C11&lt;=在庫一覧!$E$3),1,0)),0,1))))</f>
        <v>0</v>
      </c>
    </row>
    <row r="12" customFormat="false" ht="30" hidden="false" customHeight="true" outlineLevel="0" collapsed="false">
      <c r="A12" s="8" t="s">
        <v>83</v>
      </c>
      <c r="B12" s="12" t="s">
        <v>40</v>
      </c>
      <c r="C12" s="13" t="n">
        <v>46298</v>
      </c>
      <c r="D12" s="9" t="s">
        <v>79</v>
      </c>
      <c r="E12" s="10" t="n">
        <v>15</v>
      </c>
      <c r="F12" s="9" t="s">
        <v>77</v>
      </c>
      <c r="G12" s="13" t="n">
        <v>46298</v>
      </c>
      <c r="H12" s="4" t="n">
        <f aca="false">IF(K12="","",IF(L12&lt;&gt;0,NA(),IF(AND(F12="確定",D12="入庫",C12&lt;=在庫一覧!$E$3),E12,0)))</f>
        <v>0</v>
      </c>
      <c r="I12" s="4" t="n">
        <f aca="false">IF(K12="","",IF(L12&lt;&gt;0,NA(),IF(AND(F12="確定",D12="出庫",C12&lt;=在庫一覧!$E$3),E12,0)))</f>
        <v>15</v>
      </c>
      <c r="J12" s="1" t="n">
        <f aca="false">IF(K12="","",IF(L12&lt;&gt;0,NA(),IF(AND(F12="未確認",C12&lt;=在庫一覧!$E$3),1,0)))</f>
        <v>0</v>
      </c>
      <c r="K12" s="1" t="str">
        <f aca="false">IF(COUNTA(A12:G12)=0,"",IF(NOT(AND(ISTEXT(A12),LEN(A12)=8,EXACT(LEFT(A12,4),"MOV-"),ISNUMBER(FIND(MID(A12,5,1)&amp;"x","0x1x2x3x4x5x6x7x8x9x")),ISNUMBER(FIND(MID(A12,6,1)&amp;"x","0x1x2x3x4x5x6x7x8x9x")),ISNUMBER(FIND(MID(A12,7,1)&amp;"x","0x1x2x3x4x5x6x7x8x9x")),ISNUMBER(FIND(MID(A12,8,1)&amp;"x","0x1x2x3x4x5x6x7x8x9x")))),"IDはMOV-と半角数字4桁",IF(COUNTIFS($A$8:$A$107,A12)&gt;1,"記録IDが重複",IF(NOT(AND(ISTEXT(B12),LEN(B12)=8,EXACT(LEFT(B12,4),"SKU-"),ISNUMBER(FIND(MID(B12,5,1)&amp;"x","0x1x2x3x4x5x6x7x8x9x")),ISNUMBER(FIND(MID(B12,6,1)&amp;"x","0x1x2x3x4x5x6x7x8x9x")),ISNUMBER(FIND(MID(B12,7,1)&amp;"x","0x1x2x3x4x5x6x7x8x9x")),ISNUMBER(FIND(MID(B12,8,1)&amp;"x","0x1x2x3x4x5x6x7x8x9x")))),"品目IDはSKU-と半角数字4桁",IF(COUNTIFS(期首と基準!$A$8:$A$57,B12)&lt;&gt;1,"期首品目が一意に登録されていません",IF(NOT(IF(ISNUMBER(C12),AND(C12&gt;=43831,C12&lt;73051,C12=INT(C12)),FALSE())),"発生日は時刻なしで必須",IF(NOT(OR(D12="入庫",D12="出庫")),"入出区分を確認",IF(NOT(OR(F12="確定",F12="取消",F12="未確認")),"状態を確認",IF(AND(F12&lt;&gt;"未確認",NOT(IF(ISNUMBER(E12),AND(E12&gt;=1,E12&lt;=1000000,E12=INT(E12)),FALSE()))),"確定/取消の元数量は1〜100万個の整数で必須",IF(AND(F12="未確認",COUNTA(E12)&gt;0),"未確認の数量は空欄",IF(NOT(IF(ISNUMBER(G12),AND(G12&gt;=43831,G12&lt;73051,G12=INT(G12)),FALSE())),"記録確認日は時刻なしで必須",IF(OR(C12&lt;在庫一覧!$B$3,C12&gt;G12,G12&gt;在庫一覧!$H$3),"期首日≦発生日≦確認日≦基準日を確認","確認済み"))))))))))))</f>
        <v>確認済み</v>
      </c>
      <c r="L12" s="1" t="n">
        <f aca="false">IF(K12="","",IF(K12="確認済み",0,1))</f>
        <v>0</v>
      </c>
      <c r="M12" s="1" t="n">
        <f aca="false">IF(COUNTA(A12:G12)=0,IF(AND(K12="",L12="",H12="",I12="",J12=""),0,1),IF(NOT(AND(ISTEXT(K12),K12=IF(COUNTA(A12:G12)=0,"",IF(NOT(AND(ISTEXT(A12),LEN(A12)=8,EXACT(LEFT(A12,4),"MOV-"),ISNUMBER(FIND(MID(A12,5,1)&amp;"x","0x1x2x3x4x5x6x7x8x9x")),ISNUMBER(FIND(MID(A12,6,1)&amp;"x","0x1x2x3x4x5x6x7x8x9x")),ISNUMBER(FIND(MID(A12,7,1)&amp;"x","0x1x2x3x4x5x6x7x8x9x")),ISNUMBER(FIND(MID(A12,8,1)&amp;"x","0x1x2x3x4x5x6x7x8x9x")))),"IDはMOV-と半角数字4桁",IF(COUNTIFS($A$8:$A$107,A12)&gt;1,"記録IDが重複",IF(NOT(AND(ISTEXT(B12),LEN(B12)=8,EXACT(LEFT(B12,4),"SKU-"),ISNUMBER(FIND(MID(B12,5,1)&amp;"x","0x1x2x3x4x5x6x7x8x9x")),ISNUMBER(FIND(MID(B12,6,1)&amp;"x","0x1x2x3x4x5x6x7x8x9x")),ISNUMBER(FIND(MID(B12,7,1)&amp;"x","0x1x2x3x4x5x6x7x8x9x")),ISNUMBER(FIND(MID(B12,8,1)&amp;"x","0x1x2x3x4x5x6x7x8x9x")))),"品目IDはSKU-と半角数字4桁",IF(COUNTIFS(期首と基準!$A$8:$A$57,B12)&lt;&gt;1,"期首品目が一意に登録されていません",IF(NOT(IF(ISNUMBER(C12),AND(C12&gt;=43831,C12&lt;73051,C12=INT(C12)),FALSE())),"発生日は時刻なしで必須",IF(NOT(OR(D12="入庫",D12="出庫")),"入出区分を確認",IF(NOT(OR(F12="確定",F12="取消",F12="未確認")),"状態を確認",IF(AND(F12&lt;&gt;"未確認",NOT(IF(ISNUMBER(E12),AND(E12&gt;=1,E12&lt;=1000000,E12=INT(E12)),FALSE()))),"確定/取消の元数量は1〜100万個の整数で必須",IF(AND(F12="未確認",COUNTA(E12)&gt;0),"未確認の数量は空欄",IF(NOT(IF(ISNUMBER(G12),AND(G12&gt;=43831,G12&lt;73051,G12=INT(G12)),FALSE())),"記録確認日は時刻なしで必須",IF(OR(C12&lt;在庫一覧!$B$3,C12&gt;G12,G12&gt;在庫一覧!$H$3),"期首日≦発生日≦確認日≦基準日を確認","確認済み")))))))))))),ISNUMBER(L12),L12=IF(K12="確認済み",0,1))),1,IF(L12&lt;&gt;0,0,IF(AND(ISNUMBER(H12),H12=IF(AND(F12="確定",D12="入庫",C12&lt;=在庫一覧!$E$3),E12,0),ISNUMBER(I12),I12=IF(AND(F12="確定",D12="出庫",C12&lt;=在庫一覧!$E$3),E12,0),ISNUMBER(J12),J12=IF(AND(F12="未確認",C12&lt;=在庫一覧!$E$3),1,0)),0,1))))</f>
        <v>0</v>
      </c>
    </row>
    <row r="13" customFormat="false" ht="30" hidden="false" customHeight="true" outlineLevel="0" collapsed="false">
      <c r="A13" s="8" t="s">
        <v>84</v>
      </c>
      <c r="B13" s="12" t="s">
        <v>41</v>
      </c>
      <c r="C13" s="13" t="n">
        <v>46305</v>
      </c>
      <c r="D13" s="9" t="s">
        <v>76</v>
      </c>
      <c r="E13" s="10" t="n">
        <v>30</v>
      </c>
      <c r="F13" s="9" t="s">
        <v>77</v>
      </c>
      <c r="G13" s="13" t="n">
        <v>46305</v>
      </c>
      <c r="H13" s="4" t="n">
        <f aca="false">IF(K13="","",IF(L13&lt;&gt;0,NA(),IF(AND(F13="確定",D13="入庫",C13&lt;=在庫一覧!$E$3),E13,0)))</f>
        <v>30</v>
      </c>
      <c r="I13" s="4" t="n">
        <f aca="false">IF(K13="","",IF(L13&lt;&gt;0,NA(),IF(AND(F13="確定",D13="出庫",C13&lt;=在庫一覧!$E$3),E13,0)))</f>
        <v>0</v>
      </c>
      <c r="J13" s="1" t="n">
        <f aca="false">IF(K13="","",IF(L13&lt;&gt;0,NA(),IF(AND(F13="未確認",C13&lt;=在庫一覧!$E$3),1,0)))</f>
        <v>0</v>
      </c>
      <c r="K13" s="1" t="str">
        <f aca="false">IF(COUNTA(A13:G13)=0,"",IF(NOT(AND(ISTEXT(A13),LEN(A13)=8,EXACT(LEFT(A13,4),"MOV-"),ISNUMBER(FIND(MID(A13,5,1)&amp;"x","0x1x2x3x4x5x6x7x8x9x")),ISNUMBER(FIND(MID(A13,6,1)&amp;"x","0x1x2x3x4x5x6x7x8x9x")),ISNUMBER(FIND(MID(A13,7,1)&amp;"x","0x1x2x3x4x5x6x7x8x9x")),ISNUMBER(FIND(MID(A13,8,1)&amp;"x","0x1x2x3x4x5x6x7x8x9x")))),"IDはMOV-と半角数字4桁",IF(COUNTIFS($A$8:$A$107,A13)&gt;1,"記録IDが重複",IF(NOT(AND(ISTEXT(B13),LEN(B13)=8,EXACT(LEFT(B13,4),"SKU-"),ISNUMBER(FIND(MID(B13,5,1)&amp;"x","0x1x2x3x4x5x6x7x8x9x")),ISNUMBER(FIND(MID(B13,6,1)&amp;"x","0x1x2x3x4x5x6x7x8x9x")),ISNUMBER(FIND(MID(B13,7,1)&amp;"x","0x1x2x3x4x5x6x7x8x9x")),ISNUMBER(FIND(MID(B13,8,1)&amp;"x","0x1x2x3x4x5x6x7x8x9x")))),"品目IDはSKU-と半角数字4桁",IF(COUNTIFS(期首と基準!$A$8:$A$57,B13)&lt;&gt;1,"期首品目が一意に登録されていません",IF(NOT(IF(ISNUMBER(C13),AND(C13&gt;=43831,C13&lt;73051,C13=INT(C13)),FALSE())),"発生日は時刻なしで必須",IF(NOT(OR(D13="入庫",D13="出庫")),"入出区分を確認",IF(NOT(OR(F13="確定",F13="取消",F13="未確認")),"状態を確認",IF(AND(F13&lt;&gt;"未確認",NOT(IF(ISNUMBER(E13),AND(E13&gt;=1,E13&lt;=1000000,E13=INT(E13)),FALSE()))),"確定/取消の元数量は1〜100万個の整数で必須",IF(AND(F13="未確認",COUNTA(E13)&gt;0),"未確認の数量は空欄",IF(NOT(IF(ISNUMBER(G13),AND(G13&gt;=43831,G13&lt;73051,G13=INT(G13)),FALSE())),"記録確認日は時刻なしで必須",IF(OR(C13&lt;在庫一覧!$B$3,C13&gt;G13,G13&gt;在庫一覧!$H$3),"期首日≦発生日≦確認日≦基準日を確認","確認済み"))))))))))))</f>
        <v>確認済み</v>
      </c>
      <c r="L13" s="1" t="n">
        <f aca="false">IF(K13="","",IF(K13="確認済み",0,1))</f>
        <v>0</v>
      </c>
      <c r="M13" s="1" t="n">
        <f aca="false">IF(COUNTA(A13:G13)=0,IF(AND(K13="",L13="",H13="",I13="",J13=""),0,1),IF(NOT(AND(ISTEXT(K13),K13=IF(COUNTA(A13:G13)=0,"",IF(NOT(AND(ISTEXT(A13),LEN(A13)=8,EXACT(LEFT(A13,4),"MOV-"),ISNUMBER(FIND(MID(A13,5,1)&amp;"x","0x1x2x3x4x5x6x7x8x9x")),ISNUMBER(FIND(MID(A13,6,1)&amp;"x","0x1x2x3x4x5x6x7x8x9x")),ISNUMBER(FIND(MID(A13,7,1)&amp;"x","0x1x2x3x4x5x6x7x8x9x")),ISNUMBER(FIND(MID(A13,8,1)&amp;"x","0x1x2x3x4x5x6x7x8x9x")))),"IDはMOV-と半角数字4桁",IF(COUNTIFS($A$8:$A$107,A13)&gt;1,"記録IDが重複",IF(NOT(AND(ISTEXT(B13),LEN(B13)=8,EXACT(LEFT(B13,4),"SKU-"),ISNUMBER(FIND(MID(B13,5,1)&amp;"x","0x1x2x3x4x5x6x7x8x9x")),ISNUMBER(FIND(MID(B13,6,1)&amp;"x","0x1x2x3x4x5x6x7x8x9x")),ISNUMBER(FIND(MID(B13,7,1)&amp;"x","0x1x2x3x4x5x6x7x8x9x")),ISNUMBER(FIND(MID(B13,8,1)&amp;"x","0x1x2x3x4x5x6x7x8x9x")))),"品目IDはSKU-と半角数字4桁",IF(COUNTIFS(期首と基準!$A$8:$A$57,B13)&lt;&gt;1,"期首品目が一意に登録されていません",IF(NOT(IF(ISNUMBER(C13),AND(C13&gt;=43831,C13&lt;73051,C13=INT(C13)),FALSE())),"発生日は時刻なしで必須",IF(NOT(OR(D13="入庫",D13="出庫")),"入出区分を確認",IF(NOT(OR(F13="確定",F13="取消",F13="未確認")),"状態を確認",IF(AND(F13&lt;&gt;"未確認",NOT(IF(ISNUMBER(E13),AND(E13&gt;=1,E13&lt;=1000000,E13=INT(E13)),FALSE()))),"確定/取消の元数量は1〜100万個の整数で必須",IF(AND(F13="未確認",COUNTA(E13)&gt;0),"未確認の数量は空欄",IF(NOT(IF(ISNUMBER(G13),AND(G13&gt;=43831,G13&lt;73051,G13=INT(G13)),FALSE())),"記録確認日は時刻なしで必須",IF(OR(C13&lt;在庫一覧!$B$3,C13&gt;G13,G13&gt;在庫一覧!$H$3),"期首日≦発生日≦確認日≦基準日を確認","確認済み")))))))))))),ISNUMBER(L13),L13=IF(K13="確認済み",0,1))),1,IF(L13&lt;&gt;0,0,IF(AND(ISNUMBER(H13),H13=IF(AND(F13="確定",D13="入庫",C13&lt;=在庫一覧!$E$3),E13,0),ISNUMBER(I13),I13=IF(AND(F13="確定",D13="出庫",C13&lt;=在庫一覧!$E$3),E13,0),ISNUMBER(J13),J13=IF(AND(F13="未確認",C13&lt;=在庫一覧!$E$3),1,0)),0,1))))</f>
        <v>0</v>
      </c>
    </row>
    <row r="14" customFormat="false" ht="30" hidden="false" customHeight="true" outlineLevel="0" collapsed="false">
      <c r="A14" s="8" t="s">
        <v>85</v>
      </c>
      <c r="B14" s="12" t="s">
        <v>43</v>
      </c>
      <c r="C14" s="13" t="n">
        <v>46315</v>
      </c>
      <c r="D14" s="9" t="s">
        <v>79</v>
      </c>
      <c r="E14" s="10"/>
      <c r="F14" s="9" t="s">
        <v>42</v>
      </c>
      <c r="G14" s="13" t="n">
        <v>46316</v>
      </c>
      <c r="H14" s="4" t="n">
        <f aca="false">IF(K14="","",IF(L14&lt;&gt;0,NA(),IF(AND(F14="確定",D14="入庫",C14&lt;=在庫一覧!$E$3),E14,0)))</f>
        <v>0</v>
      </c>
      <c r="I14" s="4" t="n">
        <f aca="false">IF(K14="","",IF(L14&lt;&gt;0,NA(),IF(AND(F14="確定",D14="出庫",C14&lt;=在庫一覧!$E$3),E14,0)))</f>
        <v>0</v>
      </c>
      <c r="J14" s="1" t="n">
        <f aca="false">IF(K14="","",IF(L14&lt;&gt;0,NA(),IF(AND(F14="未確認",C14&lt;=在庫一覧!$E$3),1,0)))</f>
        <v>1</v>
      </c>
      <c r="K14" s="1" t="str">
        <f aca="false">IF(COUNTA(A14:G14)=0,"",IF(NOT(AND(ISTEXT(A14),LEN(A14)=8,EXACT(LEFT(A14,4),"MOV-"),ISNUMBER(FIND(MID(A14,5,1)&amp;"x","0x1x2x3x4x5x6x7x8x9x")),ISNUMBER(FIND(MID(A14,6,1)&amp;"x","0x1x2x3x4x5x6x7x8x9x")),ISNUMBER(FIND(MID(A14,7,1)&amp;"x","0x1x2x3x4x5x6x7x8x9x")),ISNUMBER(FIND(MID(A14,8,1)&amp;"x","0x1x2x3x4x5x6x7x8x9x")))),"IDはMOV-と半角数字4桁",IF(COUNTIFS($A$8:$A$107,A14)&gt;1,"記録IDが重複",IF(NOT(AND(ISTEXT(B14),LEN(B14)=8,EXACT(LEFT(B14,4),"SKU-"),ISNUMBER(FIND(MID(B14,5,1)&amp;"x","0x1x2x3x4x5x6x7x8x9x")),ISNUMBER(FIND(MID(B14,6,1)&amp;"x","0x1x2x3x4x5x6x7x8x9x")),ISNUMBER(FIND(MID(B14,7,1)&amp;"x","0x1x2x3x4x5x6x7x8x9x")),ISNUMBER(FIND(MID(B14,8,1)&amp;"x","0x1x2x3x4x5x6x7x8x9x")))),"品目IDはSKU-と半角数字4桁",IF(COUNTIFS(期首と基準!$A$8:$A$57,B14)&lt;&gt;1,"期首品目が一意に登録されていません",IF(NOT(IF(ISNUMBER(C14),AND(C14&gt;=43831,C14&lt;73051,C14=INT(C14)),FALSE())),"発生日は時刻なしで必須",IF(NOT(OR(D14="入庫",D14="出庫")),"入出区分を確認",IF(NOT(OR(F14="確定",F14="取消",F14="未確認")),"状態を確認",IF(AND(F14&lt;&gt;"未確認",NOT(IF(ISNUMBER(E14),AND(E14&gt;=1,E14&lt;=1000000,E14=INT(E14)),FALSE()))),"確定/取消の元数量は1〜100万個の整数で必須",IF(AND(F14="未確認",COUNTA(E14)&gt;0),"未確認の数量は空欄",IF(NOT(IF(ISNUMBER(G14),AND(G14&gt;=43831,G14&lt;73051,G14=INT(G14)),FALSE())),"記録確認日は時刻なしで必須",IF(OR(C14&lt;在庫一覧!$B$3,C14&gt;G14,G14&gt;在庫一覧!$H$3),"期首日≦発生日≦確認日≦基準日を確認","確認済み"))))))))))))</f>
        <v>確認済み</v>
      </c>
      <c r="L14" s="1" t="n">
        <f aca="false">IF(K14="","",IF(K14="確認済み",0,1))</f>
        <v>0</v>
      </c>
      <c r="M14" s="1" t="n">
        <f aca="false">IF(COUNTA(A14:G14)=0,IF(AND(K14="",L14="",H14="",I14="",J14=""),0,1),IF(NOT(AND(ISTEXT(K14),K14=IF(COUNTA(A14:G14)=0,"",IF(NOT(AND(ISTEXT(A14),LEN(A14)=8,EXACT(LEFT(A14,4),"MOV-"),ISNUMBER(FIND(MID(A14,5,1)&amp;"x","0x1x2x3x4x5x6x7x8x9x")),ISNUMBER(FIND(MID(A14,6,1)&amp;"x","0x1x2x3x4x5x6x7x8x9x")),ISNUMBER(FIND(MID(A14,7,1)&amp;"x","0x1x2x3x4x5x6x7x8x9x")),ISNUMBER(FIND(MID(A14,8,1)&amp;"x","0x1x2x3x4x5x6x7x8x9x")))),"IDはMOV-と半角数字4桁",IF(COUNTIFS($A$8:$A$107,A14)&gt;1,"記録IDが重複",IF(NOT(AND(ISTEXT(B14),LEN(B14)=8,EXACT(LEFT(B14,4),"SKU-"),ISNUMBER(FIND(MID(B14,5,1)&amp;"x","0x1x2x3x4x5x6x7x8x9x")),ISNUMBER(FIND(MID(B14,6,1)&amp;"x","0x1x2x3x4x5x6x7x8x9x")),ISNUMBER(FIND(MID(B14,7,1)&amp;"x","0x1x2x3x4x5x6x7x8x9x")),ISNUMBER(FIND(MID(B14,8,1)&amp;"x","0x1x2x3x4x5x6x7x8x9x")))),"品目IDはSKU-と半角数字4桁",IF(COUNTIFS(期首と基準!$A$8:$A$57,B14)&lt;&gt;1,"期首品目が一意に登録されていません",IF(NOT(IF(ISNUMBER(C14),AND(C14&gt;=43831,C14&lt;73051,C14=INT(C14)),FALSE())),"発生日は時刻なしで必須",IF(NOT(OR(D14="入庫",D14="出庫")),"入出区分を確認",IF(NOT(OR(F14="確定",F14="取消",F14="未確認")),"状態を確認",IF(AND(F14&lt;&gt;"未確認",NOT(IF(ISNUMBER(E14),AND(E14&gt;=1,E14&lt;=1000000,E14=INT(E14)),FALSE()))),"確定/取消の元数量は1〜100万個の整数で必須",IF(AND(F14="未確認",COUNTA(E14)&gt;0),"未確認の数量は空欄",IF(NOT(IF(ISNUMBER(G14),AND(G14&gt;=43831,G14&lt;73051,G14=INT(G14)),FALSE())),"記録確認日は時刻なしで必須",IF(OR(C14&lt;在庫一覧!$B$3,C14&gt;G14,G14&gt;在庫一覧!$H$3),"期首日≦発生日≦確認日≦基準日を確認","確認済み")))))))))))),ISNUMBER(L14),L14=IF(K14="確認済み",0,1))),1,IF(L14&lt;&gt;0,0,IF(AND(ISNUMBER(H14),H14=IF(AND(F14="確定",D14="入庫",C14&lt;=在庫一覧!$E$3),E14,0),ISNUMBER(I14),I14=IF(AND(F14="確定",D14="出庫",C14&lt;=在庫一覧!$E$3),E14,0),ISNUMBER(J14),J14=IF(AND(F14="未確認",C14&lt;=在庫一覧!$E$3),1,0)),0,1))))</f>
        <v>0</v>
      </c>
    </row>
    <row r="15" customFormat="false" ht="30" hidden="false" customHeight="true" outlineLevel="0" collapsed="false">
      <c r="A15" s="8" t="s">
        <v>86</v>
      </c>
      <c r="B15" s="12" t="s">
        <v>45</v>
      </c>
      <c r="C15" s="13" t="n">
        <v>46328</v>
      </c>
      <c r="D15" s="9" t="s">
        <v>76</v>
      </c>
      <c r="E15" s="10" t="n">
        <v>10</v>
      </c>
      <c r="F15" s="9" t="s">
        <v>77</v>
      </c>
      <c r="G15" s="13" t="n">
        <v>46328</v>
      </c>
      <c r="H15" s="4" t="n">
        <f aca="false">IF(K15="","",IF(L15&lt;&gt;0,NA(),IF(AND(F15="確定",D15="入庫",C15&lt;=在庫一覧!$E$3),E15,0)))</f>
        <v>0</v>
      </c>
      <c r="I15" s="4" t="n">
        <f aca="false">IF(K15="","",IF(L15&lt;&gt;0,NA(),IF(AND(F15="確定",D15="出庫",C15&lt;=在庫一覧!$E$3),E15,0)))</f>
        <v>0</v>
      </c>
      <c r="J15" s="1" t="n">
        <f aca="false">IF(K15="","",IF(L15&lt;&gt;0,NA(),IF(AND(F15="未確認",C15&lt;=在庫一覧!$E$3),1,0)))</f>
        <v>0</v>
      </c>
      <c r="K15" s="1" t="str">
        <f aca="false">IF(COUNTA(A15:G15)=0,"",IF(NOT(AND(ISTEXT(A15),LEN(A15)=8,EXACT(LEFT(A15,4),"MOV-"),ISNUMBER(FIND(MID(A15,5,1)&amp;"x","0x1x2x3x4x5x6x7x8x9x")),ISNUMBER(FIND(MID(A15,6,1)&amp;"x","0x1x2x3x4x5x6x7x8x9x")),ISNUMBER(FIND(MID(A15,7,1)&amp;"x","0x1x2x3x4x5x6x7x8x9x")),ISNUMBER(FIND(MID(A15,8,1)&amp;"x","0x1x2x3x4x5x6x7x8x9x")))),"IDはMOV-と半角数字4桁",IF(COUNTIFS($A$8:$A$107,A15)&gt;1,"記録IDが重複",IF(NOT(AND(ISTEXT(B15),LEN(B15)=8,EXACT(LEFT(B15,4),"SKU-"),ISNUMBER(FIND(MID(B15,5,1)&amp;"x","0x1x2x3x4x5x6x7x8x9x")),ISNUMBER(FIND(MID(B15,6,1)&amp;"x","0x1x2x3x4x5x6x7x8x9x")),ISNUMBER(FIND(MID(B15,7,1)&amp;"x","0x1x2x3x4x5x6x7x8x9x")),ISNUMBER(FIND(MID(B15,8,1)&amp;"x","0x1x2x3x4x5x6x7x8x9x")))),"品目IDはSKU-と半角数字4桁",IF(COUNTIFS(期首と基準!$A$8:$A$57,B15)&lt;&gt;1,"期首品目が一意に登録されていません",IF(NOT(IF(ISNUMBER(C15),AND(C15&gt;=43831,C15&lt;73051,C15=INT(C15)),FALSE())),"発生日は時刻なしで必須",IF(NOT(OR(D15="入庫",D15="出庫")),"入出区分を確認",IF(NOT(OR(F15="確定",F15="取消",F15="未確認")),"状態を確認",IF(AND(F15&lt;&gt;"未確認",NOT(IF(ISNUMBER(E15),AND(E15&gt;=1,E15&lt;=1000000,E15=INT(E15)),FALSE()))),"確定/取消の元数量は1〜100万個の整数で必須",IF(AND(F15="未確認",COUNTA(E15)&gt;0),"未確認の数量は空欄",IF(NOT(IF(ISNUMBER(G15),AND(G15&gt;=43831,G15&lt;73051,G15=INT(G15)),FALSE())),"記録確認日は時刻なしで必須",IF(OR(C15&lt;在庫一覧!$B$3,C15&gt;G15,G15&gt;在庫一覧!$H$3),"期首日≦発生日≦確認日≦基準日を確認","確認済み"))))))))))))</f>
        <v>確認済み</v>
      </c>
      <c r="L15" s="1" t="n">
        <f aca="false">IF(K15="","",IF(K15="確認済み",0,1))</f>
        <v>0</v>
      </c>
      <c r="M15" s="1" t="n">
        <f aca="false">IF(COUNTA(A15:G15)=0,IF(AND(K15="",L15="",H15="",I15="",J15=""),0,1),IF(NOT(AND(ISTEXT(K15),K15=IF(COUNTA(A15:G15)=0,"",IF(NOT(AND(ISTEXT(A15),LEN(A15)=8,EXACT(LEFT(A15,4),"MOV-"),ISNUMBER(FIND(MID(A15,5,1)&amp;"x","0x1x2x3x4x5x6x7x8x9x")),ISNUMBER(FIND(MID(A15,6,1)&amp;"x","0x1x2x3x4x5x6x7x8x9x")),ISNUMBER(FIND(MID(A15,7,1)&amp;"x","0x1x2x3x4x5x6x7x8x9x")),ISNUMBER(FIND(MID(A15,8,1)&amp;"x","0x1x2x3x4x5x6x7x8x9x")))),"IDはMOV-と半角数字4桁",IF(COUNTIFS($A$8:$A$107,A15)&gt;1,"記録IDが重複",IF(NOT(AND(ISTEXT(B15),LEN(B15)=8,EXACT(LEFT(B15,4),"SKU-"),ISNUMBER(FIND(MID(B15,5,1)&amp;"x","0x1x2x3x4x5x6x7x8x9x")),ISNUMBER(FIND(MID(B15,6,1)&amp;"x","0x1x2x3x4x5x6x7x8x9x")),ISNUMBER(FIND(MID(B15,7,1)&amp;"x","0x1x2x3x4x5x6x7x8x9x")),ISNUMBER(FIND(MID(B15,8,1)&amp;"x","0x1x2x3x4x5x6x7x8x9x")))),"品目IDはSKU-と半角数字4桁",IF(COUNTIFS(期首と基準!$A$8:$A$57,B15)&lt;&gt;1,"期首品目が一意に登録されていません",IF(NOT(IF(ISNUMBER(C15),AND(C15&gt;=43831,C15&lt;73051,C15=INT(C15)),FALSE())),"発生日は時刻なしで必須",IF(NOT(OR(D15="入庫",D15="出庫")),"入出区分を確認",IF(NOT(OR(F15="確定",F15="取消",F15="未確認")),"状態を確認",IF(AND(F15&lt;&gt;"未確認",NOT(IF(ISNUMBER(E15),AND(E15&gt;=1,E15&lt;=1000000,E15=INT(E15)),FALSE()))),"確定/取消の元数量は1〜100万個の整数で必須",IF(AND(F15="未確認",COUNTA(E15)&gt;0),"未確認の数量は空欄",IF(NOT(IF(ISNUMBER(G15),AND(G15&gt;=43831,G15&lt;73051,G15=INT(G15)),FALSE())),"記録確認日は時刻なしで必須",IF(OR(C15&lt;在庫一覧!$B$3,C15&gt;G15,G15&gt;在庫一覧!$H$3),"期首日≦発生日≦確認日≦基準日を確認","確認済み")))))))))))),ISNUMBER(L15),L15=IF(K15="確認済み",0,1))),1,IF(L15&lt;&gt;0,0,IF(AND(ISNUMBER(H15),H15=IF(AND(F15="確定",D15="入庫",C15&lt;=在庫一覧!$E$3),E15,0),ISNUMBER(I15),I15=IF(AND(F15="確定",D15="出庫",C15&lt;=在庫一覧!$E$3),E15,0),ISNUMBER(J15),J15=IF(AND(F15="未確認",C15&lt;=在庫一覧!$E$3),1,0)),0,1))))</f>
        <v>0</v>
      </c>
    </row>
    <row r="16" customFormat="false" ht="30" hidden="false" customHeight="true" outlineLevel="0" collapsed="false">
      <c r="A16" s="8" t="s">
        <v>87</v>
      </c>
      <c r="B16" s="12" t="s">
        <v>46</v>
      </c>
      <c r="C16" s="13" t="n">
        <v>46315</v>
      </c>
      <c r="D16" s="9" t="s">
        <v>79</v>
      </c>
      <c r="E16" s="10" t="n">
        <v>5</v>
      </c>
      <c r="F16" s="9" t="s">
        <v>81</v>
      </c>
      <c r="G16" s="13" t="n">
        <v>46316</v>
      </c>
      <c r="H16" s="4" t="n">
        <f aca="false">IF(K16="","",IF(L16&lt;&gt;0,NA(),IF(AND(F16="確定",D16="入庫",C16&lt;=在庫一覧!$E$3),E16,0)))</f>
        <v>0</v>
      </c>
      <c r="I16" s="4" t="n">
        <f aca="false">IF(K16="","",IF(L16&lt;&gt;0,NA(),IF(AND(F16="確定",D16="出庫",C16&lt;=在庫一覧!$E$3),E16,0)))</f>
        <v>0</v>
      </c>
      <c r="J16" s="1" t="n">
        <f aca="false">IF(K16="","",IF(L16&lt;&gt;0,NA(),IF(AND(F16="未確認",C16&lt;=在庫一覧!$E$3),1,0)))</f>
        <v>0</v>
      </c>
      <c r="K16" s="1" t="str">
        <f aca="false">IF(COUNTA(A16:G16)=0,"",IF(NOT(AND(ISTEXT(A16),LEN(A16)=8,EXACT(LEFT(A16,4),"MOV-"),ISNUMBER(FIND(MID(A16,5,1)&amp;"x","0x1x2x3x4x5x6x7x8x9x")),ISNUMBER(FIND(MID(A16,6,1)&amp;"x","0x1x2x3x4x5x6x7x8x9x")),ISNUMBER(FIND(MID(A16,7,1)&amp;"x","0x1x2x3x4x5x6x7x8x9x")),ISNUMBER(FIND(MID(A16,8,1)&amp;"x","0x1x2x3x4x5x6x7x8x9x")))),"IDはMOV-と半角数字4桁",IF(COUNTIFS($A$8:$A$107,A16)&gt;1,"記録IDが重複",IF(NOT(AND(ISTEXT(B16),LEN(B16)=8,EXACT(LEFT(B16,4),"SKU-"),ISNUMBER(FIND(MID(B16,5,1)&amp;"x","0x1x2x3x4x5x6x7x8x9x")),ISNUMBER(FIND(MID(B16,6,1)&amp;"x","0x1x2x3x4x5x6x7x8x9x")),ISNUMBER(FIND(MID(B16,7,1)&amp;"x","0x1x2x3x4x5x6x7x8x9x")),ISNUMBER(FIND(MID(B16,8,1)&amp;"x","0x1x2x3x4x5x6x7x8x9x")))),"品目IDはSKU-と半角数字4桁",IF(COUNTIFS(期首と基準!$A$8:$A$57,B16)&lt;&gt;1,"期首品目が一意に登録されていません",IF(NOT(IF(ISNUMBER(C16),AND(C16&gt;=43831,C16&lt;73051,C16=INT(C16)),FALSE())),"発生日は時刻なしで必須",IF(NOT(OR(D16="入庫",D16="出庫")),"入出区分を確認",IF(NOT(OR(F16="確定",F16="取消",F16="未確認")),"状態を確認",IF(AND(F16&lt;&gt;"未確認",NOT(IF(ISNUMBER(E16),AND(E16&gt;=1,E16&lt;=1000000,E16=INT(E16)),FALSE()))),"確定/取消の元数量は1〜100万個の整数で必須",IF(AND(F16="未確認",COUNTA(E16)&gt;0),"未確認の数量は空欄",IF(NOT(IF(ISNUMBER(G16),AND(G16&gt;=43831,G16&lt;73051,G16=INT(G16)),FALSE())),"記録確認日は時刻なしで必須",IF(OR(C16&lt;在庫一覧!$B$3,C16&gt;G16,G16&gt;在庫一覧!$H$3),"期首日≦発生日≦確認日≦基準日を確認","確認済み"))))))))))))</f>
        <v>確認済み</v>
      </c>
      <c r="L16" s="1" t="n">
        <f aca="false">IF(K16="","",IF(K16="確認済み",0,1))</f>
        <v>0</v>
      </c>
      <c r="M16" s="1" t="n">
        <f aca="false">IF(COUNTA(A16:G16)=0,IF(AND(K16="",L16="",H16="",I16="",J16=""),0,1),IF(NOT(AND(ISTEXT(K16),K16=IF(COUNTA(A16:G16)=0,"",IF(NOT(AND(ISTEXT(A16),LEN(A16)=8,EXACT(LEFT(A16,4),"MOV-"),ISNUMBER(FIND(MID(A16,5,1)&amp;"x","0x1x2x3x4x5x6x7x8x9x")),ISNUMBER(FIND(MID(A16,6,1)&amp;"x","0x1x2x3x4x5x6x7x8x9x")),ISNUMBER(FIND(MID(A16,7,1)&amp;"x","0x1x2x3x4x5x6x7x8x9x")),ISNUMBER(FIND(MID(A16,8,1)&amp;"x","0x1x2x3x4x5x6x7x8x9x")))),"IDはMOV-と半角数字4桁",IF(COUNTIFS($A$8:$A$107,A16)&gt;1,"記録IDが重複",IF(NOT(AND(ISTEXT(B16),LEN(B16)=8,EXACT(LEFT(B16,4),"SKU-"),ISNUMBER(FIND(MID(B16,5,1)&amp;"x","0x1x2x3x4x5x6x7x8x9x")),ISNUMBER(FIND(MID(B16,6,1)&amp;"x","0x1x2x3x4x5x6x7x8x9x")),ISNUMBER(FIND(MID(B16,7,1)&amp;"x","0x1x2x3x4x5x6x7x8x9x")),ISNUMBER(FIND(MID(B16,8,1)&amp;"x","0x1x2x3x4x5x6x7x8x9x")))),"品目IDはSKU-と半角数字4桁",IF(COUNTIFS(期首と基準!$A$8:$A$57,B16)&lt;&gt;1,"期首品目が一意に登録されていません",IF(NOT(IF(ISNUMBER(C16),AND(C16&gt;=43831,C16&lt;73051,C16=INT(C16)),FALSE())),"発生日は時刻なしで必須",IF(NOT(OR(D16="入庫",D16="出庫")),"入出区分を確認",IF(NOT(OR(F16="確定",F16="取消",F16="未確認")),"状態を確認",IF(AND(F16&lt;&gt;"未確認",NOT(IF(ISNUMBER(E16),AND(E16&gt;=1,E16&lt;=1000000,E16=INT(E16)),FALSE()))),"確定/取消の元数量は1〜100万個の整数で必須",IF(AND(F16="未確認",COUNTA(E16)&gt;0),"未確認の数量は空欄",IF(NOT(IF(ISNUMBER(G16),AND(G16&gt;=43831,G16&lt;73051,G16=INT(G16)),FALSE())),"記録確認日は時刻なしで必須",IF(OR(C16&lt;在庫一覧!$B$3,C16&gt;G16,G16&gt;在庫一覧!$H$3),"期首日≦発生日≦確認日≦基準日を確認","確認済み")))))))))))),ISNUMBER(L16),L16=IF(K16="確認済み",0,1))),1,IF(L16&lt;&gt;0,0,IF(AND(ISNUMBER(H16),H16=IF(AND(F16="確定",D16="入庫",C16&lt;=在庫一覧!$E$3),E16,0),ISNUMBER(I16),I16=IF(AND(F16="確定",D16="出庫",C16&lt;=在庫一覧!$E$3),E16,0),ISNUMBER(J16),J16=IF(AND(F16="未確認",C16&lt;=在庫一覧!$E$3),1,0)),0,1))))</f>
        <v>0</v>
      </c>
    </row>
    <row r="17" customFormat="false" ht="30" hidden="false" customHeight="true" outlineLevel="0" collapsed="false">
      <c r="A17" s="8" t="s">
        <v>88</v>
      </c>
      <c r="B17" s="12" t="s">
        <v>47</v>
      </c>
      <c r="C17" s="13" t="n">
        <v>46326</v>
      </c>
      <c r="D17" s="9" t="s">
        <v>76</v>
      </c>
      <c r="E17" s="10" t="n">
        <v>1</v>
      </c>
      <c r="F17" s="9" t="s">
        <v>77</v>
      </c>
      <c r="G17" s="13" t="n">
        <v>46327</v>
      </c>
      <c r="H17" s="4" t="n">
        <f aca="false">IF(K17="","",IF(L17&lt;&gt;0,NA(),IF(AND(F17="確定",D17="入庫",C17&lt;=在庫一覧!$E$3),E17,0)))</f>
        <v>1</v>
      </c>
      <c r="I17" s="4" t="n">
        <f aca="false">IF(K17="","",IF(L17&lt;&gt;0,NA(),IF(AND(F17="確定",D17="出庫",C17&lt;=在庫一覧!$E$3),E17,0)))</f>
        <v>0</v>
      </c>
      <c r="J17" s="1" t="n">
        <f aca="false">IF(K17="","",IF(L17&lt;&gt;0,NA(),IF(AND(F17="未確認",C17&lt;=在庫一覧!$E$3),1,0)))</f>
        <v>0</v>
      </c>
      <c r="K17" s="1" t="str">
        <f aca="false">IF(COUNTA(A17:G17)=0,"",IF(NOT(AND(ISTEXT(A17),LEN(A17)=8,EXACT(LEFT(A17,4),"MOV-"),ISNUMBER(FIND(MID(A17,5,1)&amp;"x","0x1x2x3x4x5x6x7x8x9x")),ISNUMBER(FIND(MID(A17,6,1)&amp;"x","0x1x2x3x4x5x6x7x8x9x")),ISNUMBER(FIND(MID(A17,7,1)&amp;"x","0x1x2x3x4x5x6x7x8x9x")),ISNUMBER(FIND(MID(A17,8,1)&amp;"x","0x1x2x3x4x5x6x7x8x9x")))),"IDはMOV-と半角数字4桁",IF(COUNTIFS($A$8:$A$107,A17)&gt;1,"記録IDが重複",IF(NOT(AND(ISTEXT(B17),LEN(B17)=8,EXACT(LEFT(B17,4),"SKU-"),ISNUMBER(FIND(MID(B17,5,1)&amp;"x","0x1x2x3x4x5x6x7x8x9x")),ISNUMBER(FIND(MID(B17,6,1)&amp;"x","0x1x2x3x4x5x6x7x8x9x")),ISNUMBER(FIND(MID(B17,7,1)&amp;"x","0x1x2x3x4x5x6x7x8x9x")),ISNUMBER(FIND(MID(B17,8,1)&amp;"x","0x1x2x3x4x5x6x7x8x9x")))),"品目IDはSKU-と半角数字4桁",IF(COUNTIFS(期首と基準!$A$8:$A$57,B17)&lt;&gt;1,"期首品目が一意に登録されていません",IF(NOT(IF(ISNUMBER(C17),AND(C17&gt;=43831,C17&lt;73051,C17=INT(C17)),FALSE())),"発生日は時刻なしで必須",IF(NOT(OR(D17="入庫",D17="出庫")),"入出区分を確認",IF(NOT(OR(F17="確定",F17="取消",F17="未確認")),"状態を確認",IF(AND(F17&lt;&gt;"未確認",NOT(IF(ISNUMBER(E17),AND(E17&gt;=1,E17&lt;=1000000,E17=INT(E17)),FALSE()))),"確定/取消の元数量は1〜100万個の整数で必須",IF(AND(F17="未確認",COUNTA(E17)&gt;0),"未確認の数量は空欄",IF(NOT(IF(ISNUMBER(G17),AND(G17&gt;=43831,G17&lt;73051,G17=INT(G17)),FALSE())),"記録確認日は時刻なしで必須",IF(OR(C17&lt;在庫一覧!$B$3,C17&gt;G17,G17&gt;在庫一覧!$H$3),"期首日≦発生日≦確認日≦基準日を確認","確認済み"))))))))))))</f>
        <v>確認済み</v>
      </c>
      <c r="L17" s="1" t="n">
        <f aca="false">IF(K17="","",IF(K17="確認済み",0,1))</f>
        <v>0</v>
      </c>
      <c r="M17" s="1" t="n">
        <f aca="false">IF(COUNTA(A17:G17)=0,IF(AND(K17="",L17="",H17="",I17="",J17=""),0,1),IF(NOT(AND(ISTEXT(K17),K17=IF(COUNTA(A17:G17)=0,"",IF(NOT(AND(ISTEXT(A17),LEN(A17)=8,EXACT(LEFT(A17,4),"MOV-"),ISNUMBER(FIND(MID(A17,5,1)&amp;"x","0x1x2x3x4x5x6x7x8x9x")),ISNUMBER(FIND(MID(A17,6,1)&amp;"x","0x1x2x3x4x5x6x7x8x9x")),ISNUMBER(FIND(MID(A17,7,1)&amp;"x","0x1x2x3x4x5x6x7x8x9x")),ISNUMBER(FIND(MID(A17,8,1)&amp;"x","0x1x2x3x4x5x6x7x8x9x")))),"IDはMOV-と半角数字4桁",IF(COUNTIFS($A$8:$A$107,A17)&gt;1,"記録IDが重複",IF(NOT(AND(ISTEXT(B17),LEN(B17)=8,EXACT(LEFT(B17,4),"SKU-"),ISNUMBER(FIND(MID(B17,5,1)&amp;"x","0x1x2x3x4x5x6x7x8x9x")),ISNUMBER(FIND(MID(B17,6,1)&amp;"x","0x1x2x3x4x5x6x7x8x9x")),ISNUMBER(FIND(MID(B17,7,1)&amp;"x","0x1x2x3x4x5x6x7x8x9x")),ISNUMBER(FIND(MID(B17,8,1)&amp;"x","0x1x2x3x4x5x6x7x8x9x")))),"品目IDはSKU-と半角数字4桁",IF(COUNTIFS(期首と基準!$A$8:$A$57,B17)&lt;&gt;1,"期首品目が一意に登録されていません",IF(NOT(IF(ISNUMBER(C17),AND(C17&gt;=43831,C17&lt;73051,C17=INT(C17)),FALSE())),"発生日は時刻なしで必須",IF(NOT(OR(D17="入庫",D17="出庫")),"入出区分を確認",IF(NOT(OR(F17="確定",F17="取消",F17="未確認")),"状態を確認",IF(AND(F17&lt;&gt;"未確認",NOT(IF(ISNUMBER(E17),AND(E17&gt;=1,E17&lt;=1000000,E17=INT(E17)),FALSE()))),"確定/取消の元数量は1〜100万個の整数で必須",IF(AND(F17="未確認",COUNTA(E17)&gt;0),"未確認の数量は空欄",IF(NOT(IF(ISNUMBER(G17),AND(G17&gt;=43831,G17&lt;73051,G17=INT(G17)),FALSE())),"記録確認日は時刻なしで必須",IF(OR(C17&lt;在庫一覧!$B$3,C17&gt;G17,G17&gt;在庫一覧!$H$3),"期首日≦発生日≦確認日≦基準日を確認","確認済み")))))))))))),ISNUMBER(L17),L17=IF(K17="確認済み",0,1))),1,IF(L17&lt;&gt;0,0,IF(AND(ISNUMBER(H17),H17=IF(AND(F17="確定",D17="入庫",C17&lt;=在庫一覧!$E$3),E17,0),ISNUMBER(I17),I17=IF(AND(F17="確定",D17="出庫",C17&lt;=在庫一覧!$E$3),E17,0),ISNUMBER(J17),J17=IF(AND(F17="未確認",C17&lt;=在庫一覧!$E$3),1,0)),0,1))))</f>
        <v>0</v>
      </c>
    </row>
    <row r="18" customFormat="false" ht="30" hidden="false" customHeight="true" outlineLevel="0" collapsed="false">
      <c r="A18" s="8"/>
      <c r="B18" s="12"/>
      <c r="C18" s="13"/>
      <c r="D18" s="9"/>
      <c r="E18" s="10"/>
      <c r="F18" s="9"/>
      <c r="G18" s="13"/>
      <c r="H18" s="4" t="str">
        <f aca="false">IF(K18="","",IF(L18&lt;&gt;0,NA(),IF(AND(F18="確定",D18="入庫",C18&lt;=在庫一覧!$E$3),E18,0)))</f>
        <v/>
      </c>
      <c r="I18" s="4" t="str">
        <f aca="false">IF(K18="","",IF(L18&lt;&gt;0,NA(),IF(AND(F18="確定",D18="出庫",C18&lt;=在庫一覧!$E$3),E18,0)))</f>
        <v/>
      </c>
      <c r="J18" s="1" t="str">
        <f aca="false">IF(K18="","",IF(L18&lt;&gt;0,NA(),IF(AND(F18="未確認",C18&lt;=在庫一覧!$E$3),1,0)))</f>
        <v/>
      </c>
      <c r="K18" s="1" t="str">
        <f aca="false">IF(COUNTA(A18:G18)=0,"",IF(NOT(AND(ISTEXT(A18),LEN(A18)=8,EXACT(LEFT(A18,4),"MOV-"),ISNUMBER(FIND(MID(A18,5,1)&amp;"x","0x1x2x3x4x5x6x7x8x9x")),ISNUMBER(FIND(MID(A18,6,1)&amp;"x","0x1x2x3x4x5x6x7x8x9x")),ISNUMBER(FIND(MID(A18,7,1)&amp;"x","0x1x2x3x4x5x6x7x8x9x")),ISNUMBER(FIND(MID(A18,8,1)&amp;"x","0x1x2x3x4x5x6x7x8x9x")))),"IDはMOV-と半角数字4桁",IF(COUNTIFS($A$8:$A$107,A18)&gt;1,"記録IDが重複",IF(NOT(AND(ISTEXT(B18),LEN(B18)=8,EXACT(LEFT(B18,4),"SKU-"),ISNUMBER(FIND(MID(B18,5,1)&amp;"x","0x1x2x3x4x5x6x7x8x9x")),ISNUMBER(FIND(MID(B18,6,1)&amp;"x","0x1x2x3x4x5x6x7x8x9x")),ISNUMBER(FIND(MID(B18,7,1)&amp;"x","0x1x2x3x4x5x6x7x8x9x")),ISNUMBER(FIND(MID(B18,8,1)&amp;"x","0x1x2x3x4x5x6x7x8x9x")))),"品目IDはSKU-と半角数字4桁",IF(COUNTIFS(期首と基準!$A$8:$A$57,B18)&lt;&gt;1,"期首品目が一意に登録されていません",IF(NOT(IF(ISNUMBER(C18),AND(C18&gt;=43831,C18&lt;73051,C18=INT(C18)),FALSE())),"発生日は時刻なしで必須",IF(NOT(OR(D18="入庫",D18="出庫")),"入出区分を確認",IF(NOT(OR(F18="確定",F18="取消",F18="未確認")),"状態を確認",IF(AND(F18&lt;&gt;"未確認",NOT(IF(ISNUMBER(E18),AND(E18&gt;=1,E18&lt;=1000000,E18=INT(E18)),FALSE()))),"確定/取消の元数量は1〜100万個の整数で必須",IF(AND(F18="未確認",COUNTA(E18)&gt;0),"未確認の数量は空欄",IF(NOT(IF(ISNUMBER(G18),AND(G18&gt;=43831,G18&lt;73051,G18=INT(G18)),FALSE())),"記録確認日は時刻なしで必須",IF(OR(C18&lt;在庫一覧!$B$3,C18&gt;G18,G18&gt;在庫一覧!$H$3),"期首日≦発生日≦確認日≦基準日を確認","確認済み"))))))))))))</f>
        <v/>
      </c>
      <c r="L18" s="1" t="str">
        <f aca="false">IF(K18="","",IF(K18="確認済み",0,1))</f>
        <v/>
      </c>
      <c r="M18" s="1" t="n">
        <f aca="false">IF(COUNTA(A18:G18)=0,IF(AND(K18="",L18="",H18="",I18="",J18=""),0,1),IF(NOT(AND(ISTEXT(K18),K18=IF(COUNTA(A18:G18)=0,"",IF(NOT(AND(ISTEXT(A18),LEN(A18)=8,EXACT(LEFT(A18,4),"MOV-"),ISNUMBER(FIND(MID(A18,5,1)&amp;"x","0x1x2x3x4x5x6x7x8x9x")),ISNUMBER(FIND(MID(A18,6,1)&amp;"x","0x1x2x3x4x5x6x7x8x9x")),ISNUMBER(FIND(MID(A18,7,1)&amp;"x","0x1x2x3x4x5x6x7x8x9x")),ISNUMBER(FIND(MID(A18,8,1)&amp;"x","0x1x2x3x4x5x6x7x8x9x")))),"IDはMOV-と半角数字4桁",IF(COUNTIFS($A$8:$A$107,A18)&gt;1,"記録IDが重複",IF(NOT(AND(ISTEXT(B18),LEN(B18)=8,EXACT(LEFT(B18,4),"SKU-"),ISNUMBER(FIND(MID(B18,5,1)&amp;"x","0x1x2x3x4x5x6x7x8x9x")),ISNUMBER(FIND(MID(B18,6,1)&amp;"x","0x1x2x3x4x5x6x7x8x9x")),ISNUMBER(FIND(MID(B18,7,1)&amp;"x","0x1x2x3x4x5x6x7x8x9x")),ISNUMBER(FIND(MID(B18,8,1)&amp;"x","0x1x2x3x4x5x6x7x8x9x")))),"品目IDはSKU-と半角数字4桁",IF(COUNTIFS(期首と基準!$A$8:$A$57,B18)&lt;&gt;1,"期首品目が一意に登録されていません",IF(NOT(IF(ISNUMBER(C18),AND(C18&gt;=43831,C18&lt;73051,C18=INT(C18)),FALSE())),"発生日は時刻なしで必須",IF(NOT(OR(D18="入庫",D18="出庫")),"入出区分を確認",IF(NOT(OR(F18="確定",F18="取消",F18="未確認")),"状態を確認",IF(AND(F18&lt;&gt;"未確認",NOT(IF(ISNUMBER(E18),AND(E18&gt;=1,E18&lt;=1000000,E18=INT(E18)),FALSE()))),"確定/取消の元数量は1〜100万個の整数で必須",IF(AND(F18="未確認",COUNTA(E18)&gt;0),"未確認の数量は空欄",IF(NOT(IF(ISNUMBER(G18),AND(G18&gt;=43831,G18&lt;73051,G18=INT(G18)),FALSE())),"記録確認日は時刻なしで必須",IF(OR(C18&lt;在庫一覧!$B$3,C18&gt;G18,G18&gt;在庫一覧!$H$3),"期首日≦発生日≦確認日≦基準日を確認","確認済み")))))))))))),ISNUMBER(L18),L18=IF(K18="確認済み",0,1))),1,IF(L18&lt;&gt;0,0,IF(AND(ISNUMBER(H18),H18=IF(AND(F18="確定",D18="入庫",C18&lt;=在庫一覧!$E$3),E18,0),ISNUMBER(I18),I18=IF(AND(F18="確定",D18="出庫",C18&lt;=在庫一覧!$E$3),E18,0),ISNUMBER(J18),J18=IF(AND(F18="未確認",C18&lt;=在庫一覧!$E$3),1,0)),0,1))))</f>
        <v>0</v>
      </c>
    </row>
    <row r="19" customFormat="false" ht="30" hidden="false" customHeight="true" outlineLevel="0" collapsed="false">
      <c r="A19" s="8"/>
      <c r="B19" s="12"/>
      <c r="C19" s="13"/>
      <c r="D19" s="9"/>
      <c r="E19" s="10"/>
      <c r="F19" s="9"/>
      <c r="G19" s="13"/>
      <c r="H19" s="4" t="str">
        <f aca="false">IF(K19="","",IF(L19&lt;&gt;0,NA(),IF(AND(F19="確定",D19="入庫",C19&lt;=在庫一覧!$E$3),E19,0)))</f>
        <v/>
      </c>
      <c r="I19" s="4" t="str">
        <f aca="false">IF(K19="","",IF(L19&lt;&gt;0,NA(),IF(AND(F19="確定",D19="出庫",C19&lt;=在庫一覧!$E$3),E19,0)))</f>
        <v/>
      </c>
      <c r="J19" s="1" t="str">
        <f aca="false">IF(K19="","",IF(L19&lt;&gt;0,NA(),IF(AND(F19="未確認",C19&lt;=在庫一覧!$E$3),1,0)))</f>
        <v/>
      </c>
      <c r="K19" s="1" t="str">
        <f aca="false">IF(COUNTA(A19:G19)=0,"",IF(NOT(AND(ISTEXT(A19),LEN(A19)=8,EXACT(LEFT(A19,4),"MOV-"),ISNUMBER(FIND(MID(A19,5,1)&amp;"x","0x1x2x3x4x5x6x7x8x9x")),ISNUMBER(FIND(MID(A19,6,1)&amp;"x","0x1x2x3x4x5x6x7x8x9x")),ISNUMBER(FIND(MID(A19,7,1)&amp;"x","0x1x2x3x4x5x6x7x8x9x")),ISNUMBER(FIND(MID(A19,8,1)&amp;"x","0x1x2x3x4x5x6x7x8x9x")))),"IDはMOV-と半角数字4桁",IF(COUNTIFS($A$8:$A$107,A19)&gt;1,"記録IDが重複",IF(NOT(AND(ISTEXT(B19),LEN(B19)=8,EXACT(LEFT(B19,4),"SKU-"),ISNUMBER(FIND(MID(B19,5,1)&amp;"x","0x1x2x3x4x5x6x7x8x9x")),ISNUMBER(FIND(MID(B19,6,1)&amp;"x","0x1x2x3x4x5x6x7x8x9x")),ISNUMBER(FIND(MID(B19,7,1)&amp;"x","0x1x2x3x4x5x6x7x8x9x")),ISNUMBER(FIND(MID(B19,8,1)&amp;"x","0x1x2x3x4x5x6x7x8x9x")))),"品目IDはSKU-と半角数字4桁",IF(COUNTIFS(期首と基準!$A$8:$A$57,B19)&lt;&gt;1,"期首品目が一意に登録されていません",IF(NOT(IF(ISNUMBER(C19),AND(C19&gt;=43831,C19&lt;73051,C19=INT(C19)),FALSE())),"発生日は時刻なしで必須",IF(NOT(OR(D19="入庫",D19="出庫")),"入出区分を確認",IF(NOT(OR(F19="確定",F19="取消",F19="未確認")),"状態を確認",IF(AND(F19&lt;&gt;"未確認",NOT(IF(ISNUMBER(E19),AND(E19&gt;=1,E19&lt;=1000000,E19=INT(E19)),FALSE()))),"確定/取消の元数量は1〜100万個の整数で必須",IF(AND(F19="未確認",COUNTA(E19)&gt;0),"未確認の数量は空欄",IF(NOT(IF(ISNUMBER(G19),AND(G19&gt;=43831,G19&lt;73051,G19=INT(G19)),FALSE())),"記録確認日は時刻なしで必須",IF(OR(C19&lt;在庫一覧!$B$3,C19&gt;G19,G19&gt;在庫一覧!$H$3),"期首日≦発生日≦確認日≦基準日を確認","確認済み"))))))))))))</f>
        <v/>
      </c>
      <c r="L19" s="1" t="str">
        <f aca="false">IF(K19="","",IF(K19="確認済み",0,1))</f>
        <v/>
      </c>
      <c r="M19" s="1" t="n">
        <f aca="false">IF(COUNTA(A19:G19)=0,IF(AND(K19="",L19="",H19="",I19="",J19=""),0,1),IF(NOT(AND(ISTEXT(K19),K19=IF(COUNTA(A19:G19)=0,"",IF(NOT(AND(ISTEXT(A19),LEN(A19)=8,EXACT(LEFT(A19,4),"MOV-"),ISNUMBER(FIND(MID(A19,5,1)&amp;"x","0x1x2x3x4x5x6x7x8x9x")),ISNUMBER(FIND(MID(A19,6,1)&amp;"x","0x1x2x3x4x5x6x7x8x9x")),ISNUMBER(FIND(MID(A19,7,1)&amp;"x","0x1x2x3x4x5x6x7x8x9x")),ISNUMBER(FIND(MID(A19,8,1)&amp;"x","0x1x2x3x4x5x6x7x8x9x")))),"IDはMOV-と半角数字4桁",IF(COUNTIFS($A$8:$A$107,A19)&gt;1,"記録IDが重複",IF(NOT(AND(ISTEXT(B19),LEN(B19)=8,EXACT(LEFT(B19,4),"SKU-"),ISNUMBER(FIND(MID(B19,5,1)&amp;"x","0x1x2x3x4x5x6x7x8x9x")),ISNUMBER(FIND(MID(B19,6,1)&amp;"x","0x1x2x3x4x5x6x7x8x9x")),ISNUMBER(FIND(MID(B19,7,1)&amp;"x","0x1x2x3x4x5x6x7x8x9x")),ISNUMBER(FIND(MID(B19,8,1)&amp;"x","0x1x2x3x4x5x6x7x8x9x")))),"品目IDはSKU-と半角数字4桁",IF(COUNTIFS(期首と基準!$A$8:$A$57,B19)&lt;&gt;1,"期首品目が一意に登録されていません",IF(NOT(IF(ISNUMBER(C19),AND(C19&gt;=43831,C19&lt;73051,C19=INT(C19)),FALSE())),"発生日は時刻なしで必須",IF(NOT(OR(D19="入庫",D19="出庫")),"入出区分を確認",IF(NOT(OR(F19="確定",F19="取消",F19="未確認")),"状態を確認",IF(AND(F19&lt;&gt;"未確認",NOT(IF(ISNUMBER(E19),AND(E19&gt;=1,E19&lt;=1000000,E19=INT(E19)),FALSE()))),"確定/取消の元数量は1〜100万個の整数で必須",IF(AND(F19="未確認",COUNTA(E19)&gt;0),"未確認の数量は空欄",IF(NOT(IF(ISNUMBER(G19),AND(G19&gt;=43831,G19&lt;73051,G19=INT(G19)),FALSE())),"記録確認日は時刻なしで必須",IF(OR(C19&lt;在庫一覧!$B$3,C19&gt;G19,G19&gt;在庫一覧!$H$3),"期首日≦発生日≦確認日≦基準日を確認","確認済み")))))))))))),ISNUMBER(L19),L19=IF(K19="確認済み",0,1))),1,IF(L19&lt;&gt;0,0,IF(AND(ISNUMBER(H19),H19=IF(AND(F19="確定",D19="入庫",C19&lt;=在庫一覧!$E$3),E19,0),ISNUMBER(I19),I19=IF(AND(F19="確定",D19="出庫",C19&lt;=在庫一覧!$E$3),E19,0),ISNUMBER(J19),J19=IF(AND(F19="未確認",C19&lt;=在庫一覧!$E$3),1,0)),0,1))))</f>
        <v>0</v>
      </c>
    </row>
    <row r="20" customFormat="false" ht="30" hidden="false" customHeight="true" outlineLevel="0" collapsed="false">
      <c r="A20" s="8"/>
      <c r="B20" s="12"/>
      <c r="C20" s="13"/>
      <c r="D20" s="9"/>
      <c r="E20" s="10"/>
      <c r="F20" s="9"/>
      <c r="G20" s="13"/>
      <c r="H20" s="4" t="str">
        <f aca="false">IF(K20="","",IF(L20&lt;&gt;0,NA(),IF(AND(F20="確定",D20="入庫",C20&lt;=在庫一覧!$E$3),E20,0)))</f>
        <v/>
      </c>
      <c r="I20" s="4" t="str">
        <f aca="false">IF(K20="","",IF(L20&lt;&gt;0,NA(),IF(AND(F20="確定",D20="出庫",C20&lt;=在庫一覧!$E$3),E20,0)))</f>
        <v/>
      </c>
      <c r="J20" s="1" t="str">
        <f aca="false">IF(K20="","",IF(L20&lt;&gt;0,NA(),IF(AND(F20="未確認",C20&lt;=在庫一覧!$E$3),1,0)))</f>
        <v/>
      </c>
      <c r="K20" s="1" t="str">
        <f aca="false">IF(COUNTA(A20:G20)=0,"",IF(NOT(AND(ISTEXT(A20),LEN(A20)=8,EXACT(LEFT(A20,4),"MOV-"),ISNUMBER(FIND(MID(A20,5,1)&amp;"x","0x1x2x3x4x5x6x7x8x9x")),ISNUMBER(FIND(MID(A20,6,1)&amp;"x","0x1x2x3x4x5x6x7x8x9x")),ISNUMBER(FIND(MID(A20,7,1)&amp;"x","0x1x2x3x4x5x6x7x8x9x")),ISNUMBER(FIND(MID(A20,8,1)&amp;"x","0x1x2x3x4x5x6x7x8x9x")))),"IDはMOV-と半角数字4桁",IF(COUNTIFS($A$8:$A$107,A20)&gt;1,"記録IDが重複",IF(NOT(AND(ISTEXT(B20),LEN(B20)=8,EXACT(LEFT(B20,4),"SKU-"),ISNUMBER(FIND(MID(B20,5,1)&amp;"x","0x1x2x3x4x5x6x7x8x9x")),ISNUMBER(FIND(MID(B20,6,1)&amp;"x","0x1x2x3x4x5x6x7x8x9x")),ISNUMBER(FIND(MID(B20,7,1)&amp;"x","0x1x2x3x4x5x6x7x8x9x")),ISNUMBER(FIND(MID(B20,8,1)&amp;"x","0x1x2x3x4x5x6x7x8x9x")))),"品目IDはSKU-と半角数字4桁",IF(COUNTIFS(期首と基準!$A$8:$A$57,B20)&lt;&gt;1,"期首品目が一意に登録されていません",IF(NOT(IF(ISNUMBER(C20),AND(C20&gt;=43831,C20&lt;73051,C20=INT(C20)),FALSE())),"発生日は時刻なしで必須",IF(NOT(OR(D20="入庫",D20="出庫")),"入出区分を確認",IF(NOT(OR(F20="確定",F20="取消",F20="未確認")),"状態を確認",IF(AND(F20&lt;&gt;"未確認",NOT(IF(ISNUMBER(E20),AND(E20&gt;=1,E20&lt;=1000000,E20=INT(E20)),FALSE()))),"確定/取消の元数量は1〜100万個の整数で必須",IF(AND(F20="未確認",COUNTA(E20)&gt;0),"未確認の数量は空欄",IF(NOT(IF(ISNUMBER(G20),AND(G20&gt;=43831,G20&lt;73051,G20=INT(G20)),FALSE())),"記録確認日は時刻なしで必須",IF(OR(C20&lt;在庫一覧!$B$3,C20&gt;G20,G20&gt;在庫一覧!$H$3),"期首日≦発生日≦確認日≦基準日を確認","確認済み"))))))))))))</f>
        <v/>
      </c>
      <c r="L20" s="1" t="str">
        <f aca="false">IF(K20="","",IF(K20="確認済み",0,1))</f>
        <v/>
      </c>
      <c r="M20" s="1" t="n">
        <f aca="false">IF(COUNTA(A20:G20)=0,IF(AND(K20="",L20="",H20="",I20="",J20=""),0,1),IF(NOT(AND(ISTEXT(K20),K20=IF(COUNTA(A20:G20)=0,"",IF(NOT(AND(ISTEXT(A20),LEN(A20)=8,EXACT(LEFT(A20,4),"MOV-"),ISNUMBER(FIND(MID(A20,5,1)&amp;"x","0x1x2x3x4x5x6x7x8x9x")),ISNUMBER(FIND(MID(A20,6,1)&amp;"x","0x1x2x3x4x5x6x7x8x9x")),ISNUMBER(FIND(MID(A20,7,1)&amp;"x","0x1x2x3x4x5x6x7x8x9x")),ISNUMBER(FIND(MID(A20,8,1)&amp;"x","0x1x2x3x4x5x6x7x8x9x")))),"IDはMOV-と半角数字4桁",IF(COUNTIFS($A$8:$A$107,A20)&gt;1,"記録IDが重複",IF(NOT(AND(ISTEXT(B20),LEN(B20)=8,EXACT(LEFT(B20,4),"SKU-"),ISNUMBER(FIND(MID(B20,5,1)&amp;"x","0x1x2x3x4x5x6x7x8x9x")),ISNUMBER(FIND(MID(B20,6,1)&amp;"x","0x1x2x3x4x5x6x7x8x9x")),ISNUMBER(FIND(MID(B20,7,1)&amp;"x","0x1x2x3x4x5x6x7x8x9x")),ISNUMBER(FIND(MID(B20,8,1)&amp;"x","0x1x2x3x4x5x6x7x8x9x")))),"品目IDはSKU-と半角数字4桁",IF(COUNTIFS(期首と基準!$A$8:$A$57,B20)&lt;&gt;1,"期首品目が一意に登録されていません",IF(NOT(IF(ISNUMBER(C20),AND(C20&gt;=43831,C20&lt;73051,C20=INT(C20)),FALSE())),"発生日は時刻なしで必須",IF(NOT(OR(D20="入庫",D20="出庫")),"入出区分を確認",IF(NOT(OR(F20="確定",F20="取消",F20="未確認")),"状態を確認",IF(AND(F20&lt;&gt;"未確認",NOT(IF(ISNUMBER(E20),AND(E20&gt;=1,E20&lt;=1000000,E20=INT(E20)),FALSE()))),"確定/取消の元数量は1〜100万個の整数で必須",IF(AND(F20="未確認",COUNTA(E20)&gt;0),"未確認の数量は空欄",IF(NOT(IF(ISNUMBER(G20),AND(G20&gt;=43831,G20&lt;73051,G20=INT(G20)),FALSE())),"記録確認日は時刻なしで必須",IF(OR(C20&lt;在庫一覧!$B$3,C20&gt;G20,G20&gt;在庫一覧!$H$3),"期首日≦発生日≦確認日≦基準日を確認","確認済み")))))))))))),ISNUMBER(L20),L20=IF(K20="確認済み",0,1))),1,IF(L20&lt;&gt;0,0,IF(AND(ISNUMBER(H20),H20=IF(AND(F20="確定",D20="入庫",C20&lt;=在庫一覧!$E$3),E20,0),ISNUMBER(I20),I20=IF(AND(F20="確定",D20="出庫",C20&lt;=在庫一覧!$E$3),E20,0),ISNUMBER(J20),J20=IF(AND(F20="未確認",C20&lt;=在庫一覧!$E$3),1,0)),0,1))))</f>
        <v>0</v>
      </c>
    </row>
    <row r="21" customFormat="false" ht="30" hidden="false" customHeight="true" outlineLevel="0" collapsed="false">
      <c r="A21" s="8"/>
      <c r="B21" s="12"/>
      <c r="C21" s="13"/>
      <c r="D21" s="9"/>
      <c r="E21" s="10"/>
      <c r="F21" s="9"/>
      <c r="G21" s="13"/>
      <c r="H21" s="4" t="str">
        <f aca="false">IF(K21="","",IF(L21&lt;&gt;0,NA(),IF(AND(F21="確定",D21="入庫",C21&lt;=在庫一覧!$E$3),E21,0)))</f>
        <v/>
      </c>
      <c r="I21" s="4" t="str">
        <f aca="false">IF(K21="","",IF(L21&lt;&gt;0,NA(),IF(AND(F21="確定",D21="出庫",C21&lt;=在庫一覧!$E$3),E21,0)))</f>
        <v/>
      </c>
      <c r="J21" s="1" t="str">
        <f aca="false">IF(K21="","",IF(L21&lt;&gt;0,NA(),IF(AND(F21="未確認",C21&lt;=在庫一覧!$E$3),1,0)))</f>
        <v/>
      </c>
      <c r="K21" s="1" t="str">
        <f aca="false">IF(COUNTA(A21:G21)=0,"",IF(NOT(AND(ISTEXT(A21),LEN(A21)=8,EXACT(LEFT(A21,4),"MOV-"),ISNUMBER(FIND(MID(A21,5,1)&amp;"x","0x1x2x3x4x5x6x7x8x9x")),ISNUMBER(FIND(MID(A21,6,1)&amp;"x","0x1x2x3x4x5x6x7x8x9x")),ISNUMBER(FIND(MID(A21,7,1)&amp;"x","0x1x2x3x4x5x6x7x8x9x")),ISNUMBER(FIND(MID(A21,8,1)&amp;"x","0x1x2x3x4x5x6x7x8x9x")))),"IDはMOV-と半角数字4桁",IF(COUNTIFS($A$8:$A$107,A21)&gt;1,"記録IDが重複",IF(NOT(AND(ISTEXT(B21),LEN(B21)=8,EXACT(LEFT(B21,4),"SKU-"),ISNUMBER(FIND(MID(B21,5,1)&amp;"x","0x1x2x3x4x5x6x7x8x9x")),ISNUMBER(FIND(MID(B21,6,1)&amp;"x","0x1x2x3x4x5x6x7x8x9x")),ISNUMBER(FIND(MID(B21,7,1)&amp;"x","0x1x2x3x4x5x6x7x8x9x")),ISNUMBER(FIND(MID(B21,8,1)&amp;"x","0x1x2x3x4x5x6x7x8x9x")))),"品目IDはSKU-と半角数字4桁",IF(COUNTIFS(期首と基準!$A$8:$A$57,B21)&lt;&gt;1,"期首品目が一意に登録されていません",IF(NOT(IF(ISNUMBER(C21),AND(C21&gt;=43831,C21&lt;73051,C21=INT(C21)),FALSE())),"発生日は時刻なしで必須",IF(NOT(OR(D21="入庫",D21="出庫")),"入出区分を確認",IF(NOT(OR(F21="確定",F21="取消",F21="未確認")),"状態を確認",IF(AND(F21&lt;&gt;"未確認",NOT(IF(ISNUMBER(E21),AND(E21&gt;=1,E21&lt;=1000000,E21=INT(E21)),FALSE()))),"確定/取消の元数量は1〜100万個の整数で必須",IF(AND(F21="未確認",COUNTA(E21)&gt;0),"未確認の数量は空欄",IF(NOT(IF(ISNUMBER(G21),AND(G21&gt;=43831,G21&lt;73051,G21=INT(G21)),FALSE())),"記録確認日は時刻なしで必須",IF(OR(C21&lt;在庫一覧!$B$3,C21&gt;G21,G21&gt;在庫一覧!$H$3),"期首日≦発生日≦確認日≦基準日を確認","確認済み"))))))))))))</f>
        <v/>
      </c>
      <c r="L21" s="1" t="str">
        <f aca="false">IF(K21="","",IF(K21="確認済み",0,1))</f>
        <v/>
      </c>
      <c r="M21" s="1" t="n">
        <f aca="false">IF(COUNTA(A21:G21)=0,IF(AND(K21="",L21="",H21="",I21="",J21=""),0,1),IF(NOT(AND(ISTEXT(K21),K21=IF(COUNTA(A21:G21)=0,"",IF(NOT(AND(ISTEXT(A21),LEN(A21)=8,EXACT(LEFT(A21,4),"MOV-"),ISNUMBER(FIND(MID(A21,5,1)&amp;"x","0x1x2x3x4x5x6x7x8x9x")),ISNUMBER(FIND(MID(A21,6,1)&amp;"x","0x1x2x3x4x5x6x7x8x9x")),ISNUMBER(FIND(MID(A21,7,1)&amp;"x","0x1x2x3x4x5x6x7x8x9x")),ISNUMBER(FIND(MID(A21,8,1)&amp;"x","0x1x2x3x4x5x6x7x8x9x")))),"IDはMOV-と半角数字4桁",IF(COUNTIFS($A$8:$A$107,A21)&gt;1,"記録IDが重複",IF(NOT(AND(ISTEXT(B21),LEN(B21)=8,EXACT(LEFT(B21,4),"SKU-"),ISNUMBER(FIND(MID(B21,5,1)&amp;"x","0x1x2x3x4x5x6x7x8x9x")),ISNUMBER(FIND(MID(B21,6,1)&amp;"x","0x1x2x3x4x5x6x7x8x9x")),ISNUMBER(FIND(MID(B21,7,1)&amp;"x","0x1x2x3x4x5x6x7x8x9x")),ISNUMBER(FIND(MID(B21,8,1)&amp;"x","0x1x2x3x4x5x6x7x8x9x")))),"品目IDはSKU-と半角数字4桁",IF(COUNTIFS(期首と基準!$A$8:$A$57,B21)&lt;&gt;1,"期首品目が一意に登録されていません",IF(NOT(IF(ISNUMBER(C21),AND(C21&gt;=43831,C21&lt;73051,C21=INT(C21)),FALSE())),"発生日は時刻なしで必須",IF(NOT(OR(D21="入庫",D21="出庫")),"入出区分を確認",IF(NOT(OR(F21="確定",F21="取消",F21="未確認")),"状態を確認",IF(AND(F21&lt;&gt;"未確認",NOT(IF(ISNUMBER(E21),AND(E21&gt;=1,E21&lt;=1000000,E21=INT(E21)),FALSE()))),"確定/取消の元数量は1〜100万個の整数で必須",IF(AND(F21="未確認",COUNTA(E21)&gt;0),"未確認の数量は空欄",IF(NOT(IF(ISNUMBER(G21),AND(G21&gt;=43831,G21&lt;73051,G21=INT(G21)),FALSE())),"記録確認日は時刻なしで必須",IF(OR(C21&lt;在庫一覧!$B$3,C21&gt;G21,G21&gt;在庫一覧!$H$3),"期首日≦発生日≦確認日≦基準日を確認","確認済み")))))))))))),ISNUMBER(L21),L21=IF(K21="確認済み",0,1))),1,IF(L21&lt;&gt;0,0,IF(AND(ISNUMBER(H21),H21=IF(AND(F21="確定",D21="入庫",C21&lt;=在庫一覧!$E$3),E21,0),ISNUMBER(I21),I21=IF(AND(F21="確定",D21="出庫",C21&lt;=在庫一覧!$E$3),E21,0),ISNUMBER(J21),J21=IF(AND(F21="未確認",C21&lt;=在庫一覧!$E$3),1,0)),0,1))))</f>
        <v>0</v>
      </c>
    </row>
    <row r="22" customFormat="false" ht="30" hidden="false" customHeight="true" outlineLevel="0" collapsed="false">
      <c r="A22" s="8"/>
      <c r="B22" s="12"/>
      <c r="C22" s="13"/>
      <c r="D22" s="9"/>
      <c r="E22" s="10"/>
      <c r="F22" s="9"/>
      <c r="G22" s="13"/>
      <c r="H22" s="4" t="str">
        <f aca="false">IF(K22="","",IF(L22&lt;&gt;0,NA(),IF(AND(F22="確定",D22="入庫",C22&lt;=在庫一覧!$E$3),E22,0)))</f>
        <v/>
      </c>
      <c r="I22" s="4" t="str">
        <f aca="false">IF(K22="","",IF(L22&lt;&gt;0,NA(),IF(AND(F22="確定",D22="出庫",C22&lt;=在庫一覧!$E$3),E22,0)))</f>
        <v/>
      </c>
      <c r="J22" s="1" t="str">
        <f aca="false">IF(K22="","",IF(L22&lt;&gt;0,NA(),IF(AND(F22="未確認",C22&lt;=在庫一覧!$E$3),1,0)))</f>
        <v/>
      </c>
      <c r="K22" s="1" t="str">
        <f aca="false">IF(COUNTA(A22:G22)=0,"",IF(NOT(AND(ISTEXT(A22),LEN(A22)=8,EXACT(LEFT(A22,4),"MOV-"),ISNUMBER(FIND(MID(A22,5,1)&amp;"x","0x1x2x3x4x5x6x7x8x9x")),ISNUMBER(FIND(MID(A22,6,1)&amp;"x","0x1x2x3x4x5x6x7x8x9x")),ISNUMBER(FIND(MID(A22,7,1)&amp;"x","0x1x2x3x4x5x6x7x8x9x")),ISNUMBER(FIND(MID(A22,8,1)&amp;"x","0x1x2x3x4x5x6x7x8x9x")))),"IDはMOV-と半角数字4桁",IF(COUNTIFS($A$8:$A$107,A22)&gt;1,"記録IDが重複",IF(NOT(AND(ISTEXT(B22),LEN(B22)=8,EXACT(LEFT(B22,4),"SKU-"),ISNUMBER(FIND(MID(B22,5,1)&amp;"x","0x1x2x3x4x5x6x7x8x9x")),ISNUMBER(FIND(MID(B22,6,1)&amp;"x","0x1x2x3x4x5x6x7x8x9x")),ISNUMBER(FIND(MID(B22,7,1)&amp;"x","0x1x2x3x4x5x6x7x8x9x")),ISNUMBER(FIND(MID(B22,8,1)&amp;"x","0x1x2x3x4x5x6x7x8x9x")))),"品目IDはSKU-と半角数字4桁",IF(COUNTIFS(期首と基準!$A$8:$A$57,B22)&lt;&gt;1,"期首品目が一意に登録されていません",IF(NOT(IF(ISNUMBER(C22),AND(C22&gt;=43831,C22&lt;73051,C22=INT(C22)),FALSE())),"発生日は時刻なしで必須",IF(NOT(OR(D22="入庫",D22="出庫")),"入出区分を確認",IF(NOT(OR(F22="確定",F22="取消",F22="未確認")),"状態を確認",IF(AND(F22&lt;&gt;"未確認",NOT(IF(ISNUMBER(E22),AND(E22&gt;=1,E22&lt;=1000000,E22=INT(E22)),FALSE()))),"確定/取消の元数量は1〜100万個の整数で必須",IF(AND(F22="未確認",COUNTA(E22)&gt;0),"未確認の数量は空欄",IF(NOT(IF(ISNUMBER(G22),AND(G22&gt;=43831,G22&lt;73051,G22=INT(G22)),FALSE())),"記録確認日は時刻なしで必須",IF(OR(C22&lt;在庫一覧!$B$3,C22&gt;G22,G22&gt;在庫一覧!$H$3),"期首日≦発生日≦確認日≦基準日を確認","確認済み"))))))))))))</f>
        <v/>
      </c>
      <c r="L22" s="1" t="str">
        <f aca="false">IF(K22="","",IF(K22="確認済み",0,1))</f>
        <v/>
      </c>
      <c r="M22" s="1" t="n">
        <f aca="false">IF(COUNTA(A22:G22)=0,IF(AND(K22="",L22="",H22="",I22="",J22=""),0,1),IF(NOT(AND(ISTEXT(K22),K22=IF(COUNTA(A22:G22)=0,"",IF(NOT(AND(ISTEXT(A22),LEN(A22)=8,EXACT(LEFT(A22,4),"MOV-"),ISNUMBER(FIND(MID(A22,5,1)&amp;"x","0x1x2x3x4x5x6x7x8x9x")),ISNUMBER(FIND(MID(A22,6,1)&amp;"x","0x1x2x3x4x5x6x7x8x9x")),ISNUMBER(FIND(MID(A22,7,1)&amp;"x","0x1x2x3x4x5x6x7x8x9x")),ISNUMBER(FIND(MID(A22,8,1)&amp;"x","0x1x2x3x4x5x6x7x8x9x")))),"IDはMOV-と半角数字4桁",IF(COUNTIFS($A$8:$A$107,A22)&gt;1,"記録IDが重複",IF(NOT(AND(ISTEXT(B22),LEN(B22)=8,EXACT(LEFT(B22,4),"SKU-"),ISNUMBER(FIND(MID(B22,5,1)&amp;"x","0x1x2x3x4x5x6x7x8x9x")),ISNUMBER(FIND(MID(B22,6,1)&amp;"x","0x1x2x3x4x5x6x7x8x9x")),ISNUMBER(FIND(MID(B22,7,1)&amp;"x","0x1x2x3x4x5x6x7x8x9x")),ISNUMBER(FIND(MID(B22,8,1)&amp;"x","0x1x2x3x4x5x6x7x8x9x")))),"品目IDはSKU-と半角数字4桁",IF(COUNTIFS(期首と基準!$A$8:$A$57,B22)&lt;&gt;1,"期首品目が一意に登録されていません",IF(NOT(IF(ISNUMBER(C22),AND(C22&gt;=43831,C22&lt;73051,C22=INT(C22)),FALSE())),"発生日は時刻なしで必須",IF(NOT(OR(D22="入庫",D22="出庫")),"入出区分を確認",IF(NOT(OR(F22="確定",F22="取消",F22="未確認")),"状態を確認",IF(AND(F22&lt;&gt;"未確認",NOT(IF(ISNUMBER(E22),AND(E22&gt;=1,E22&lt;=1000000,E22=INT(E22)),FALSE()))),"確定/取消の元数量は1〜100万個の整数で必須",IF(AND(F22="未確認",COUNTA(E22)&gt;0),"未確認の数量は空欄",IF(NOT(IF(ISNUMBER(G22),AND(G22&gt;=43831,G22&lt;73051,G22=INT(G22)),FALSE())),"記録確認日は時刻なしで必須",IF(OR(C22&lt;在庫一覧!$B$3,C22&gt;G22,G22&gt;在庫一覧!$H$3),"期首日≦発生日≦確認日≦基準日を確認","確認済み")))))))))))),ISNUMBER(L22),L22=IF(K22="確認済み",0,1))),1,IF(L22&lt;&gt;0,0,IF(AND(ISNUMBER(H22),H22=IF(AND(F22="確定",D22="入庫",C22&lt;=在庫一覧!$E$3),E22,0),ISNUMBER(I22),I22=IF(AND(F22="確定",D22="出庫",C22&lt;=在庫一覧!$E$3),E22,0),ISNUMBER(J22),J22=IF(AND(F22="未確認",C22&lt;=在庫一覧!$E$3),1,0)),0,1))))</f>
        <v>0</v>
      </c>
    </row>
    <row r="23" customFormat="false" ht="30" hidden="false" customHeight="true" outlineLevel="0" collapsed="false">
      <c r="A23" s="8"/>
      <c r="B23" s="12"/>
      <c r="C23" s="13"/>
      <c r="D23" s="9"/>
      <c r="E23" s="10"/>
      <c r="F23" s="9"/>
      <c r="G23" s="13"/>
      <c r="H23" s="4" t="str">
        <f aca="false">IF(K23="","",IF(L23&lt;&gt;0,NA(),IF(AND(F23="確定",D23="入庫",C23&lt;=在庫一覧!$E$3),E23,0)))</f>
        <v/>
      </c>
      <c r="I23" s="4" t="str">
        <f aca="false">IF(K23="","",IF(L23&lt;&gt;0,NA(),IF(AND(F23="確定",D23="出庫",C23&lt;=在庫一覧!$E$3),E23,0)))</f>
        <v/>
      </c>
      <c r="J23" s="1" t="str">
        <f aca="false">IF(K23="","",IF(L23&lt;&gt;0,NA(),IF(AND(F23="未確認",C23&lt;=在庫一覧!$E$3),1,0)))</f>
        <v/>
      </c>
      <c r="K23" s="1" t="str">
        <f aca="false">IF(COUNTA(A23:G23)=0,"",IF(NOT(AND(ISTEXT(A23),LEN(A23)=8,EXACT(LEFT(A23,4),"MOV-"),ISNUMBER(FIND(MID(A23,5,1)&amp;"x","0x1x2x3x4x5x6x7x8x9x")),ISNUMBER(FIND(MID(A23,6,1)&amp;"x","0x1x2x3x4x5x6x7x8x9x")),ISNUMBER(FIND(MID(A23,7,1)&amp;"x","0x1x2x3x4x5x6x7x8x9x")),ISNUMBER(FIND(MID(A23,8,1)&amp;"x","0x1x2x3x4x5x6x7x8x9x")))),"IDはMOV-と半角数字4桁",IF(COUNTIFS($A$8:$A$107,A23)&gt;1,"記録IDが重複",IF(NOT(AND(ISTEXT(B23),LEN(B23)=8,EXACT(LEFT(B23,4),"SKU-"),ISNUMBER(FIND(MID(B23,5,1)&amp;"x","0x1x2x3x4x5x6x7x8x9x")),ISNUMBER(FIND(MID(B23,6,1)&amp;"x","0x1x2x3x4x5x6x7x8x9x")),ISNUMBER(FIND(MID(B23,7,1)&amp;"x","0x1x2x3x4x5x6x7x8x9x")),ISNUMBER(FIND(MID(B23,8,1)&amp;"x","0x1x2x3x4x5x6x7x8x9x")))),"品目IDはSKU-と半角数字4桁",IF(COUNTIFS(期首と基準!$A$8:$A$57,B23)&lt;&gt;1,"期首品目が一意に登録されていません",IF(NOT(IF(ISNUMBER(C23),AND(C23&gt;=43831,C23&lt;73051,C23=INT(C23)),FALSE())),"発生日は時刻なしで必須",IF(NOT(OR(D23="入庫",D23="出庫")),"入出区分を確認",IF(NOT(OR(F23="確定",F23="取消",F23="未確認")),"状態を確認",IF(AND(F23&lt;&gt;"未確認",NOT(IF(ISNUMBER(E23),AND(E23&gt;=1,E23&lt;=1000000,E23=INT(E23)),FALSE()))),"確定/取消の元数量は1〜100万個の整数で必須",IF(AND(F23="未確認",COUNTA(E23)&gt;0),"未確認の数量は空欄",IF(NOT(IF(ISNUMBER(G23),AND(G23&gt;=43831,G23&lt;73051,G23=INT(G23)),FALSE())),"記録確認日は時刻なしで必須",IF(OR(C23&lt;在庫一覧!$B$3,C23&gt;G23,G23&gt;在庫一覧!$H$3),"期首日≦発生日≦確認日≦基準日を確認","確認済み"))))))))))))</f>
        <v/>
      </c>
      <c r="L23" s="1" t="str">
        <f aca="false">IF(K23="","",IF(K23="確認済み",0,1))</f>
        <v/>
      </c>
      <c r="M23" s="1" t="n">
        <f aca="false">IF(COUNTA(A23:G23)=0,IF(AND(K23="",L23="",H23="",I23="",J23=""),0,1),IF(NOT(AND(ISTEXT(K23),K23=IF(COUNTA(A23:G23)=0,"",IF(NOT(AND(ISTEXT(A23),LEN(A23)=8,EXACT(LEFT(A23,4),"MOV-"),ISNUMBER(FIND(MID(A23,5,1)&amp;"x","0x1x2x3x4x5x6x7x8x9x")),ISNUMBER(FIND(MID(A23,6,1)&amp;"x","0x1x2x3x4x5x6x7x8x9x")),ISNUMBER(FIND(MID(A23,7,1)&amp;"x","0x1x2x3x4x5x6x7x8x9x")),ISNUMBER(FIND(MID(A23,8,1)&amp;"x","0x1x2x3x4x5x6x7x8x9x")))),"IDはMOV-と半角数字4桁",IF(COUNTIFS($A$8:$A$107,A23)&gt;1,"記録IDが重複",IF(NOT(AND(ISTEXT(B23),LEN(B23)=8,EXACT(LEFT(B23,4),"SKU-"),ISNUMBER(FIND(MID(B23,5,1)&amp;"x","0x1x2x3x4x5x6x7x8x9x")),ISNUMBER(FIND(MID(B23,6,1)&amp;"x","0x1x2x3x4x5x6x7x8x9x")),ISNUMBER(FIND(MID(B23,7,1)&amp;"x","0x1x2x3x4x5x6x7x8x9x")),ISNUMBER(FIND(MID(B23,8,1)&amp;"x","0x1x2x3x4x5x6x7x8x9x")))),"品目IDはSKU-と半角数字4桁",IF(COUNTIFS(期首と基準!$A$8:$A$57,B23)&lt;&gt;1,"期首品目が一意に登録されていません",IF(NOT(IF(ISNUMBER(C23),AND(C23&gt;=43831,C23&lt;73051,C23=INT(C23)),FALSE())),"発生日は時刻なしで必須",IF(NOT(OR(D23="入庫",D23="出庫")),"入出区分を確認",IF(NOT(OR(F23="確定",F23="取消",F23="未確認")),"状態を確認",IF(AND(F23&lt;&gt;"未確認",NOT(IF(ISNUMBER(E23),AND(E23&gt;=1,E23&lt;=1000000,E23=INT(E23)),FALSE()))),"確定/取消の元数量は1〜100万個の整数で必須",IF(AND(F23="未確認",COUNTA(E23)&gt;0),"未確認の数量は空欄",IF(NOT(IF(ISNUMBER(G23),AND(G23&gt;=43831,G23&lt;73051,G23=INT(G23)),FALSE())),"記録確認日は時刻なしで必須",IF(OR(C23&lt;在庫一覧!$B$3,C23&gt;G23,G23&gt;在庫一覧!$H$3),"期首日≦発生日≦確認日≦基準日を確認","確認済み")))))))))))),ISNUMBER(L23),L23=IF(K23="確認済み",0,1))),1,IF(L23&lt;&gt;0,0,IF(AND(ISNUMBER(H23),H23=IF(AND(F23="確定",D23="入庫",C23&lt;=在庫一覧!$E$3),E23,0),ISNUMBER(I23),I23=IF(AND(F23="確定",D23="出庫",C23&lt;=在庫一覧!$E$3),E23,0),ISNUMBER(J23),J23=IF(AND(F23="未確認",C23&lt;=在庫一覧!$E$3),1,0)),0,1))))</f>
        <v>0</v>
      </c>
    </row>
    <row r="24" customFormat="false" ht="30" hidden="false" customHeight="true" outlineLevel="0" collapsed="false">
      <c r="A24" s="8"/>
      <c r="B24" s="12"/>
      <c r="C24" s="13"/>
      <c r="D24" s="9"/>
      <c r="E24" s="10"/>
      <c r="F24" s="9"/>
      <c r="G24" s="13"/>
      <c r="H24" s="4" t="str">
        <f aca="false">IF(K24="","",IF(L24&lt;&gt;0,NA(),IF(AND(F24="確定",D24="入庫",C24&lt;=在庫一覧!$E$3),E24,0)))</f>
        <v/>
      </c>
      <c r="I24" s="4" t="str">
        <f aca="false">IF(K24="","",IF(L24&lt;&gt;0,NA(),IF(AND(F24="確定",D24="出庫",C24&lt;=在庫一覧!$E$3),E24,0)))</f>
        <v/>
      </c>
      <c r="J24" s="1" t="str">
        <f aca="false">IF(K24="","",IF(L24&lt;&gt;0,NA(),IF(AND(F24="未確認",C24&lt;=在庫一覧!$E$3),1,0)))</f>
        <v/>
      </c>
      <c r="K24" s="1" t="str">
        <f aca="false">IF(COUNTA(A24:G24)=0,"",IF(NOT(AND(ISTEXT(A24),LEN(A24)=8,EXACT(LEFT(A24,4),"MOV-"),ISNUMBER(FIND(MID(A24,5,1)&amp;"x","0x1x2x3x4x5x6x7x8x9x")),ISNUMBER(FIND(MID(A24,6,1)&amp;"x","0x1x2x3x4x5x6x7x8x9x")),ISNUMBER(FIND(MID(A24,7,1)&amp;"x","0x1x2x3x4x5x6x7x8x9x")),ISNUMBER(FIND(MID(A24,8,1)&amp;"x","0x1x2x3x4x5x6x7x8x9x")))),"IDはMOV-と半角数字4桁",IF(COUNTIFS($A$8:$A$107,A24)&gt;1,"記録IDが重複",IF(NOT(AND(ISTEXT(B24),LEN(B24)=8,EXACT(LEFT(B24,4),"SKU-"),ISNUMBER(FIND(MID(B24,5,1)&amp;"x","0x1x2x3x4x5x6x7x8x9x")),ISNUMBER(FIND(MID(B24,6,1)&amp;"x","0x1x2x3x4x5x6x7x8x9x")),ISNUMBER(FIND(MID(B24,7,1)&amp;"x","0x1x2x3x4x5x6x7x8x9x")),ISNUMBER(FIND(MID(B24,8,1)&amp;"x","0x1x2x3x4x5x6x7x8x9x")))),"品目IDはSKU-と半角数字4桁",IF(COUNTIFS(期首と基準!$A$8:$A$57,B24)&lt;&gt;1,"期首品目が一意に登録されていません",IF(NOT(IF(ISNUMBER(C24),AND(C24&gt;=43831,C24&lt;73051,C24=INT(C24)),FALSE())),"発生日は時刻なしで必須",IF(NOT(OR(D24="入庫",D24="出庫")),"入出区分を確認",IF(NOT(OR(F24="確定",F24="取消",F24="未確認")),"状態を確認",IF(AND(F24&lt;&gt;"未確認",NOT(IF(ISNUMBER(E24),AND(E24&gt;=1,E24&lt;=1000000,E24=INT(E24)),FALSE()))),"確定/取消の元数量は1〜100万個の整数で必須",IF(AND(F24="未確認",COUNTA(E24)&gt;0),"未確認の数量は空欄",IF(NOT(IF(ISNUMBER(G24),AND(G24&gt;=43831,G24&lt;73051,G24=INT(G24)),FALSE())),"記録確認日は時刻なしで必須",IF(OR(C24&lt;在庫一覧!$B$3,C24&gt;G24,G24&gt;在庫一覧!$H$3),"期首日≦発生日≦確認日≦基準日を確認","確認済み"))))))))))))</f>
        <v/>
      </c>
      <c r="L24" s="1" t="str">
        <f aca="false">IF(K24="","",IF(K24="確認済み",0,1))</f>
        <v/>
      </c>
      <c r="M24" s="1" t="n">
        <f aca="false">IF(COUNTA(A24:G24)=0,IF(AND(K24="",L24="",H24="",I24="",J24=""),0,1),IF(NOT(AND(ISTEXT(K24),K24=IF(COUNTA(A24:G24)=0,"",IF(NOT(AND(ISTEXT(A24),LEN(A24)=8,EXACT(LEFT(A24,4),"MOV-"),ISNUMBER(FIND(MID(A24,5,1)&amp;"x","0x1x2x3x4x5x6x7x8x9x")),ISNUMBER(FIND(MID(A24,6,1)&amp;"x","0x1x2x3x4x5x6x7x8x9x")),ISNUMBER(FIND(MID(A24,7,1)&amp;"x","0x1x2x3x4x5x6x7x8x9x")),ISNUMBER(FIND(MID(A24,8,1)&amp;"x","0x1x2x3x4x5x6x7x8x9x")))),"IDはMOV-と半角数字4桁",IF(COUNTIFS($A$8:$A$107,A24)&gt;1,"記録IDが重複",IF(NOT(AND(ISTEXT(B24),LEN(B24)=8,EXACT(LEFT(B24,4),"SKU-"),ISNUMBER(FIND(MID(B24,5,1)&amp;"x","0x1x2x3x4x5x6x7x8x9x")),ISNUMBER(FIND(MID(B24,6,1)&amp;"x","0x1x2x3x4x5x6x7x8x9x")),ISNUMBER(FIND(MID(B24,7,1)&amp;"x","0x1x2x3x4x5x6x7x8x9x")),ISNUMBER(FIND(MID(B24,8,1)&amp;"x","0x1x2x3x4x5x6x7x8x9x")))),"品目IDはSKU-と半角数字4桁",IF(COUNTIFS(期首と基準!$A$8:$A$57,B24)&lt;&gt;1,"期首品目が一意に登録されていません",IF(NOT(IF(ISNUMBER(C24),AND(C24&gt;=43831,C24&lt;73051,C24=INT(C24)),FALSE())),"発生日は時刻なしで必須",IF(NOT(OR(D24="入庫",D24="出庫")),"入出区分を確認",IF(NOT(OR(F24="確定",F24="取消",F24="未確認")),"状態を確認",IF(AND(F24&lt;&gt;"未確認",NOT(IF(ISNUMBER(E24),AND(E24&gt;=1,E24&lt;=1000000,E24=INT(E24)),FALSE()))),"確定/取消の元数量は1〜100万個の整数で必須",IF(AND(F24="未確認",COUNTA(E24)&gt;0),"未確認の数量は空欄",IF(NOT(IF(ISNUMBER(G24),AND(G24&gt;=43831,G24&lt;73051,G24=INT(G24)),FALSE())),"記録確認日は時刻なしで必須",IF(OR(C24&lt;在庫一覧!$B$3,C24&gt;G24,G24&gt;在庫一覧!$H$3),"期首日≦発生日≦確認日≦基準日を確認","確認済み")))))))))))),ISNUMBER(L24),L24=IF(K24="確認済み",0,1))),1,IF(L24&lt;&gt;0,0,IF(AND(ISNUMBER(H24),H24=IF(AND(F24="確定",D24="入庫",C24&lt;=在庫一覧!$E$3),E24,0),ISNUMBER(I24),I24=IF(AND(F24="確定",D24="出庫",C24&lt;=在庫一覧!$E$3),E24,0),ISNUMBER(J24),J24=IF(AND(F24="未確認",C24&lt;=在庫一覧!$E$3),1,0)),0,1))))</f>
        <v>0</v>
      </c>
    </row>
    <row r="25" customFormat="false" ht="30" hidden="false" customHeight="true" outlineLevel="0" collapsed="false">
      <c r="A25" s="8"/>
      <c r="B25" s="12"/>
      <c r="C25" s="13"/>
      <c r="D25" s="9"/>
      <c r="E25" s="10"/>
      <c r="F25" s="9"/>
      <c r="G25" s="13"/>
      <c r="H25" s="4" t="str">
        <f aca="false">IF(K25="","",IF(L25&lt;&gt;0,NA(),IF(AND(F25="確定",D25="入庫",C25&lt;=在庫一覧!$E$3),E25,0)))</f>
        <v/>
      </c>
      <c r="I25" s="4" t="str">
        <f aca="false">IF(K25="","",IF(L25&lt;&gt;0,NA(),IF(AND(F25="確定",D25="出庫",C25&lt;=在庫一覧!$E$3),E25,0)))</f>
        <v/>
      </c>
      <c r="J25" s="1" t="str">
        <f aca="false">IF(K25="","",IF(L25&lt;&gt;0,NA(),IF(AND(F25="未確認",C25&lt;=在庫一覧!$E$3),1,0)))</f>
        <v/>
      </c>
      <c r="K25" s="1" t="str">
        <f aca="false">IF(COUNTA(A25:G25)=0,"",IF(NOT(AND(ISTEXT(A25),LEN(A25)=8,EXACT(LEFT(A25,4),"MOV-"),ISNUMBER(FIND(MID(A25,5,1)&amp;"x","0x1x2x3x4x5x6x7x8x9x")),ISNUMBER(FIND(MID(A25,6,1)&amp;"x","0x1x2x3x4x5x6x7x8x9x")),ISNUMBER(FIND(MID(A25,7,1)&amp;"x","0x1x2x3x4x5x6x7x8x9x")),ISNUMBER(FIND(MID(A25,8,1)&amp;"x","0x1x2x3x4x5x6x7x8x9x")))),"IDはMOV-と半角数字4桁",IF(COUNTIFS($A$8:$A$107,A25)&gt;1,"記録IDが重複",IF(NOT(AND(ISTEXT(B25),LEN(B25)=8,EXACT(LEFT(B25,4),"SKU-"),ISNUMBER(FIND(MID(B25,5,1)&amp;"x","0x1x2x3x4x5x6x7x8x9x")),ISNUMBER(FIND(MID(B25,6,1)&amp;"x","0x1x2x3x4x5x6x7x8x9x")),ISNUMBER(FIND(MID(B25,7,1)&amp;"x","0x1x2x3x4x5x6x7x8x9x")),ISNUMBER(FIND(MID(B25,8,1)&amp;"x","0x1x2x3x4x5x6x7x8x9x")))),"品目IDはSKU-と半角数字4桁",IF(COUNTIFS(期首と基準!$A$8:$A$57,B25)&lt;&gt;1,"期首品目が一意に登録されていません",IF(NOT(IF(ISNUMBER(C25),AND(C25&gt;=43831,C25&lt;73051,C25=INT(C25)),FALSE())),"発生日は時刻なしで必須",IF(NOT(OR(D25="入庫",D25="出庫")),"入出区分を確認",IF(NOT(OR(F25="確定",F25="取消",F25="未確認")),"状態を確認",IF(AND(F25&lt;&gt;"未確認",NOT(IF(ISNUMBER(E25),AND(E25&gt;=1,E25&lt;=1000000,E25=INT(E25)),FALSE()))),"確定/取消の元数量は1〜100万個の整数で必須",IF(AND(F25="未確認",COUNTA(E25)&gt;0),"未確認の数量は空欄",IF(NOT(IF(ISNUMBER(G25),AND(G25&gt;=43831,G25&lt;73051,G25=INT(G25)),FALSE())),"記録確認日は時刻なしで必須",IF(OR(C25&lt;在庫一覧!$B$3,C25&gt;G25,G25&gt;在庫一覧!$H$3),"期首日≦発生日≦確認日≦基準日を確認","確認済み"))))))))))))</f>
        <v/>
      </c>
      <c r="L25" s="1" t="str">
        <f aca="false">IF(K25="","",IF(K25="確認済み",0,1))</f>
        <v/>
      </c>
      <c r="M25" s="1" t="n">
        <f aca="false">IF(COUNTA(A25:G25)=0,IF(AND(K25="",L25="",H25="",I25="",J25=""),0,1),IF(NOT(AND(ISTEXT(K25),K25=IF(COUNTA(A25:G25)=0,"",IF(NOT(AND(ISTEXT(A25),LEN(A25)=8,EXACT(LEFT(A25,4),"MOV-"),ISNUMBER(FIND(MID(A25,5,1)&amp;"x","0x1x2x3x4x5x6x7x8x9x")),ISNUMBER(FIND(MID(A25,6,1)&amp;"x","0x1x2x3x4x5x6x7x8x9x")),ISNUMBER(FIND(MID(A25,7,1)&amp;"x","0x1x2x3x4x5x6x7x8x9x")),ISNUMBER(FIND(MID(A25,8,1)&amp;"x","0x1x2x3x4x5x6x7x8x9x")))),"IDはMOV-と半角数字4桁",IF(COUNTIFS($A$8:$A$107,A25)&gt;1,"記録IDが重複",IF(NOT(AND(ISTEXT(B25),LEN(B25)=8,EXACT(LEFT(B25,4),"SKU-"),ISNUMBER(FIND(MID(B25,5,1)&amp;"x","0x1x2x3x4x5x6x7x8x9x")),ISNUMBER(FIND(MID(B25,6,1)&amp;"x","0x1x2x3x4x5x6x7x8x9x")),ISNUMBER(FIND(MID(B25,7,1)&amp;"x","0x1x2x3x4x5x6x7x8x9x")),ISNUMBER(FIND(MID(B25,8,1)&amp;"x","0x1x2x3x4x5x6x7x8x9x")))),"品目IDはSKU-と半角数字4桁",IF(COUNTIFS(期首と基準!$A$8:$A$57,B25)&lt;&gt;1,"期首品目が一意に登録されていません",IF(NOT(IF(ISNUMBER(C25),AND(C25&gt;=43831,C25&lt;73051,C25=INT(C25)),FALSE())),"発生日は時刻なしで必須",IF(NOT(OR(D25="入庫",D25="出庫")),"入出区分を確認",IF(NOT(OR(F25="確定",F25="取消",F25="未確認")),"状態を確認",IF(AND(F25&lt;&gt;"未確認",NOT(IF(ISNUMBER(E25),AND(E25&gt;=1,E25&lt;=1000000,E25=INT(E25)),FALSE()))),"確定/取消の元数量は1〜100万個の整数で必須",IF(AND(F25="未確認",COUNTA(E25)&gt;0),"未確認の数量は空欄",IF(NOT(IF(ISNUMBER(G25),AND(G25&gt;=43831,G25&lt;73051,G25=INT(G25)),FALSE())),"記録確認日は時刻なしで必須",IF(OR(C25&lt;在庫一覧!$B$3,C25&gt;G25,G25&gt;在庫一覧!$H$3),"期首日≦発生日≦確認日≦基準日を確認","確認済み")))))))))))),ISNUMBER(L25),L25=IF(K25="確認済み",0,1))),1,IF(L25&lt;&gt;0,0,IF(AND(ISNUMBER(H25),H25=IF(AND(F25="確定",D25="入庫",C25&lt;=在庫一覧!$E$3),E25,0),ISNUMBER(I25),I25=IF(AND(F25="確定",D25="出庫",C25&lt;=在庫一覧!$E$3),E25,0),ISNUMBER(J25),J25=IF(AND(F25="未確認",C25&lt;=在庫一覧!$E$3),1,0)),0,1))))</f>
        <v>0</v>
      </c>
    </row>
    <row r="26" customFormat="false" ht="30" hidden="false" customHeight="true" outlineLevel="0" collapsed="false">
      <c r="A26" s="8"/>
      <c r="B26" s="12"/>
      <c r="C26" s="13"/>
      <c r="D26" s="9"/>
      <c r="E26" s="10"/>
      <c r="F26" s="9"/>
      <c r="G26" s="13"/>
      <c r="H26" s="4" t="str">
        <f aca="false">IF(K26="","",IF(L26&lt;&gt;0,NA(),IF(AND(F26="確定",D26="入庫",C26&lt;=在庫一覧!$E$3),E26,0)))</f>
        <v/>
      </c>
      <c r="I26" s="4" t="str">
        <f aca="false">IF(K26="","",IF(L26&lt;&gt;0,NA(),IF(AND(F26="確定",D26="出庫",C26&lt;=在庫一覧!$E$3),E26,0)))</f>
        <v/>
      </c>
      <c r="J26" s="1" t="str">
        <f aca="false">IF(K26="","",IF(L26&lt;&gt;0,NA(),IF(AND(F26="未確認",C26&lt;=在庫一覧!$E$3),1,0)))</f>
        <v/>
      </c>
      <c r="K26" s="1" t="str">
        <f aca="false">IF(COUNTA(A26:G26)=0,"",IF(NOT(AND(ISTEXT(A26),LEN(A26)=8,EXACT(LEFT(A26,4),"MOV-"),ISNUMBER(FIND(MID(A26,5,1)&amp;"x","0x1x2x3x4x5x6x7x8x9x")),ISNUMBER(FIND(MID(A26,6,1)&amp;"x","0x1x2x3x4x5x6x7x8x9x")),ISNUMBER(FIND(MID(A26,7,1)&amp;"x","0x1x2x3x4x5x6x7x8x9x")),ISNUMBER(FIND(MID(A26,8,1)&amp;"x","0x1x2x3x4x5x6x7x8x9x")))),"IDはMOV-と半角数字4桁",IF(COUNTIFS($A$8:$A$107,A26)&gt;1,"記録IDが重複",IF(NOT(AND(ISTEXT(B26),LEN(B26)=8,EXACT(LEFT(B26,4),"SKU-"),ISNUMBER(FIND(MID(B26,5,1)&amp;"x","0x1x2x3x4x5x6x7x8x9x")),ISNUMBER(FIND(MID(B26,6,1)&amp;"x","0x1x2x3x4x5x6x7x8x9x")),ISNUMBER(FIND(MID(B26,7,1)&amp;"x","0x1x2x3x4x5x6x7x8x9x")),ISNUMBER(FIND(MID(B26,8,1)&amp;"x","0x1x2x3x4x5x6x7x8x9x")))),"品目IDはSKU-と半角数字4桁",IF(COUNTIFS(期首と基準!$A$8:$A$57,B26)&lt;&gt;1,"期首品目が一意に登録されていません",IF(NOT(IF(ISNUMBER(C26),AND(C26&gt;=43831,C26&lt;73051,C26=INT(C26)),FALSE())),"発生日は時刻なしで必須",IF(NOT(OR(D26="入庫",D26="出庫")),"入出区分を確認",IF(NOT(OR(F26="確定",F26="取消",F26="未確認")),"状態を確認",IF(AND(F26&lt;&gt;"未確認",NOT(IF(ISNUMBER(E26),AND(E26&gt;=1,E26&lt;=1000000,E26=INT(E26)),FALSE()))),"確定/取消の元数量は1〜100万個の整数で必須",IF(AND(F26="未確認",COUNTA(E26)&gt;0),"未確認の数量は空欄",IF(NOT(IF(ISNUMBER(G26),AND(G26&gt;=43831,G26&lt;73051,G26=INT(G26)),FALSE())),"記録確認日は時刻なしで必須",IF(OR(C26&lt;在庫一覧!$B$3,C26&gt;G26,G26&gt;在庫一覧!$H$3),"期首日≦発生日≦確認日≦基準日を確認","確認済み"))))))))))))</f>
        <v/>
      </c>
      <c r="L26" s="1" t="str">
        <f aca="false">IF(K26="","",IF(K26="確認済み",0,1))</f>
        <v/>
      </c>
      <c r="M26" s="1" t="n">
        <f aca="false">IF(COUNTA(A26:G26)=0,IF(AND(K26="",L26="",H26="",I26="",J26=""),0,1),IF(NOT(AND(ISTEXT(K26),K26=IF(COUNTA(A26:G26)=0,"",IF(NOT(AND(ISTEXT(A26),LEN(A26)=8,EXACT(LEFT(A26,4),"MOV-"),ISNUMBER(FIND(MID(A26,5,1)&amp;"x","0x1x2x3x4x5x6x7x8x9x")),ISNUMBER(FIND(MID(A26,6,1)&amp;"x","0x1x2x3x4x5x6x7x8x9x")),ISNUMBER(FIND(MID(A26,7,1)&amp;"x","0x1x2x3x4x5x6x7x8x9x")),ISNUMBER(FIND(MID(A26,8,1)&amp;"x","0x1x2x3x4x5x6x7x8x9x")))),"IDはMOV-と半角数字4桁",IF(COUNTIFS($A$8:$A$107,A26)&gt;1,"記録IDが重複",IF(NOT(AND(ISTEXT(B26),LEN(B26)=8,EXACT(LEFT(B26,4),"SKU-"),ISNUMBER(FIND(MID(B26,5,1)&amp;"x","0x1x2x3x4x5x6x7x8x9x")),ISNUMBER(FIND(MID(B26,6,1)&amp;"x","0x1x2x3x4x5x6x7x8x9x")),ISNUMBER(FIND(MID(B26,7,1)&amp;"x","0x1x2x3x4x5x6x7x8x9x")),ISNUMBER(FIND(MID(B26,8,1)&amp;"x","0x1x2x3x4x5x6x7x8x9x")))),"品目IDはSKU-と半角数字4桁",IF(COUNTIFS(期首と基準!$A$8:$A$57,B26)&lt;&gt;1,"期首品目が一意に登録されていません",IF(NOT(IF(ISNUMBER(C26),AND(C26&gt;=43831,C26&lt;73051,C26=INT(C26)),FALSE())),"発生日は時刻なしで必須",IF(NOT(OR(D26="入庫",D26="出庫")),"入出区分を確認",IF(NOT(OR(F26="確定",F26="取消",F26="未確認")),"状態を確認",IF(AND(F26&lt;&gt;"未確認",NOT(IF(ISNUMBER(E26),AND(E26&gt;=1,E26&lt;=1000000,E26=INT(E26)),FALSE()))),"確定/取消の元数量は1〜100万個の整数で必須",IF(AND(F26="未確認",COUNTA(E26)&gt;0),"未確認の数量は空欄",IF(NOT(IF(ISNUMBER(G26),AND(G26&gt;=43831,G26&lt;73051,G26=INT(G26)),FALSE())),"記録確認日は時刻なしで必須",IF(OR(C26&lt;在庫一覧!$B$3,C26&gt;G26,G26&gt;在庫一覧!$H$3),"期首日≦発生日≦確認日≦基準日を確認","確認済み")))))))))))),ISNUMBER(L26),L26=IF(K26="確認済み",0,1))),1,IF(L26&lt;&gt;0,0,IF(AND(ISNUMBER(H26),H26=IF(AND(F26="確定",D26="入庫",C26&lt;=在庫一覧!$E$3),E26,0),ISNUMBER(I26),I26=IF(AND(F26="確定",D26="出庫",C26&lt;=在庫一覧!$E$3),E26,0),ISNUMBER(J26),J26=IF(AND(F26="未確認",C26&lt;=在庫一覧!$E$3),1,0)),0,1))))</f>
        <v>0</v>
      </c>
    </row>
    <row r="27" customFormat="false" ht="30" hidden="false" customHeight="true" outlineLevel="0" collapsed="false">
      <c r="A27" s="8"/>
      <c r="B27" s="12"/>
      <c r="C27" s="13"/>
      <c r="D27" s="9"/>
      <c r="E27" s="10"/>
      <c r="F27" s="9"/>
      <c r="G27" s="13"/>
      <c r="H27" s="4" t="str">
        <f aca="false">IF(K27="","",IF(L27&lt;&gt;0,NA(),IF(AND(F27="確定",D27="入庫",C27&lt;=在庫一覧!$E$3),E27,0)))</f>
        <v/>
      </c>
      <c r="I27" s="4" t="str">
        <f aca="false">IF(K27="","",IF(L27&lt;&gt;0,NA(),IF(AND(F27="確定",D27="出庫",C27&lt;=在庫一覧!$E$3),E27,0)))</f>
        <v/>
      </c>
      <c r="J27" s="1" t="str">
        <f aca="false">IF(K27="","",IF(L27&lt;&gt;0,NA(),IF(AND(F27="未確認",C27&lt;=在庫一覧!$E$3),1,0)))</f>
        <v/>
      </c>
      <c r="K27" s="1" t="str">
        <f aca="false">IF(COUNTA(A27:G27)=0,"",IF(NOT(AND(ISTEXT(A27),LEN(A27)=8,EXACT(LEFT(A27,4),"MOV-"),ISNUMBER(FIND(MID(A27,5,1)&amp;"x","0x1x2x3x4x5x6x7x8x9x")),ISNUMBER(FIND(MID(A27,6,1)&amp;"x","0x1x2x3x4x5x6x7x8x9x")),ISNUMBER(FIND(MID(A27,7,1)&amp;"x","0x1x2x3x4x5x6x7x8x9x")),ISNUMBER(FIND(MID(A27,8,1)&amp;"x","0x1x2x3x4x5x6x7x8x9x")))),"IDはMOV-と半角数字4桁",IF(COUNTIFS($A$8:$A$107,A27)&gt;1,"記録IDが重複",IF(NOT(AND(ISTEXT(B27),LEN(B27)=8,EXACT(LEFT(B27,4),"SKU-"),ISNUMBER(FIND(MID(B27,5,1)&amp;"x","0x1x2x3x4x5x6x7x8x9x")),ISNUMBER(FIND(MID(B27,6,1)&amp;"x","0x1x2x3x4x5x6x7x8x9x")),ISNUMBER(FIND(MID(B27,7,1)&amp;"x","0x1x2x3x4x5x6x7x8x9x")),ISNUMBER(FIND(MID(B27,8,1)&amp;"x","0x1x2x3x4x5x6x7x8x9x")))),"品目IDはSKU-と半角数字4桁",IF(COUNTIFS(期首と基準!$A$8:$A$57,B27)&lt;&gt;1,"期首品目が一意に登録されていません",IF(NOT(IF(ISNUMBER(C27),AND(C27&gt;=43831,C27&lt;73051,C27=INT(C27)),FALSE())),"発生日は時刻なしで必須",IF(NOT(OR(D27="入庫",D27="出庫")),"入出区分を確認",IF(NOT(OR(F27="確定",F27="取消",F27="未確認")),"状態を確認",IF(AND(F27&lt;&gt;"未確認",NOT(IF(ISNUMBER(E27),AND(E27&gt;=1,E27&lt;=1000000,E27=INT(E27)),FALSE()))),"確定/取消の元数量は1〜100万個の整数で必須",IF(AND(F27="未確認",COUNTA(E27)&gt;0),"未確認の数量は空欄",IF(NOT(IF(ISNUMBER(G27),AND(G27&gt;=43831,G27&lt;73051,G27=INT(G27)),FALSE())),"記録確認日は時刻なしで必須",IF(OR(C27&lt;在庫一覧!$B$3,C27&gt;G27,G27&gt;在庫一覧!$H$3),"期首日≦発生日≦確認日≦基準日を確認","確認済み"))))))))))))</f>
        <v/>
      </c>
      <c r="L27" s="1" t="str">
        <f aca="false">IF(K27="","",IF(K27="確認済み",0,1))</f>
        <v/>
      </c>
      <c r="M27" s="1" t="n">
        <f aca="false">IF(COUNTA(A27:G27)=0,IF(AND(K27="",L27="",H27="",I27="",J27=""),0,1),IF(NOT(AND(ISTEXT(K27),K27=IF(COUNTA(A27:G27)=0,"",IF(NOT(AND(ISTEXT(A27),LEN(A27)=8,EXACT(LEFT(A27,4),"MOV-"),ISNUMBER(FIND(MID(A27,5,1)&amp;"x","0x1x2x3x4x5x6x7x8x9x")),ISNUMBER(FIND(MID(A27,6,1)&amp;"x","0x1x2x3x4x5x6x7x8x9x")),ISNUMBER(FIND(MID(A27,7,1)&amp;"x","0x1x2x3x4x5x6x7x8x9x")),ISNUMBER(FIND(MID(A27,8,1)&amp;"x","0x1x2x3x4x5x6x7x8x9x")))),"IDはMOV-と半角数字4桁",IF(COUNTIFS($A$8:$A$107,A27)&gt;1,"記録IDが重複",IF(NOT(AND(ISTEXT(B27),LEN(B27)=8,EXACT(LEFT(B27,4),"SKU-"),ISNUMBER(FIND(MID(B27,5,1)&amp;"x","0x1x2x3x4x5x6x7x8x9x")),ISNUMBER(FIND(MID(B27,6,1)&amp;"x","0x1x2x3x4x5x6x7x8x9x")),ISNUMBER(FIND(MID(B27,7,1)&amp;"x","0x1x2x3x4x5x6x7x8x9x")),ISNUMBER(FIND(MID(B27,8,1)&amp;"x","0x1x2x3x4x5x6x7x8x9x")))),"品目IDはSKU-と半角数字4桁",IF(COUNTIFS(期首と基準!$A$8:$A$57,B27)&lt;&gt;1,"期首品目が一意に登録されていません",IF(NOT(IF(ISNUMBER(C27),AND(C27&gt;=43831,C27&lt;73051,C27=INT(C27)),FALSE())),"発生日は時刻なしで必須",IF(NOT(OR(D27="入庫",D27="出庫")),"入出区分を確認",IF(NOT(OR(F27="確定",F27="取消",F27="未確認")),"状態を確認",IF(AND(F27&lt;&gt;"未確認",NOT(IF(ISNUMBER(E27),AND(E27&gt;=1,E27&lt;=1000000,E27=INT(E27)),FALSE()))),"確定/取消の元数量は1〜100万個の整数で必須",IF(AND(F27="未確認",COUNTA(E27)&gt;0),"未確認の数量は空欄",IF(NOT(IF(ISNUMBER(G27),AND(G27&gt;=43831,G27&lt;73051,G27=INT(G27)),FALSE())),"記録確認日は時刻なしで必須",IF(OR(C27&lt;在庫一覧!$B$3,C27&gt;G27,G27&gt;在庫一覧!$H$3),"期首日≦発生日≦確認日≦基準日を確認","確認済み")))))))))))),ISNUMBER(L27),L27=IF(K27="確認済み",0,1))),1,IF(L27&lt;&gt;0,0,IF(AND(ISNUMBER(H27),H27=IF(AND(F27="確定",D27="入庫",C27&lt;=在庫一覧!$E$3),E27,0),ISNUMBER(I27),I27=IF(AND(F27="確定",D27="出庫",C27&lt;=在庫一覧!$E$3),E27,0),ISNUMBER(J27),J27=IF(AND(F27="未確認",C27&lt;=在庫一覧!$E$3),1,0)),0,1))))</f>
        <v>0</v>
      </c>
    </row>
    <row r="28" customFormat="false" ht="30" hidden="false" customHeight="true" outlineLevel="0" collapsed="false">
      <c r="A28" s="8"/>
      <c r="B28" s="12"/>
      <c r="C28" s="13"/>
      <c r="D28" s="9"/>
      <c r="E28" s="10"/>
      <c r="F28" s="9"/>
      <c r="G28" s="13"/>
      <c r="H28" s="4" t="str">
        <f aca="false">IF(K28="","",IF(L28&lt;&gt;0,NA(),IF(AND(F28="確定",D28="入庫",C28&lt;=在庫一覧!$E$3),E28,0)))</f>
        <v/>
      </c>
      <c r="I28" s="4" t="str">
        <f aca="false">IF(K28="","",IF(L28&lt;&gt;0,NA(),IF(AND(F28="確定",D28="出庫",C28&lt;=在庫一覧!$E$3),E28,0)))</f>
        <v/>
      </c>
      <c r="J28" s="1" t="str">
        <f aca="false">IF(K28="","",IF(L28&lt;&gt;0,NA(),IF(AND(F28="未確認",C28&lt;=在庫一覧!$E$3),1,0)))</f>
        <v/>
      </c>
      <c r="K28" s="1" t="str">
        <f aca="false">IF(COUNTA(A28:G28)=0,"",IF(NOT(AND(ISTEXT(A28),LEN(A28)=8,EXACT(LEFT(A28,4),"MOV-"),ISNUMBER(FIND(MID(A28,5,1)&amp;"x","0x1x2x3x4x5x6x7x8x9x")),ISNUMBER(FIND(MID(A28,6,1)&amp;"x","0x1x2x3x4x5x6x7x8x9x")),ISNUMBER(FIND(MID(A28,7,1)&amp;"x","0x1x2x3x4x5x6x7x8x9x")),ISNUMBER(FIND(MID(A28,8,1)&amp;"x","0x1x2x3x4x5x6x7x8x9x")))),"IDはMOV-と半角数字4桁",IF(COUNTIFS($A$8:$A$107,A28)&gt;1,"記録IDが重複",IF(NOT(AND(ISTEXT(B28),LEN(B28)=8,EXACT(LEFT(B28,4),"SKU-"),ISNUMBER(FIND(MID(B28,5,1)&amp;"x","0x1x2x3x4x5x6x7x8x9x")),ISNUMBER(FIND(MID(B28,6,1)&amp;"x","0x1x2x3x4x5x6x7x8x9x")),ISNUMBER(FIND(MID(B28,7,1)&amp;"x","0x1x2x3x4x5x6x7x8x9x")),ISNUMBER(FIND(MID(B28,8,1)&amp;"x","0x1x2x3x4x5x6x7x8x9x")))),"品目IDはSKU-と半角数字4桁",IF(COUNTIFS(期首と基準!$A$8:$A$57,B28)&lt;&gt;1,"期首品目が一意に登録されていません",IF(NOT(IF(ISNUMBER(C28),AND(C28&gt;=43831,C28&lt;73051,C28=INT(C28)),FALSE())),"発生日は時刻なしで必須",IF(NOT(OR(D28="入庫",D28="出庫")),"入出区分を確認",IF(NOT(OR(F28="確定",F28="取消",F28="未確認")),"状態を確認",IF(AND(F28&lt;&gt;"未確認",NOT(IF(ISNUMBER(E28),AND(E28&gt;=1,E28&lt;=1000000,E28=INT(E28)),FALSE()))),"確定/取消の元数量は1〜100万個の整数で必須",IF(AND(F28="未確認",COUNTA(E28)&gt;0),"未確認の数量は空欄",IF(NOT(IF(ISNUMBER(G28),AND(G28&gt;=43831,G28&lt;73051,G28=INT(G28)),FALSE())),"記録確認日は時刻なしで必須",IF(OR(C28&lt;在庫一覧!$B$3,C28&gt;G28,G28&gt;在庫一覧!$H$3),"期首日≦発生日≦確認日≦基準日を確認","確認済み"))))))))))))</f>
        <v/>
      </c>
      <c r="L28" s="1" t="str">
        <f aca="false">IF(K28="","",IF(K28="確認済み",0,1))</f>
        <v/>
      </c>
      <c r="M28" s="1" t="n">
        <f aca="false">IF(COUNTA(A28:G28)=0,IF(AND(K28="",L28="",H28="",I28="",J28=""),0,1),IF(NOT(AND(ISTEXT(K28),K28=IF(COUNTA(A28:G28)=0,"",IF(NOT(AND(ISTEXT(A28),LEN(A28)=8,EXACT(LEFT(A28,4),"MOV-"),ISNUMBER(FIND(MID(A28,5,1)&amp;"x","0x1x2x3x4x5x6x7x8x9x")),ISNUMBER(FIND(MID(A28,6,1)&amp;"x","0x1x2x3x4x5x6x7x8x9x")),ISNUMBER(FIND(MID(A28,7,1)&amp;"x","0x1x2x3x4x5x6x7x8x9x")),ISNUMBER(FIND(MID(A28,8,1)&amp;"x","0x1x2x3x4x5x6x7x8x9x")))),"IDはMOV-と半角数字4桁",IF(COUNTIFS($A$8:$A$107,A28)&gt;1,"記録IDが重複",IF(NOT(AND(ISTEXT(B28),LEN(B28)=8,EXACT(LEFT(B28,4),"SKU-"),ISNUMBER(FIND(MID(B28,5,1)&amp;"x","0x1x2x3x4x5x6x7x8x9x")),ISNUMBER(FIND(MID(B28,6,1)&amp;"x","0x1x2x3x4x5x6x7x8x9x")),ISNUMBER(FIND(MID(B28,7,1)&amp;"x","0x1x2x3x4x5x6x7x8x9x")),ISNUMBER(FIND(MID(B28,8,1)&amp;"x","0x1x2x3x4x5x6x7x8x9x")))),"品目IDはSKU-と半角数字4桁",IF(COUNTIFS(期首と基準!$A$8:$A$57,B28)&lt;&gt;1,"期首品目が一意に登録されていません",IF(NOT(IF(ISNUMBER(C28),AND(C28&gt;=43831,C28&lt;73051,C28=INT(C28)),FALSE())),"発生日は時刻なしで必須",IF(NOT(OR(D28="入庫",D28="出庫")),"入出区分を確認",IF(NOT(OR(F28="確定",F28="取消",F28="未確認")),"状態を確認",IF(AND(F28&lt;&gt;"未確認",NOT(IF(ISNUMBER(E28),AND(E28&gt;=1,E28&lt;=1000000,E28=INT(E28)),FALSE()))),"確定/取消の元数量は1〜100万個の整数で必須",IF(AND(F28="未確認",COUNTA(E28)&gt;0),"未確認の数量は空欄",IF(NOT(IF(ISNUMBER(G28),AND(G28&gt;=43831,G28&lt;73051,G28=INT(G28)),FALSE())),"記録確認日は時刻なしで必須",IF(OR(C28&lt;在庫一覧!$B$3,C28&gt;G28,G28&gt;在庫一覧!$H$3),"期首日≦発生日≦確認日≦基準日を確認","確認済み")))))))))))),ISNUMBER(L28),L28=IF(K28="確認済み",0,1))),1,IF(L28&lt;&gt;0,0,IF(AND(ISNUMBER(H28),H28=IF(AND(F28="確定",D28="入庫",C28&lt;=在庫一覧!$E$3),E28,0),ISNUMBER(I28),I28=IF(AND(F28="確定",D28="出庫",C28&lt;=在庫一覧!$E$3),E28,0),ISNUMBER(J28),J28=IF(AND(F28="未確認",C28&lt;=在庫一覧!$E$3),1,0)),0,1))))</f>
        <v>0</v>
      </c>
    </row>
    <row r="29" customFormat="false" ht="30" hidden="false" customHeight="true" outlineLevel="0" collapsed="false">
      <c r="A29" s="8"/>
      <c r="B29" s="12"/>
      <c r="C29" s="13"/>
      <c r="D29" s="9"/>
      <c r="E29" s="10"/>
      <c r="F29" s="9"/>
      <c r="G29" s="13"/>
      <c r="H29" s="4" t="str">
        <f aca="false">IF(K29="","",IF(L29&lt;&gt;0,NA(),IF(AND(F29="確定",D29="入庫",C29&lt;=在庫一覧!$E$3),E29,0)))</f>
        <v/>
      </c>
      <c r="I29" s="4" t="str">
        <f aca="false">IF(K29="","",IF(L29&lt;&gt;0,NA(),IF(AND(F29="確定",D29="出庫",C29&lt;=在庫一覧!$E$3),E29,0)))</f>
        <v/>
      </c>
      <c r="J29" s="1" t="str">
        <f aca="false">IF(K29="","",IF(L29&lt;&gt;0,NA(),IF(AND(F29="未確認",C29&lt;=在庫一覧!$E$3),1,0)))</f>
        <v/>
      </c>
      <c r="K29" s="1" t="str">
        <f aca="false">IF(COUNTA(A29:G29)=0,"",IF(NOT(AND(ISTEXT(A29),LEN(A29)=8,EXACT(LEFT(A29,4),"MOV-"),ISNUMBER(FIND(MID(A29,5,1)&amp;"x","0x1x2x3x4x5x6x7x8x9x")),ISNUMBER(FIND(MID(A29,6,1)&amp;"x","0x1x2x3x4x5x6x7x8x9x")),ISNUMBER(FIND(MID(A29,7,1)&amp;"x","0x1x2x3x4x5x6x7x8x9x")),ISNUMBER(FIND(MID(A29,8,1)&amp;"x","0x1x2x3x4x5x6x7x8x9x")))),"IDはMOV-と半角数字4桁",IF(COUNTIFS($A$8:$A$107,A29)&gt;1,"記録IDが重複",IF(NOT(AND(ISTEXT(B29),LEN(B29)=8,EXACT(LEFT(B29,4),"SKU-"),ISNUMBER(FIND(MID(B29,5,1)&amp;"x","0x1x2x3x4x5x6x7x8x9x")),ISNUMBER(FIND(MID(B29,6,1)&amp;"x","0x1x2x3x4x5x6x7x8x9x")),ISNUMBER(FIND(MID(B29,7,1)&amp;"x","0x1x2x3x4x5x6x7x8x9x")),ISNUMBER(FIND(MID(B29,8,1)&amp;"x","0x1x2x3x4x5x6x7x8x9x")))),"品目IDはSKU-と半角数字4桁",IF(COUNTIFS(期首と基準!$A$8:$A$57,B29)&lt;&gt;1,"期首品目が一意に登録されていません",IF(NOT(IF(ISNUMBER(C29),AND(C29&gt;=43831,C29&lt;73051,C29=INT(C29)),FALSE())),"発生日は時刻なしで必須",IF(NOT(OR(D29="入庫",D29="出庫")),"入出区分を確認",IF(NOT(OR(F29="確定",F29="取消",F29="未確認")),"状態を確認",IF(AND(F29&lt;&gt;"未確認",NOT(IF(ISNUMBER(E29),AND(E29&gt;=1,E29&lt;=1000000,E29=INT(E29)),FALSE()))),"確定/取消の元数量は1〜100万個の整数で必須",IF(AND(F29="未確認",COUNTA(E29)&gt;0),"未確認の数量は空欄",IF(NOT(IF(ISNUMBER(G29),AND(G29&gt;=43831,G29&lt;73051,G29=INT(G29)),FALSE())),"記録確認日は時刻なしで必須",IF(OR(C29&lt;在庫一覧!$B$3,C29&gt;G29,G29&gt;在庫一覧!$H$3),"期首日≦発生日≦確認日≦基準日を確認","確認済み"))))))))))))</f>
        <v/>
      </c>
      <c r="L29" s="1" t="str">
        <f aca="false">IF(K29="","",IF(K29="確認済み",0,1))</f>
        <v/>
      </c>
      <c r="M29" s="1" t="n">
        <f aca="false">IF(COUNTA(A29:G29)=0,IF(AND(K29="",L29="",H29="",I29="",J29=""),0,1),IF(NOT(AND(ISTEXT(K29),K29=IF(COUNTA(A29:G29)=0,"",IF(NOT(AND(ISTEXT(A29),LEN(A29)=8,EXACT(LEFT(A29,4),"MOV-"),ISNUMBER(FIND(MID(A29,5,1)&amp;"x","0x1x2x3x4x5x6x7x8x9x")),ISNUMBER(FIND(MID(A29,6,1)&amp;"x","0x1x2x3x4x5x6x7x8x9x")),ISNUMBER(FIND(MID(A29,7,1)&amp;"x","0x1x2x3x4x5x6x7x8x9x")),ISNUMBER(FIND(MID(A29,8,1)&amp;"x","0x1x2x3x4x5x6x7x8x9x")))),"IDはMOV-と半角数字4桁",IF(COUNTIFS($A$8:$A$107,A29)&gt;1,"記録IDが重複",IF(NOT(AND(ISTEXT(B29),LEN(B29)=8,EXACT(LEFT(B29,4),"SKU-"),ISNUMBER(FIND(MID(B29,5,1)&amp;"x","0x1x2x3x4x5x6x7x8x9x")),ISNUMBER(FIND(MID(B29,6,1)&amp;"x","0x1x2x3x4x5x6x7x8x9x")),ISNUMBER(FIND(MID(B29,7,1)&amp;"x","0x1x2x3x4x5x6x7x8x9x")),ISNUMBER(FIND(MID(B29,8,1)&amp;"x","0x1x2x3x4x5x6x7x8x9x")))),"品目IDはSKU-と半角数字4桁",IF(COUNTIFS(期首と基準!$A$8:$A$57,B29)&lt;&gt;1,"期首品目が一意に登録されていません",IF(NOT(IF(ISNUMBER(C29),AND(C29&gt;=43831,C29&lt;73051,C29=INT(C29)),FALSE())),"発生日は時刻なしで必須",IF(NOT(OR(D29="入庫",D29="出庫")),"入出区分を確認",IF(NOT(OR(F29="確定",F29="取消",F29="未確認")),"状態を確認",IF(AND(F29&lt;&gt;"未確認",NOT(IF(ISNUMBER(E29),AND(E29&gt;=1,E29&lt;=1000000,E29=INT(E29)),FALSE()))),"確定/取消の元数量は1〜100万個の整数で必須",IF(AND(F29="未確認",COUNTA(E29)&gt;0),"未確認の数量は空欄",IF(NOT(IF(ISNUMBER(G29),AND(G29&gt;=43831,G29&lt;73051,G29=INT(G29)),FALSE())),"記録確認日は時刻なしで必須",IF(OR(C29&lt;在庫一覧!$B$3,C29&gt;G29,G29&gt;在庫一覧!$H$3),"期首日≦発生日≦確認日≦基準日を確認","確認済み")))))))))))),ISNUMBER(L29),L29=IF(K29="確認済み",0,1))),1,IF(L29&lt;&gt;0,0,IF(AND(ISNUMBER(H29),H29=IF(AND(F29="確定",D29="入庫",C29&lt;=在庫一覧!$E$3),E29,0),ISNUMBER(I29),I29=IF(AND(F29="確定",D29="出庫",C29&lt;=在庫一覧!$E$3),E29,0),ISNUMBER(J29),J29=IF(AND(F29="未確認",C29&lt;=在庫一覧!$E$3),1,0)),0,1))))</f>
        <v>0</v>
      </c>
    </row>
    <row r="30" customFormat="false" ht="30" hidden="false" customHeight="true" outlineLevel="0" collapsed="false">
      <c r="A30" s="8"/>
      <c r="B30" s="12"/>
      <c r="C30" s="13"/>
      <c r="D30" s="9"/>
      <c r="E30" s="10"/>
      <c r="F30" s="9"/>
      <c r="G30" s="13"/>
      <c r="H30" s="4" t="str">
        <f aca="false">IF(K30="","",IF(L30&lt;&gt;0,NA(),IF(AND(F30="確定",D30="入庫",C30&lt;=在庫一覧!$E$3),E30,0)))</f>
        <v/>
      </c>
      <c r="I30" s="4" t="str">
        <f aca="false">IF(K30="","",IF(L30&lt;&gt;0,NA(),IF(AND(F30="確定",D30="出庫",C30&lt;=在庫一覧!$E$3),E30,0)))</f>
        <v/>
      </c>
      <c r="J30" s="1" t="str">
        <f aca="false">IF(K30="","",IF(L30&lt;&gt;0,NA(),IF(AND(F30="未確認",C30&lt;=在庫一覧!$E$3),1,0)))</f>
        <v/>
      </c>
      <c r="K30" s="1" t="str">
        <f aca="false">IF(COUNTA(A30:G30)=0,"",IF(NOT(AND(ISTEXT(A30),LEN(A30)=8,EXACT(LEFT(A30,4),"MOV-"),ISNUMBER(FIND(MID(A30,5,1)&amp;"x","0x1x2x3x4x5x6x7x8x9x")),ISNUMBER(FIND(MID(A30,6,1)&amp;"x","0x1x2x3x4x5x6x7x8x9x")),ISNUMBER(FIND(MID(A30,7,1)&amp;"x","0x1x2x3x4x5x6x7x8x9x")),ISNUMBER(FIND(MID(A30,8,1)&amp;"x","0x1x2x3x4x5x6x7x8x9x")))),"IDはMOV-と半角数字4桁",IF(COUNTIFS($A$8:$A$107,A30)&gt;1,"記録IDが重複",IF(NOT(AND(ISTEXT(B30),LEN(B30)=8,EXACT(LEFT(B30,4),"SKU-"),ISNUMBER(FIND(MID(B30,5,1)&amp;"x","0x1x2x3x4x5x6x7x8x9x")),ISNUMBER(FIND(MID(B30,6,1)&amp;"x","0x1x2x3x4x5x6x7x8x9x")),ISNUMBER(FIND(MID(B30,7,1)&amp;"x","0x1x2x3x4x5x6x7x8x9x")),ISNUMBER(FIND(MID(B30,8,1)&amp;"x","0x1x2x3x4x5x6x7x8x9x")))),"品目IDはSKU-と半角数字4桁",IF(COUNTIFS(期首と基準!$A$8:$A$57,B30)&lt;&gt;1,"期首品目が一意に登録されていません",IF(NOT(IF(ISNUMBER(C30),AND(C30&gt;=43831,C30&lt;73051,C30=INT(C30)),FALSE())),"発生日は時刻なしで必須",IF(NOT(OR(D30="入庫",D30="出庫")),"入出区分を確認",IF(NOT(OR(F30="確定",F30="取消",F30="未確認")),"状態を確認",IF(AND(F30&lt;&gt;"未確認",NOT(IF(ISNUMBER(E30),AND(E30&gt;=1,E30&lt;=1000000,E30=INT(E30)),FALSE()))),"確定/取消の元数量は1〜100万個の整数で必須",IF(AND(F30="未確認",COUNTA(E30)&gt;0),"未確認の数量は空欄",IF(NOT(IF(ISNUMBER(G30),AND(G30&gt;=43831,G30&lt;73051,G30=INT(G30)),FALSE())),"記録確認日は時刻なしで必須",IF(OR(C30&lt;在庫一覧!$B$3,C30&gt;G30,G30&gt;在庫一覧!$H$3),"期首日≦発生日≦確認日≦基準日を確認","確認済み"))))))))))))</f>
        <v/>
      </c>
      <c r="L30" s="1" t="str">
        <f aca="false">IF(K30="","",IF(K30="確認済み",0,1))</f>
        <v/>
      </c>
      <c r="M30" s="1" t="n">
        <f aca="false">IF(COUNTA(A30:G30)=0,IF(AND(K30="",L30="",H30="",I30="",J30=""),0,1),IF(NOT(AND(ISTEXT(K30),K30=IF(COUNTA(A30:G30)=0,"",IF(NOT(AND(ISTEXT(A30),LEN(A30)=8,EXACT(LEFT(A30,4),"MOV-"),ISNUMBER(FIND(MID(A30,5,1)&amp;"x","0x1x2x3x4x5x6x7x8x9x")),ISNUMBER(FIND(MID(A30,6,1)&amp;"x","0x1x2x3x4x5x6x7x8x9x")),ISNUMBER(FIND(MID(A30,7,1)&amp;"x","0x1x2x3x4x5x6x7x8x9x")),ISNUMBER(FIND(MID(A30,8,1)&amp;"x","0x1x2x3x4x5x6x7x8x9x")))),"IDはMOV-と半角数字4桁",IF(COUNTIFS($A$8:$A$107,A30)&gt;1,"記録IDが重複",IF(NOT(AND(ISTEXT(B30),LEN(B30)=8,EXACT(LEFT(B30,4),"SKU-"),ISNUMBER(FIND(MID(B30,5,1)&amp;"x","0x1x2x3x4x5x6x7x8x9x")),ISNUMBER(FIND(MID(B30,6,1)&amp;"x","0x1x2x3x4x5x6x7x8x9x")),ISNUMBER(FIND(MID(B30,7,1)&amp;"x","0x1x2x3x4x5x6x7x8x9x")),ISNUMBER(FIND(MID(B30,8,1)&amp;"x","0x1x2x3x4x5x6x7x8x9x")))),"品目IDはSKU-と半角数字4桁",IF(COUNTIFS(期首と基準!$A$8:$A$57,B30)&lt;&gt;1,"期首品目が一意に登録されていません",IF(NOT(IF(ISNUMBER(C30),AND(C30&gt;=43831,C30&lt;73051,C30=INT(C30)),FALSE())),"発生日は時刻なしで必須",IF(NOT(OR(D30="入庫",D30="出庫")),"入出区分を確認",IF(NOT(OR(F30="確定",F30="取消",F30="未確認")),"状態を確認",IF(AND(F30&lt;&gt;"未確認",NOT(IF(ISNUMBER(E30),AND(E30&gt;=1,E30&lt;=1000000,E30=INT(E30)),FALSE()))),"確定/取消の元数量は1〜100万個の整数で必須",IF(AND(F30="未確認",COUNTA(E30)&gt;0),"未確認の数量は空欄",IF(NOT(IF(ISNUMBER(G30),AND(G30&gt;=43831,G30&lt;73051,G30=INT(G30)),FALSE())),"記録確認日は時刻なしで必須",IF(OR(C30&lt;在庫一覧!$B$3,C30&gt;G30,G30&gt;在庫一覧!$H$3),"期首日≦発生日≦確認日≦基準日を確認","確認済み")))))))))))),ISNUMBER(L30),L30=IF(K30="確認済み",0,1))),1,IF(L30&lt;&gt;0,0,IF(AND(ISNUMBER(H30),H30=IF(AND(F30="確定",D30="入庫",C30&lt;=在庫一覧!$E$3),E30,0),ISNUMBER(I30),I30=IF(AND(F30="確定",D30="出庫",C30&lt;=在庫一覧!$E$3),E30,0),ISNUMBER(J30),J30=IF(AND(F30="未確認",C30&lt;=在庫一覧!$E$3),1,0)),0,1))))</f>
        <v>0</v>
      </c>
    </row>
    <row r="31" customFormat="false" ht="30" hidden="false" customHeight="true" outlineLevel="0" collapsed="false">
      <c r="A31" s="8"/>
      <c r="B31" s="12"/>
      <c r="C31" s="13"/>
      <c r="D31" s="9"/>
      <c r="E31" s="10"/>
      <c r="F31" s="9"/>
      <c r="G31" s="13"/>
      <c r="H31" s="4" t="str">
        <f aca="false">IF(K31="","",IF(L31&lt;&gt;0,NA(),IF(AND(F31="確定",D31="入庫",C31&lt;=在庫一覧!$E$3),E31,0)))</f>
        <v/>
      </c>
      <c r="I31" s="4" t="str">
        <f aca="false">IF(K31="","",IF(L31&lt;&gt;0,NA(),IF(AND(F31="確定",D31="出庫",C31&lt;=在庫一覧!$E$3),E31,0)))</f>
        <v/>
      </c>
      <c r="J31" s="1" t="str">
        <f aca="false">IF(K31="","",IF(L31&lt;&gt;0,NA(),IF(AND(F31="未確認",C31&lt;=在庫一覧!$E$3),1,0)))</f>
        <v/>
      </c>
      <c r="K31" s="1" t="str">
        <f aca="false">IF(COUNTA(A31:G31)=0,"",IF(NOT(AND(ISTEXT(A31),LEN(A31)=8,EXACT(LEFT(A31,4),"MOV-"),ISNUMBER(FIND(MID(A31,5,1)&amp;"x","0x1x2x3x4x5x6x7x8x9x")),ISNUMBER(FIND(MID(A31,6,1)&amp;"x","0x1x2x3x4x5x6x7x8x9x")),ISNUMBER(FIND(MID(A31,7,1)&amp;"x","0x1x2x3x4x5x6x7x8x9x")),ISNUMBER(FIND(MID(A31,8,1)&amp;"x","0x1x2x3x4x5x6x7x8x9x")))),"IDはMOV-と半角数字4桁",IF(COUNTIFS($A$8:$A$107,A31)&gt;1,"記録IDが重複",IF(NOT(AND(ISTEXT(B31),LEN(B31)=8,EXACT(LEFT(B31,4),"SKU-"),ISNUMBER(FIND(MID(B31,5,1)&amp;"x","0x1x2x3x4x5x6x7x8x9x")),ISNUMBER(FIND(MID(B31,6,1)&amp;"x","0x1x2x3x4x5x6x7x8x9x")),ISNUMBER(FIND(MID(B31,7,1)&amp;"x","0x1x2x3x4x5x6x7x8x9x")),ISNUMBER(FIND(MID(B31,8,1)&amp;"x","0x1x2x3x4x5x6x7x8x9x")))),"品目IDはSKU-と半角数字4桁",IF(COUNTIFS(期首と基準!$A$8:$A$57,B31)&lt;&gt;1,"期首品目が一意に登録されていません",IF(NOT(IF(ISNUMBER(C31),AND(C31&gt;=43831,C31&lt;73051,C31=INT(C31)),FALSE())),"発生日は時刻なしで必須",IF(NOT(OR(D31="入庫",D31="出庫")),"入出区分を確認",IF(NOT(OR(F31="確定",F31="取消",F31="未確認")),"状態を確認",IF(AND(F31&lt;&gt;"未確認",NOT(IF(ISNUMBER(E31),AND(E31&gt;=1,E31&lt;=1000000,E31=INT(E31)),FALSE()))),"確定/取消の元数量は1〜100万個の整数で必須",IF(AND(F31="未確認",COUNTA(E31)&gt;0),"未確認の数量は空欄",IF(NOT(IF(ISNUMBER(G31),AND(G31&gt;=43831,G31&lt;73051,G31=INT(G31)),FALSE())),"記録確認日は時刻なしで必須",IF(OR(C31&lt;在庫一覧!$B$3,C31&gt;G31,G31&gt;在庫一覧!$H$3),"期首日≦発生日≦確認日≦基準日を確認","確認済み"))))))))))))</f>
        <v/>
      </c>
      <c r="L31" s="1" t="str">
        <f aca="false">IF(K31="","",IF(K31="確認済み",0,1))</f>
        <v/>
      </c>
      <c r="M31" s="1" t="n">
        <f aca="false">IF(COUNTA(A31:G31)=0,IF(AND(K31="",L31="",H31="",I31="",J31=""),0,1),IF(NOT(AND(ISTEXT(K31),K31=IF(COUNTA(A31:G31)=0,"",IF(NOT(AND(ISTEXT(A31),LEN(A31)=8,EXACT(LEFT(A31,4),"MOV-"),ISNUMBER(FIND(MID(A31,5,1)&amp;"x","0x1x2x3x4x5x6x7x8x9x")),ISNUMBER(FIND(MID(A31,6,1)&amp;"x","0x1x2x3x4x5x6x7x8x9x")),ISNUMBER(FIND(MID(A31,7,1)&amp;"x","0x1x2x3x4x5x6x7x8x9x")),ISNUMBER(FIND(MID(A31,8,1)&amp;"x","0x1x2x3x4x5x6x7x8x9x")))),"IDはMOV-と半角数字4桁",IF(COUNTIFS($A$8:$A$107,A31)&gt;1,"記録IDが重複",IF(NOT(AND(ISTEXT(B31),LEN(B31)=8,EXACT(LEFT(B31,4),"SKU-"),ISNUMBER(FIND(MID(B31,5,1)&amp;"x","0x1x2x3x4x5x6x7x8x9x")),ISNUMBER(FIND(MID(B31,6,1)&amp;"x","0x1x2x3x4x5x6x7x8x9x")),ISNUMBER(FIND(MID(B31,7,1)&amp;"x","0x1x2x3x4x5x6x7x8x9x")),ISNUMBER(FIND(MID(B31,8,1)&amp;"x","0x1x2x3x4x5x6x7x8x9x")))),"品目IDはSKU-と半角数字4桁",IF(COUNTIFS(期首と基準!$A$8:$A$57,B31)&lt;&gt;1,"期首品目が一意に登録されていません",IF(NOT(IF(ISNUMBER(C31),AND(C31&gt;=43831,C31&lt;73051,C31=INT(C31)),FALSE())),"発生日は時刻なしで必須",IF(NOT(OR(D31="入庫",D31="出庫")),"入出区分を確認",IF(NOT(OR(F31="確定",F31="取消",F31="未確認")),"状態を確認",IF(AND(F31&lt;&gt;"未確認",NOT(IF(ISNUMBER(E31),AND(E31&gt;=1,E31&lt;=1000000,E31=INT(E31)),FALSE()))),"確定/取消の元数量は1〜100万個の整数で必須",IF(AND(F31="未確認",COUNTA(E31)&gt;0),"未確認の数量は空欄",IF(NOT(IF(ISNUMBER(G31),AND(G31&gt;=43831,G31&lt;73051,G31=INT(G31)),FALSE())),"記録確認日は時刻なしで必須",IF(OR(C31&lt;在庫一覧!$B$3,C31&gt;G31,G31&gt;在庫一覧!$H$3),"期首日≦発生日≦確認日≦基準日を確認","確認済み")))))))))))),ISNUMBER(L31),L31=IF(K31="確認済み",0,1))),1,IF(L31&lt;&gt;0,0,IF(AND(ISNUMBER(H31),H31=IF(AND(F31="確定",D31="入庫",C31&lt;=在庫一覧!$E$3),E31,0),ISNUMBER(I31),I31=IF(AND(F31="確定",D31="出庫",C31&lt;=在庫一覧!$E$3),E31,0),ISNUMBER(J31),J31=IF(AND(F31="未確認",C31&lt;=在庫一覧!$E$3),1,0)),0,1))))</f>
        <v>0</v>
      </c>
    </row>
    <row r="32" customFormat="false" ht="30" hidden="false" customHeight="true" outlineLevel="0" collapsed="false">
      <c r="A32" s="8"/>
      <c r="B32" s="12"/>
      <c r="C32" s="13"/>
      <c r="D32" s="9"/>
      <c r="E32" s="10"/>
      <c r="F32" s="9"/>
      <c r="G32" s="13"/>
      <c r="H32" s="4" t="str">
        <f aca="false">IF(K32="","",IF(L32&lt;&gt;0,NA(),IF(AND(F32="確定",D32="入庫",C32&lt;=在庫一覧!$E$3),E32,0)))</f>
        <v/>
      </c>
      <c r="I32" s="4" t="str">
        <f aca="false">IF(K32="","",IF(L32&lt;&gt;0,NA(),IF(AND(F32="確定",D32="出庫",C32&lt;=在庫一覧!$E$3),E32,0)))</f>
        <v/>
      </c>
      <c r="J32" s="1" t="str">
        <f aca="false">IF(K32="","",IF(L32&lt;&gt;0,NA(),IF(AND(F32="未確認",C32&lt;=在庫一覧!$E$3),1,0)))</f>
        <v/>
      </c>
      <c r="K32" s="1" t="str">
        <f aca="false">IF(COUNTA(A32:G32)=0,"",IF(NOT(AND(ISTEXT(A32),LEN(A32)=8,EXACT(LEFT(A32,4),"MOV-"),ISNUMBER(FIND(MID(A32,5,1)&amp;"x","0x1x2x3x4x5x6x7x8x9x")),ISNUMBER(FIND(MID(A32,6,1)&amp;"x","0x1x2x3x4x5x6x7x8x9x")),ISNUMBER(FIND(MID(A32,7,1)&amp;"x","0x1x2x3x4x5x6x7x8x9x")),ISNUMBER(FIND(MID(A32,8,1)&amp;"x","0x1x2x3x4x5x6x7x8x9x")))),"IDはMOV-と半角数字4桁",IF(COUNTIFS($A$8:$A$107,A32)&gt;1,"記録IDが重複",IF(NOT(AND(ISTEXT(B32),LEN(B32)=8,EXACT(LEFT(B32,4),"SKU-"),ISNUMBER(FIND(MID(B32,5,1)&amp;"x","0x1x2x3x4x5x6x7x8x9x")),ISNUMBER(FIND(MID(B32,6,1)&amp;"x","0x1x2x3x4x5x6x7x8x9x")),ISNUMBER(FIND(MID(B32,7,1)&amp;"x","0x1x2x3x4x5x6x7x8x9x")),ISNUMBER(FIND(MID(B32,8,1)&amp;"x","0x1x2x3x4x5x6x7x8x9x")))),"品目IDはSKU-と半角数字4桁",IF(COUNTIFS(期首と基準!$A$8:$A$57,B32)&lt;&gt;1,"期首品目が一意に登録されていません",IF(NOT(IF(ISNUMBER(C32),AND(C32&gt;=43831,C32&lt;73051,C32=INT(C32)),FALSE())),"発生日は時刻なしで必須",IF(NOT(OR(D32="入庫",D32="出庫")),"入出区分を確認",IF(NOT(OR(F32="確定",F32="取消",F32="未確認")),"状態を確認",IF(AND(F32&lt;&gt;"未確認",NOT(IF(ISNUMBER(E32),AND(E32&gt;=1,E32&lt;=1000000,E32=INT(E32)),FALSE()))),"確定/取消の元数量は1〜100万個の整数で必須",IF(AND(F32="未確認",COUNTA(E32)&gt;0),"未確認の数量は空欄",IF(NOT(IF(ISNUMBER(G32),AND(G32&gt;=43831,G32&lt;73051,G32=INT(G32)),FALSE())),"記録確認日は時刻なしで必須",IF(OR(C32&lt;在庫一覧!$B$3,C32&gt;G32,G32&gt;在庫一覧!$H$3),"期首日≦発生日≦確認日≦基準日を確認","確認済み"))))))))))))</f>
        <v/>
      </c>
      <c r="L32" s="1" t="str">
        <f aca="false">IF(K32="","",IF(K32="確認済み",0,1))</f>
        <v/>
      </c>
      <c r="M32" s="1" t="n">
        <f aca="false">IF(COUNTA(A32:G32)=0,IF(AND(K32="",L32="",H32="",I32="",J32=""),0,1),IF(NOT(AND(ISTEXT(K32),K32=IF(COUNTA(A32:G32)=0,"",IF(NOT(AND(ISTEXT(A32),LEN(A32)=8,EXACT(LEFT(A32,4),"MOV-"),ISNUMBER(FIND(MID(A32,5,1)&amp;"x","0x1x2x3x4x5x6x7x8x9x")),ISNUMBER(FIND(MID(A32,6,1)&amp;"x","0x1x2x3x4x5x6x7x8x9x")),ISNUMBER(FIND(MID(A32,7,1)&amp;"x","0x1x2x3x4x5x6x7x8x9x")),ISNUMBER(FIND(MID(A32,8,1)&amp;"x","0x1x2x3x4x5x6x7x8x9x")))),"IDはMOV-と半角数字4桁",IF(COUNTIFS($A$8:$A$107,A32)&gt;1,"記録IDが重複",IF(NOT(AND(ISTEXT(B32),LEN(B32)=8,EXACT(LEFT(B32,4),"SKU-"),ISNUMBER(FIND(MID(B32,5,1)&amp;"x","0x1x2x3x4x5x6x7x8x9x")),ISNUMBER(FIND(MID(B32,6,1)&amp;"x","0x1x2x3x4x5x6x7x8x9x")),ISNUMBER(FIND(MID(B32,7,1)&amp;"x","0x1x2x3x4x5x6x7x8x9x")),ISNUMBER(FIND(MID(B32,8,1)&amp;"x","0x1x2x3x4x5x6x7x8x9x")))),"品目IDはSKU-と半角数字4桁",IF(COUNTIFS(期首と基準!$A$8:$A$57,B32)&lt;&gt;1,"期首品目が一意に登録されていません",IF(NOT(IF(ISNUMBER(C32),AND(C32&gt;=43831,C32&lt;73051,C32=INT(C32)),FALSE())),"発生日は時刻なしで必須",IF(NOT(OR(D32="入庫",D32="出庫")),"入出区分を確認",IF(NOT(OR(F32="確定",F32="取消",F32="未確認")),"状態を確認",IF(AND(F32&lt;&gt;"未確認",NOT(IF(ISNUMBER(E32),AND(E32&gt;=1,E32&lt;=1000000,E32=INT(E32)),FALSE()))),"確定/取消の元数量は1〜100万個の整数で必須",IF(AND(F32="未確認",COUNTA(E32)&gt;0),"未確認の数量は空欄",IF(NOT(IF(ISNUMBER(G32),AND(G32&gt;=43831,G32&lt;73051,G32=INT(G32)),FALSE())),"記録確認日は時刻なしで必須",IF(OR(C32&lt;在庫一覧!$B$3,C32&gt;G32,G32&gt;在庫一覧!$H$3),"期首日≦発生日≦確認日≦基準日を確認","確認済み")))))))))))),ISNUMBER(L32),L32=IF(K32="確認済み",0,1))),1,IF(L32&lt;&gt;0,0,IF(AND(ISNUMBER(H32),H32=IF(AND(F32="確定",D32="入庫",C32&lt;=在庫一覧!$E$3),E32,0),ISNUMBER(I32),I32=IF(AND(F32="確定",D32="出庫",C32&lt;=在庫一覧!$E$3),E32,0),ISNUMBER(J32),J32=IF(AND(F32="未確認",C32&lt;=在庫一覧!$E$3),1,0)),0,1))))</f>
        <v>0</v>
      </c>
    </row>
    <row r="33" customFormat="false" ht="30" hidden="false" customHeight="true" outlineLevel="0" collapsed="false">
      <c r="A33" s="8"/>
      <c r="B33" s="12"/>
      <c r="C33" s="13"/>
      <c r="D33" s="9"/>
      <c r="E33" s="10"/>
      <c r="F33" s="9"/>
      <c r="G33" s="13"/>
      <c r="H33" s="4" t="str">
        <f aca="false">IF(K33="","",IF(L33&lt;&gt;0,NA(),IF(AND(F33="確定",D33="入庫",C33&lt;=在庫一覧!$E$3),E33,0)))</f>
        <v/>
      </c>
      <c r="I33" s="4" t="str">
        <f aca="false">IF(K33="","",IF(L33&lt;&gt;0,NA(),IF(AND(F33="確定",D33="出庫",C33&lt;=在庫一覧!$E$3),E33,0)))</f>
        <v/>
      </c>
      <c r="J33" s="1" t="str">
        <f aca="false">IF(K33="","",IF(L33&lt;&gt;0,NA(),IF(AND(F33="未確認",C33&lt;=在庫一覧!$E$3),1,0)))</f>
        <v/>
      </c>
      <c r="K33" s="1" t="str">
        <f aca="false">IF(COUNTA(A33:G33)=0,"",IF(NOT(AND(ISTEXT(A33),LEN(A33)=8,EXACT(LEFT(A33,4),"MOV-"),ISNUMBER(FIND(MID(A33,5,1)&amp;"x","0x1x2x3x4x5x6x7x8x9x")),ISNUMBER(FIND(MID(A33,6,1)&amp;"x","0x1x2x3x4x5x6x7x8x9x")),ISNUMBER(FIND(MID(A33,7,1)&amp;"x","0x1x2x3x4x5x6x7x8x9x")),ISNUMBER(FIND(MID(A33,8,1)&amp;"x","0x1x2x3x4x5x6x7x8x9x")))),"IDはMOV-と半角数字4桁",IF(COUNTIFS($A$8:$A$107,A33)&gt;1,"記録IDが重複",IF(NOT(AND(ISTEXT(B33),LEN(B33)=8,EXACT(LEFT(B33,4),"SKU-"),ISNUMBER(FIND(MID(B33,5,1)&amp;"x","0x1x2x3x4x5x6x7x8x9x")),ISNUMBER(FIND(MID(B33,6,1)&amp;"x","0x1x2x3x4x5x6x7x8x9x")),ISNUMBER(FIND(MID(B33,7,1)&amp;"x","0x1x2x3x4x5x6x7x8x9x")),ISNUMBER(FIND(MID(B33,8,1)&amp;"x","0x1x2x3x4x5x6x7x8x9x")))),"品目IDはSKU-と半角数字4桁",IF(COUNTIFS(期首と基準!$A$8:$A$57,B33)&lt;&gt;1,"期首品目が一意に登録されていません",IF(NOT(IF(ISNUMBER(C33),AND(C33&gt;=43831,C33&lt;73051,C33=INT(C33)),FALSE())),"発生日は時刻なしで必須",IF(NOT(OR(D33="入庫",D33="出庫")),"入出区分を確認",IF(NOT(OR(F33="確定",F33="取消",F33="未確認")),"状態を確認",IF(AND(F33&lt;&gt;"未確認",NOT(IF(ISNUMBER(E33),AND(E33&gt;=1,E33&lt;=1000000,E33=INT(E33)),FALSE()))),"確定/取消の元数量は1〜100万個の整数で必須",IF(AND(F33="未確認",COUNTA(E33)&gt;0),"未確認の数量は空欄",IF(NOT(IF(ISNUMBER(G33),AND(G33&gt;=43831,G33&lt;73051,G33=INT(G33)),FALSE())),"記録確認日は時刻なしで必須",IF(OR(C33&lt;在庫一覧!$B$3,C33&gt;G33,G33&gt;在庫一覧!$H$3),"期首日≦発生日≦確認日≦基準日を確認","確認済み"))))))))))))</f>
        <v/>
      </c>
      <c r="L33" s="1" t="str">
        <f aca="false">IF(K33="","",IF(K33="確認済み",0,1))</f>
        <v/>
      </c>
      <c r="M33" s="1" t="n">
        <f aca="false">IF(COUNTA(A33:G33)=0,IF(AND(K33="",L33="",H33="",I33="",J33=""),0,1),IF(NOT(AND(ISTEXT(K33),K33=IF(COUNTA(A33:G33)=0,"",IF(NOT(AND(ISTEXT(A33),LEN(A33)=8,EXACT(LEFT(A33,4),"MOV-"),ISNUMBER(FIND(MID(A33,5,1)&amp;"x","0x1x2x3x4x5x6x7x8x9x")),ISNUMBER(FIND(MID(A33,6,1)&amp;"x","0x1x2x3x4x5x6x7x8x9x")),ISNUMBER(FIND(MID(A33,7,1)&amp;"x","0x1x2x3x4x5x6x7x8x9x")),ISNUMBER(FIND(MID(A33,8,1)&amp;"x","0x1x2x3x4x5x6x7x8x9x")))),"IDはMOV-と半角数字4桁",IF(COUNTIFS($A$8:$A$107,A33)&gt;1,"記録IDが重複",IF(NOT(AND(ISTEXT(B33),LEN(B33)=8,EXACT(LEFT(B33,4),"SKU-"),ISNUMBER(FIND(MID(B33,5,1)&amp;"x","0x1x2x3x4x5x6x7x8x9x")),ISNUMBER(FIND(MID(B33,6,1)&amp;"x","0x1x2x3x4x5x6x7x8x9x")),ISNUMBER(FIND(MID(B33,7,1)&amp;"x","0x1x2x3x4x5x6x7x8x9x")),ISNUMBER(FIND(MID(B33,8,1)&amp;"x","0x1x2x3x4x5x6x7x8x9x")))),"品目IDはSKU-と半角数字4桁",IF(COUNTIFS(期首と基準!$A$8:$A$57,B33)&lt;&gt;1,"期首品目が一意に登録されていません",IF(NOT(IF(ISNUMBER(C33),AND(C33&gt;=43831,C33&lt;73051,C33=INT(C33)),FALSE())),"発生日は時刻なしで必須",IF(NOT(OR(D33="入庫",D33="出庫")),"入出区分を確認",IF(NOT(OR(F33="確定",F33="取消",F33="未確認")),"状態を確認",IF(AND(F33&lt;&gt;"未確認",NOT(IF(ISNUMBER(E33),AND(E33&gt;=1,E33&lt;=1000000,E33=INT(E33)),FALSE()))),"確定/取消の元数量は1〜100万個の整数で必須",IF(AND(F33="未確認",COUNTA(E33)&gt;0),"未確認の数量は空欄",IF(NOT(IF(ISNUMBER(G33),AND(G33&gt;=43831,G33&lt;73051,G33=INT(G33)),FALSE())),"記録確認日は時刻なしで必須",IF(OR(C33&lt;在庫一覧!$B$3,C33&gt;G33,G33&gt;在庫一覧!$H$3),"期首日≦発生日≦確認日≦基準日を確認","確認済み")))))))))))),ISNUMBER(L33),L33=IF(K33="確認済み",0,1))),1,IF(L33&lt;&gt;0,0,IF(AND(ISNUMBER(H33),H33=IF(AND(F33="確定",D33="入庫",C33&lt;=在庫一覧!$E$3),E33,0),ISNUMBER(I33),I33=IF(AND(F33="確定",D33="出庫",C33&lt;=在庫一覧!$E$3),E33,0),ISNUMBER(J33),J33=IF(AND(F33="未確認",C33&lt;=在庫一覧!$E$3),1,0)),0,1))))</f>
        <v>0</v>
      </c>
    </row>
    <row r="34" customFormat="false" ht="30" hidden="false" customHeight="true" outlineLevel="0" collapsed="false">
      <c r="A34" s="8"/>
      <c r="B34" s="12"/>
      <c r="C34" s="13"/>
      <c r="D34" s="9"/>
      <c r="E34" s="10"/>
      <c r="F34" s="9"/>
      <c r="G34" s="13"/>
      <c r="H34" s="4" t="str">
        <f aca="false">IF(K34="","",IF(L34&lt;&gt;0,NA(),IF(AND(F34="確定",D34="入庫",C34&lt;=在庫一覧!$E$3),E34,0)))</f>
        <v/>
      </c>
      <c r="I34" s="4" t="str">
        <f aca="false">IF(K34="","",IF(L34&lt;&gt;0,NA(),IF(AND(F34="確定",D34="出庫",C34&lt;=在庫一覧!$E$3),E34,0)))</f>
        <v/>
      </c>
      <c r="J34" s="1" t="str">
        <f aca="false">IF(K34="","",IF(L34&lt;&gt;0,NA(),IF(AND(F34="未確認",C34&lt;=在庫一覧!$E$3),1,0)))</f>
        <v/>
      </c>
      <c r="K34" s="1" t="str">
        <f aca="false">IF(COUNTA(A34:G34)=0,"",IF(NOT(AND(ISTEXT(A34),LEN(A34)=8,EXACT(LEFT(A34,4),"MOV-"),ISNUMBER(FIND(MID(A34,5,1)&amp;"x","0x1x2x3x4x5x6x7x8x9x")),ISNUMBER(FIND(MID(A34,6,1)&amp;"x","0x1x2x3x4x5x6x7x8x9x")),ISNUMBER(FIND(MID(A34,7,1)&amp;"x","0x1x2x3x4x5x6x7x8x9x")),ISNUMBER(FIND(MID(A34,8,1)&amp;"x","0x1x2x3x4x5x6x7x8x9x")))),"IDはMOV-と半角数字4桁",IF(COUNTIFS($A$8:$A$107,A34)&gt;1,"記録IDが重複",IF(NOT(AND(ISTEXT(B34),LEN(B34)=8,EXACT(LEFT(B34,4),"SKU-"),ISNUMBER(FIND(MID(B34,5,1)&amp;"x","0x1x2x3x4x5x6x7x8x9x")),ISNUMBER(FIND(MID(B34,6,1)&amp;"x","0x1x2x3x4x5x6x7x8x9x")),ISNUMBER(FIND(MID(B34,7,1)&amp;"x","0x1x2x3x4x5x6x7x8x9x")),ISNUMBER(FIND(MID(B34,8,1)&amp;"x","0x1x2x3x4x5x6x7x8x9x")))),"品目IDはSKU-と半角数字4桁",IF(COUNTIFS(期首と基準!$A$8:$A$57,B34)&lt;&gt;1,"期首品目が一意に登録されていません",IF(NOT(IF(ISNUMBER(C34),AND(C34&gt;=43831,C34&lt;73051,C34=INT(C34)),FALSE())),"発生日は時刻なしで必須",IF(NOT(OR(D34="入庫",D34="出庫")),"入出区分を確認",IF(NOT(OR(F34="確定",F34="取消",F34="未確認")),"状態を確認",IF(AND(F34&lt;&gt;"未確認",NOT(IF(ISNUMBER(E34),AND(E34&gt;=1,E34&lt;=1000000,E34=INT(E34)),FALSE()))),"確定/取消の元数量は1〜100万個の整数で必須",IF(AND(F34="未確認",COUNTA(E34)&gt;0),"未確認の数量は空欄",IF(NOT(IF(ISNUMBER(G34),AND(G34&gt;=43831,G34&lt;73051,G34=INT(G34)),FALSE())),"記録確認日は時刻なしで必須",IF(OR(C34&lt;在庫一覧!$B$3,C34&gt;G34,G34&gt;在庫一覧!$H$3),"期首日≦発生日≦確認日≦基準日を確認","確認済み"))))))))))))</f>
        <v/>
      </c>
      <c r="L34" s="1" t="str">
        <f aca="false">IF(K34="","",IF(K34="確認済み",0,1))</f>
        <v/>
      </c>
      <c r="M34" s="1" t="n">
        <f aca="false">IF(COUNTA(A34:G34)=0,IF(AND(K34="",L34="",H34="",I34="",J34=""),0,1),IF(NOT(AND(ISTEXT(K34),K34=IF(COUNTA(A34:G34)=0,"",IF(NOT(AND(ISTEXT(A34),LEN(A34)=8,EXACT(LEFT(A34,4),"MOV-"),ISNUMBER(FIND(MID(A34,5,1)&amp;"x","0x1x2x3x4x5x6x7x8x9x")),ISNUMBER(FIND(MID(A34,6,1)&amp;"x","0x1x2x3x4x5x6x7x8x9x")),ISNUMBER(FIND(MID(A34,7,1)&amp;"x","0x1x2x3x4x5x6x7x8x9x")),ISNUMBER(FIND(MID(A34,8,1)&amp;"x","0x1x2x3x4x5x6x7x8x9x")))),"IDはMOV-と半角数字4桁",IF(COUNTIFS($A$8:$A$107,A34)&gt;1,"記録IDが重複",IF(NOT(AND(ISTEXT(B34),LEN(B34)=8,EXACT(LEFT(B34,4),"SKU-"),ISNUMBER(FIND(MID(B34,5,1)&amp;"x","0x1x2x3x4x5x6x7x8x9x")),ISNUMBER(FIND(MID(B34,6,1)&amp;"x","0x1x2x3x4x5x6x7x8x9x")),ISNUMBER(FIND(MID(B34,7,1)&amp;"x","0x1x2x3x4x5x6x7x8x9x")),ISNUMBER(FIND(MID(B34,8,1)&amp;"x","0x1x2x3x4x5x6x7x8x9x")))),"品目IDはSKU-と半角数字4桁",IF(COUNTIFS(期首と基準!$A$8:$A$57,B34)&lt;&gt;1,"期首品目が一意に登録されていません",IF(NOT(IF(ISNUMBER(C34),AND(C34&gt;=43831,C34&lt;73051,C34=INT(C34)),FALSE())),"発生日は時刻なしで必須",IF(NOT(OR(D34="入庫",D34="出庫")),"入出区分を確認",IF(NOT(OR(F34="確定",F34="取消",F34="未確認")),"状態を確認",IF(AND(F34&lt;&gt;"未確認",NOT(IF(ISNUMBER(E34),AND(E34&gt;=1,E34&lt;=1000000,E34=INT(E34)),FALSE()))),"確定/取消の元数量は1〜100万個の整数で必須",IF(AND(F34="未確認",COUNTA(E34)&gt;0),"未確認の数量は空欄",IF(NOT(IF(ISNUMBER(G34),AND(G34&gt;=43831,G34&lt;73051,G34=INT(G34)),FALSE())),"記録確認日は時刻なしで必須",IF(OR(C34&lt;在庫一覧!$B$3,C34&gt;G34,G34&gt;在庫一覧!$H$3),"期首日≦発生日≦確認日≦基準日を確認","確認済み")))))))))))),ISNUMBER(L34),L34=IF(K34="確認済み",0,1))),1,IF(L34&lt;&gt;0,0,IF(AND(ISNUMBER(H34),H34=IF(AND(F34="確定",D34="入庫",C34&lt;=在庫一覧!$E$3),E34,0),ISNUMBER(I34),I34=IF(AND(F34="確定",D34="出庫",C34&lt;=在庫一覧!$E$3),E34,0),ISNUMBER(J34),J34=IF(AND(F34="未確認",C34&lt;=在庫一覧!$E$3),1,0)),0,1))))</f>
        <v>0</v>
      </c>
    </row>
    <row r="35" customFormat="false" ht="30" hidden="false" customHeight="true" outlineLevel="0" collapsed="false">
      <c r="A35" s="8"/>
      <c r="B35" s="12"/>
      <c r="C35" s="13"/>
      <c r="D35" s="9"/>
      <c r="E35" s="10"/>
      <c r="F35" s="9"/>
      <c r="G35" s="13"/>
      <c r="H35" s="4" t="str">
        <f aca="false">IF(K35="","",IF(L35&lt;&gt;0,NA(),IF(AND(F35="確定",D35="入庫",C35&lt;=在庫一覧!$E$3),E35,0)))</f>
        <v/>
      </c>
      <c r="I35" s="4" t="str">
        <f aca="false">IF(K35="","",IF(L35&lt;&gt;0,NA(),IF(AND(F35="確定",D35="出庫",C35&lt;=在庫一覧!$E$3),E35,0)))</f>
        <v/>
      </c>
      <c r="J35" s="1" t="str">
        <f aca="false">IF(K35="","",IF(L35&lt;&gt;0,NA(),IF(AND(F35="未確認",C35&lt;=在庫一覧!$E$3),1,0)))</f>
        <v/>
      </c>
      <c r="K35" s="1" t="str">
        <f aca="false">IF(COUNTA(A35:G35)=0,"",IF(NOT(AND(ISTEXT(A35),LEN(A35)=8,EXACT(LEFT(A35,4),"MOV-"),ISNUMBER(FIND(MID(A35,5,1)&amp;"x","0x1x2x3x4x5x6x7x8x9x")),ISNUMBER(FIND(MID(A35,6,1)&amp;"x","0x1x2x3x4x5x6x7x8x9x")),ISNUMBER(FIND(MID(A35,7,1)&amp;"x","0x1x2x3x4x5x6x7x8x9x")),ISNUMBER(FIND(MID(A35,8,1)&amp;"x","0x1x2x3x4x5x6x7x8x9x")))),"IDはMOV-と半角数字4桁",IF(COUNTIFS($A$8:$A$107,A35)&gt;1,"記録IDが重複",IF(NOT(AND(ISTEXT(B35),LEN(B35)=8,EXACT(LEFT(B35,4),"SKU-"),ISNUMBER(FIND(MID(B35,5,1)&amp;"x","0x1x2x3x4x5x6x7x8x9x")),ISNUMBER(FIND(MID(B35,6,1)&amp;"x","0x1x2x3x4x5x6x7x8x9x")),ISNUMBER(FIND(MID(B35,7,1)&amp;"x","0x1x2x3x4x5x6x7x8x9x")),ISNUMBER(FIND(MID(B35,8,1)&amp;"x","0x1x2x3x4x5x6x7x8x9x")))),"品目IDはSKU-と半角数字4桁",IF(COUNTIFS(期首と基準!$A$8:$A$57,B35)&lt;&gt;1,"期首品目が一意に登録されていません",IF(NOT(IF(ISNUMBER(C35),AND(C35&gt;=43831,C35&lt;73051,C35=INT(C35)),FALSE())),"発生日は時刻なしで必須",IF(NOT(OR(D35="入庫",D35="出庫")),"入出区分を確認",IF(NOT(OR(F35="確定",F35="取消",F35="未確認")),"状態を確認",IF(AND(F35&lt;&gt;"未確認",NOT(IF(ISNUMBER(E35),AND(E35&gt;=1,E35&lt;=1000000,E35=INT(E35)),FALSE()))),"確定/取消の元数量は1〜100万個の整数で必須",IF(AND(F35="未確認",COUNTA(E35)&gt;0),"未確認の数量は空欄",IF(NOT(IF(ISNUMBER(G35),AND(G35&gt;=43831,G35&lt;73051,G35=INT(G35)),FALSE())),"記録確認日は時刻なしで必須",IF(OR(C35&lt;在庫一覧!$B$3,C35&gt;G35,G35&gt;在庫一覧!$H$3),"期首日≦発生日≦確認日≦基準日を確認","確認済み"))))))))))))</f>
        <v/>
      </c>
      <c r="L35" s="1" t="str">
        <f aca="false">IF(K35="","",IF(K35="確認済み",0,1))</f>
        <v/>
      </c>
      <c r="M35" s="1" t="n">
        <f aca="false">IF(COUNTA(A35:G35)=0,IF(AND(K35="",L35="",H35="",I35="",J35=""),0,1),IF(NOT(AND(ISTEXT(K35),K35=IF(COUNTA(A35:G35)=0,"",IF(NOT(AND(ISTEXT(A35),LEN(A35)=8,EXACT(LEFT(A35,4),"MOV-"),ISNUMBER(FIND(MID(A35,5,1)&amp;"x","0x1x2x3x4x5x6x7x8x9x")),ISNUMBER(FIND(MID(A35,6,1)&amp;"x","0x1x2x3x4x5x6x7x8x9x")),ISNUMBER(FIND(MID(A35,7,1)&amp;"x","0x1x2x3x4x5x6x7x8x9x")),ISNUMBER(FIND(MID(A35,8,1)&amp;"x","0x1x2x3x4x5x6x7x8x9x")))),"IDはMOV-と半角数字4桁",IF(COUNTIFS($A$8:$A$107,A35)&gt;1,"記録IDが重複",IF(NOT(AND(ISTEXT(B35),LEN(B35)=8,EXACT(LEFT(B35,4),"SKU-"),ISNUMBER(FIND(MID(B35,5,1)&amp;"x","0x1x2x3x4x5x6x7x8x9x")),ISNUMBER(FIND(MID(B35,6,1)&amp;"x","0x1x2x3x4x5x6x7x8x9x")),ISNUMBER(FIND(MID(B35,7,1)&amp;"x","0x1x2x3x4x5x6x7x8x9x")),ISNUMBER(FIND(MID(B35,8,1)&amp;"x","0x1x2x3x4x5x6x7x8x9x")))),"品目IDはSKU-と半角数字4桁",IF(COUNTIFS(期首と基準!$A$8:$A$57,B35)&lt;&gt;1,"期首品目が一意に登録されていません",IF(NOT(IF(ISNUMBER(C35),AND(C35&gt;=43831,C35&lt;73051,C35=INT(C35)),FALSE())),"発生日は時刻なしで必須",IF(NOT(OR(D35="入庫",D35="出庫")),"入出区分を確認",IF(NOT(OR(F35="確定",F35="取消",F35="未確認")),"状態を確認",IF(AND(F35&lt;&gt;"未確認",NOT(IF(ISNUMBER(E35),AND(E35&gt;=1,E35&lt;=1000000,E35=INT(E35)),FALSE()))),"確定/取消の元数量は1〜100万個の整数で必須",IF(AND(F35="未確認",COUNTA(E35)&gt;0),"未確認の数量は空欄",IF(NOT(IF(ISNUMBER(G35),AND(G35&gt;=43831,G35&lt;73051,G35=INT(G35)),FALSE())),"記録確認日は時刻なしで必須",IF(OR(C35&lt;在庫一覧!$B$3,C35&gt;G35,G35&gt;在庫一覧!$H$3),"期首日≦発生日≦確認日≦基準日を確認","確認済み")))))))))))),ISNUMBER(L35),L35=IF(K35="確認済み",0,1))),1,IF(L35&lt;&gt;0,0,IF(AND(ISNUMBER(H35),H35=IF(AND(F35="確定",D35="入庫",C35&lt;=在庫一覧!$E$3),E35,0),ISNUMBER(I35),I35=IF(AND(F35="確定",D35="出庫",C35&lt;=在庫一覧!$E$3),E35,0),ISNUMBER(J35),J35=IF(AND(F35="未確認",C35&lt;=在庫一覧!$E$3),1,0)),0,1))))</f>
        <v>0</v>
      </c>
    </row>
    <row r="36" customFormat="false" ht="30" hidden="false" customHeight="true" outlineLevel="0" collapsed="false">
      <c r="A36" s="8"/>
      <c r="B36" s="12"/>
      <c r="C36" s="13"/>
      <c r="D36" s="9"/>
      <c r="E36" s="10"/>
      <c r="F36" s="9"/>
      <c r="G36" s="13"/>
      <c r="H36" s="4" t="str">
        <f aca="false">IF(K36="","",IF(L36&lt;&gt;0,NA(),IF(AND(F36="確定",D36="入庫",C36&lt;=在庫一覧!$E$3),E36,0)))</f>
        <v/>
      </c>
      <c r="I36" s="4" t="str">
        <f aca="false">IF(K36="","",IF(L36&lt;&gt;0,NA(),IF(AND(F36="確定",D36="出庫",C36&lt;=在庫一覧!$E$3),E36,0)))</f>
        <v/>
      </c>
      <c r="J36" s="1" t="str">
        <f aca="false">IF(K36="","",IF(L36&lt;&gt;0,NA(),IF(AND(F36="未確認",C36&lt;=在庫一覧!$E$3),1,0)))</f>
        <v/>
      </c>
      <c r="K36" s="1" t="str">
        <f aca="false">IF(COUNTA(A36:G36)=0,"",IF(NOT(AND(ISTEXT(A36),LEN(A36)=8,EXACT(LEFT(A36,4),"MOV-"),ISNUMBER(FIND(MID(A36,5,1)&amp;"x","0x1x2x3x4x5x6x7x8x9x")),ISNUMBER(FIND(MID(A36,6,1)&amp;"x","0x1x2x3x4x5x6x7x8x9x")),ISNUMBER(FIND(MID(A36,7,1)&amp;"x","0x1x2x3x4x5x6x7x8x9x")),ISNUMBER(FIND(MID(A36,8,1)&amp;"x","0x1x2x3x4x5x6x7x8x9x")))),"IDはMOV-と半角数字4桁",IF(COUNTIFS($A$8:$A$107,A36)&gt;1,"記録IDが重複",IF(NOT(AND(ISTEXT(B36),LEN(B36)=8,EXACT(LEFT(B36,4),"SKU-"),ISNUMBER(FIND(MID(B36,5,1)&amp;"x","0x1x2x3x4x5x6x7x8x9x")),ISNUMBER(FIND(MID(B36,6,1)&amp;"x","0x1x2x3x4x5x6x7x8x9x")),ISNUMBER(FIND(MID(B36,7,1)&amp;"x","0x1x2x3x4x5x6x7x8x9x")),ISNUMBER(FIND(MID(B36,8,1)&amp;"x","0x1x2x3x4x5x6x7x8x9x")))),"品目IDはSKU-と半角数字4桁",IF(COUNTIFS(期首と基準!$A$8:$A$57,B36)&lt;&gt;1,"期首品目が一意に登録されていません",IF(NOT(IF(ISNUMBER(C36),AND(C36&gt;=43831,C36&lt;73051,C36=INT(C36)),FALSE())),"発生日は時刻なしで必須",IF(NOT(OR(D36="入庫",D36="出庫")),"入出区分を確認",IF(NOT(OR(F36="確定",F36="取消",F36="未確認")),"状態を確認",IF(AND(F36&lt;&gt;"未確認",NOT(IF(ISNUMBER(E36),AND(E36&gt;=1,E36&lt;=1000000,E36=INT(E36)),FALSE()))),"確定/取消の元数量は1〜100万個の整数で必須",IF(AND(F36="未確認",COUNTA(E36)&gt;0),"未確認の数量は空欄",IF(NOT(IF(ISNUMBER(G36),AND(G36&gt;=43831,G36&lt;73051,G36=INT(G36)),FALSE())),"記録確認日は時刻なしで必須",IF(OR(C36&lt;在庫一覧!$B$3,C36&gt;G36,G36&gt;在庫一覧!$H$3),"期首日≦発生日≦確認日≦基準日を確認","確認済み"))))))))))))</f>
        <v/>
      </c>
      <c r="L36" s="1" t="str">
        <f aca="false">IF(K36="","",IF(K36="確認済み",0,1))</f>
        <v/>
      </c>
      <c r="M36" s="1" t="n">
        <f aca="false">IF(COUNTA(A36:G36)=0,IF(AND(K36="",L36="",H36="",I36="",J36=""),0,1),IF(NOT(AND(ISTEXT(K36),K36=IF(COUNTA(A36:G36)=0,"",IF(NOT(AND(ISTEXT(A36),LEN(A36)=8,EXACT(LEFT(A36,4),"MOV-"),ISNUMBER(FIND(MID(A36,5,1)&amp;"x","0x1x2x3x4x5x6x7x8x9x")),ISNUMBER(FIND(MID(A36,6,1)&amp;"x","0x1x2x3x4x5x6x7x8x9x")),ISNUMBER(FIND(MID(A36,7,1)&amp;"x","0x1x2x3x4x5x6x7x8x9x")),ISNUMBER(FIND(MID(A36,8,1)&amp;"x","0x1x2x3x4x5x6x7x8x9x")))),"IDはMOV-と半角数字4桁",IF(COUNTIFS($A$8:$A$107,A36)&gt;1,"記録IDが重複",IF(NOT(AND(ISTEXT(B36),LEN(B36)=8,EXACT(LEFT(B36,4),"SKU-"),ISNUMBER(FIND(MID(B36,5,1)&amp;"x","0x1x2x3x4x5x6x7x8x9x")),ISNUMBER(FIND(MID(B36,6,1)&amp;"x","0x1x2x3x4x5x6x7x8x9x")),ISNUMBER(FIND(MID(B36,7,1)&amp;"x","0x1x2x3x4x5x6x7x8x9x")),ISNUMBER(FIND(MID(B36,8,1)&amp;"x","0x1x2x3x4x5x6x7x8x9x")))),"品目IDはSKU-と半角数字4桁",IF(COUNTIFS(期首と基準!$A$8:$A$57,B36)&lt;&gt;1,"期首品目が一意に登録されていません",IF(NOT(IF(ISNUMBER(C36),AND(C36&gt;=43831,C36&lt;73051,C36=INT(C36)),FALSE())),"発生日は時刻なしで必須",IF(NOT(OR(D36="入庫",D36="出庫")),"入出区分を確認",IF(NOT(OR(F36="確定",F36="取消",F36="未確認")),"状態を確認",IF(AND(F36&lt;&gt;"未確認",NOT(IF(ISNUMBER(E36),AND(E36&gt;=1,E36&lt;=1000000,E36=INT(E36)),FALSE()))),"確定/取消の元数量は1〜100万個の整数で必須",IF(AND(F36="未確認",COUNTA(E36)&gt;0),"未確認の数量は空欄",IF(NOT(IF(ISNUMBER(G36),AND(G36&gt;=43831,G36&lt;73051,G36=INT(G36)),FALSE())),"記録確認日は時刻なしで必須",IF(OR(C36&lt;在庫一覧!$B$3,C36&gt;G36,G36&gt;在庫一覧!$H$3),"期首日≦発生日≦確認日≦基準日を確認","確認済み")))))))))))),ISNUMBER(L36),L36=IF(K36="確認済み",0,1))),1,IF(L36&lt;&gt;0,0,IF(AND(ISNUMBER(H36),H36=IF(AND(F36="確定",D36="入庫",C36&lt;=在庫一覧!$E$3),E36,0),ISNUMBER(I36),I36=IF(AND(F36="確定",D36="出庫",C36&lt;=在庫一覧!$E$3),E36,0),ISNUMBER(J36),J36=IF(AND(F36="未確認",C36&lt;=在庫一覧!$E$3),1,0)),0,1))))</f>
        <v>0</v>
      </c>
    </row>
    <row r="37" customFormat="false" ht="30" hidden="false" customHeight="true" outlineLevel="0" collapsed="false">
      <c r="A37" s="8"/>
      <c r="B37" s="12"/>
      <c r="C37" s="13"/>
      <c r="D37" s="9"/>
      <c r="E37" s="10"/>
      <c r="F37" s="9"/>
      <c r="G37" s="13"/>
      <c r="H37" s="4" t="str">
        <f aca="false">IF(K37="","",IF(L37&lt;&gt;0,NA(),IF(AND(F37="確定",D37="入庫",C37&lt;=在庫一覧!$E$3),E37,0)))</f>
        <v/>
      </c>
      <c r="I37" s="4" t="str">
        <f aca="false">IF(K37="","",IF(L37&lt;&gt;0,NA(),IF(AND(F37="確定",D37="出庫",C37&lt;=在庫一覧!$E$3),E37,0)))</f>
        <v/>
      </c>
      <c r="J37" s="1" t="str">
        <f aca="false">IF(K37="","",IF(L37&lt;&gt;0,NA(),IF(AND(F37="未確認",C37&lt;=在庫一覧!$E$3),1,0)))</f>
        <v/>
      </c>
      <c r="K37" s="1" t="str">
        <f aca="false">IF(COUNTA(A37:G37)=0,"",IF(NOT(AND(ISTEXT(A37),LEN(A37)=8,EXACT(LEFT(A37,4),"MOV-"),ISNUMBER(FIND(MID(A37,5,1)&amp;"x","0x1x2x3x4x5x6x7x8x9x")),ISNUMBER(FIND(MID(A37,6,1)&amp;"x","0x1x2x3x4x5x6x7x8x9x")),ISNUMBER(FIND(MID(A37,7,1)&amp;"x","0x1x2x3x4x5x6x7x8x9x")),ISNUMBER(FIND(MID(A37,8,1)&amp;"x","0x1x2x3x4x5x6x7x8x9x")))),"IDはMOV-と半角数字4桁",IF(COUNTIFS($A$8:$A$107,A37)&gt;1,"記録IDが重複",IF(NOT(AND(ISTEXT(B37),LEN(B37)=8,EXACT(LEFT(B37,4),"SKU-"),ISNUMBER(FIND(MID(B37,5,1)&amp;"x","0x1x2x3x4x5x6x7x8x9x")),ISNUMBER(FIND(MID(B37,6,1)&amp;"x","0x1x2x3x4x5x6x7x8x9x")),ISNUMBER(FIND(MID(B37,7,1)&amp;"x","0x1x2x3x4x5x6x7x8x9x")),ISNUMBER(FIND(MID(B37,8,1)&amp;"x","0x1x2x3x4x5x6x7x8x9x")))),"品目IDはSKU-と半角数字4桁",IF(COUNTIFS(期首と基準!$A$8:$A$57,B37)&lt;&gt;1,"期首品目が一意に登録されていません",IF(NOT(IF(ISNUMBER(C37),AND(C37&gt;=43831,C37&lt;73051,C37=INT(C37)),FALSE())),"発生日は時刻なしで必須",IF(NOT(OR(D37="入庫",D37="出庫")),"入出区分を確認",IF(NOT(OR(F37="確定",F37="取消",F37="未確認")),"状態を確認",IF(AND(F37&lt;&gt;"未確認",NOT(IF(ISNUMBER(E37),AND(E37&gt;=1,E37&lt;=1000000,E37=INT(E37)),FALSE()))),"確定/取消の元数量は1〜100万個の整数で必須",IF(AND(F37="未確認",COUNTA(E37)&gt;0),"未確認の数量は空欄",IF(NOT(IF(ISNUMBER(G37),AND(G37&gt;=43831,G37&lt;73051,G37=INT(G37)),FALSE())),"記録確認日は時刻なしで必須",IF(OR(C37&lt;在庫一覧!$B$3,C37&gt;G37,G37&gt;在庫一覧!$H$3),"期首日≦発生日≦確認日≦基準日を確認","確認済み"))))))))))))</f>
        <v/>
      </c>
      <c r="L37" s="1" t="str">
        <f aca="false">IF(K37="","",IF(K37="確認済み",0,1))</f>
        <v/>
      </c>
      <c r="M37" s="1" t="n">
        <f aca="false">IF(COUNTA(A37:G37)=0,IF(AND(K37="",L37="",H37="",I37="",J37=""),0,1),IF(NOT(AND(ISTEXT(K37),K37=IF(COUNTA(A37:G37)=0,"",IF(NOT(AND(ISTEXT(A37),LEN(A37)=8,EXACT(LEFT(A37,4),"MOV-"),ISNUMBER(FIND(MID(A37,5,1)&amp;"x","0x1x2x3x4x5x6x7x8x9x")),ISNUMBER(FIND(MID(A37,6,1)&amp;"x","0x1x2x3x4x5x6x7x8x9x")),ISNUMBER(FIND(MID(A37,7,1)&amp;"x","0x1x2x3x4x5x6x7x8x9x")),ISNUMBER(FIND(MID(A37,8,1)&amp;"x","0x1x2x3x4x5x6x7x8x9x")))),"IDはMOV-と半角数字4桁",IF(COUNTIFS($A$8:$A$107,A37)&gt;1,"記録IDが重複",IF(NOT(AND(ISTEXT(B37),LEN(B37)=8,EXACT(LEFT(B37,4),"SKU-"),ISNUMBER(FIND(MID(B37,5,1)&amp;"x","0x1x2x3x4x5x6x7x8x9x")),ISNUMBER(FIND(MID(B37,6,1)&amp;"x","0x1x2x3x4x5x6x7x8x9x")),ISNUMBER(FIND(MID(B37,7,1)&amp;"x","0x1x2x3x4x5x6x7x8x9x")),ISNUMBER(FIND(MID(B37,8,1)&amp;"x","0x1x2x3x4x5x6x7x8x9x")))),"品目IDはSKU-と半角数字4桁",IF(COUNTIFS(期首と基準!$A$8:$A$57,B37)&lt;&gt;1,"期首品目が一意に登録されていません",IF(NOT(IF(ISNUMBER(C37),AND(C37&gt;=43831,C37&lt;73051,C37=INT(C37)),FALSE())),"発生日は時刻なしで必須",IF(NOT(OR(D37="入庫",D37="出庫")),"入出区分を確認",IF(NOT(OR(F37="確定",F37="取消",F37="未確認")),"状態を確認",IF(AND(F37&lt;&gt;"未確認",NOT(IF(ISNUMBER(E37),AND(E37&gt;=1,E37&lt;=1000000,E37=INT(E37)),FALSE()))),"確定/取消の元数量は1〜100万個の整数で必須",IF(AND(F37="未確認",COUNTA(E37)&gt;0),"未確認の数量は空欄",IF(NOT(IF(ISNUMBER(G37),AND(G37&gt;=43831,G37&lt;73051,G37=INT(G37)),FALSE())),"記録確認日は時刻なしで必須",IF(OR(C37&lt;在庫一覧!$B$3,C37&gt;G37,G37&gt;在庫一覧!$H$3),"期首日≦発生日≦確認日≦基準日を確認","確認済み")))))))))))),ISNUMBER(L37),L37=IF(K37="確認済み",0,1))),1,IF(L37&lt;&gt;0,0,IF(AND(ISNUMBER(H37),H37=IF(AND(F37="確定",D37="入庫",C37&lt;=在庫一覧!$E$3),E37,0),ISNUMBER(I37),I37=IF(AND(F37="確定",D37="出庫",C37&lt;=在庫一覧!$E$3),E37,0),ISNUMBER(J37),J37=IF(AND(F37="未確認",C37&lt;=在庫一覧!$E$3),1,0)),0,1))))</f>
        <v>0</v>
      </c>
    </row>
    <row r="38" customFormat="false" ht="30" hidden="false" customHeight="true" outlineLevel="0" collapsed="false">
      <c r="A38" s="8"/>
      <c r="B38" s="12"/>
      <c r="C38" s="13"/>
      <c r="D38" s="9"/>
      <c r="E38" s="10"/>
      <c r="F38" s="9"/>
      <c r="G38" s="13"/>
      <c r="H38" s="4" t="str">
        <f aca="false">IF(K38="","",IF(L38&lt;&gt;0,NA(),IF(AND(F38="確定",D38="入庫",C38&lt;=在庫一覧!$E$3),E38,0)))</f>
        <v/>
      </c>
      <c r="I38" s="4" t="str">
        <f aca="false">IF(K38="","",IF(L38&lt;&gt;0,NA(),IF(AND(F38="確定",D38="出庫",C38&lt;=在庫一覧!$E$3),E38,0)))</f>
        <v/>
      </c>
      <c r="J38" s="1" t="str">
        <f aca="false">IF(K38="","",IF(L38&lt;&gt;0,NA(),IF(AND(F38="未確認",C38&lt;=在庫一覧!$E$3),1,0)))</f>
        <v/>
      </c>
      <c r="K38" s="1" t="str">
        <f aca="false">IF(COUNTA(A38:G38)=0,"",IF(NOT(AND(ISTEXT(A38),LEN(A38)=8,EXACT(LEFT(A38,4),"MOV-"),ISNUMBER(FIND(MID(A38,5,1)&amp;"x","0x1x2x3x4x5x6x7x8x9x")),ISNUMBER(FIND(MID(A38,6,1)&amp;"x","0x1x2x3x4x5x6x7x8x9x")),ISNUMBER(FIND(MID(A38,7,1)&amp;"x","0x1x2x3x4x5x6x7x8x9x")),ISNUMBER(FIND(MID(A38,8,1)&amp;"x","0x1x2x3x4x5x6x7x8x9x")))),"IDはMOV-と半角数字4桁",IF(COUNTIFS($A$8:$A$107,A38)&gt;1,"記録IDが重複",IF(NOT(AND(ISTEXT(B38),LEN(B38)=8,EXACT(LEFT(B38,4),"SKU-"),ISNUMBER(FIND(MID(B38,5,1)&amp;"x","0x1x2x3x4x5x6x7x8x9x")),ISNUMBER(FIND(MID(B38,6,1)&amp;"x","0x1x2x3x4x5x6x7x8x9x")),ISNUMBER(FIND(MID(B38,7,1)&amp;"x","0x1x2x3x4x5x6x7x8x9x")),ISNUMBER(FIND(MID(B38,8,1)&amp;"x","0x1x2x3x4x5x6x7x8x9x")))),"品目IDはSKU-と半角数字4桁",IF(COUNTIFS(期首と基準!$A$8:$A$57,B38)&lt;&gt;1,"期首品目が一意に登録されていません",IF(NOT(IF(ISNUMBER(C38),AND(C38&gt;=43831,C38&lt;73051,C38=INT(C38)),FALSE())),"発生日は時刻なしで必須",IF(NOT(OR(D38="入庫",D38="出庫")),"入出区分を確認",IF(NOT(OR(F38="確定",F38="取消",F38="未確認")),"状態を確認",IF(AND(F38&lt;&gt;"未確認",NOT(IF(ISNUMBER(E38),AND(E38&gt;=1,E38&lt;=1000000,E38=INT(E38)),FALSE()))),"確定/取消の元数量は1〜100万個の整数で必須",IF(AND(F38="未確認",COUNTA(E38)&gt;0),"未確認の数量は空欄",IF(NOT(IF(ISNUMBER(G38),AND(G38&gt;=43831,G38&lt;73051,G38=INT(G38)),FALSE())),"記録確認日は時刻なしで必須",IF(OR(C38&lt;在庫一覧!$B$3,C38&gt;G38,G38&gt;在庫一覧!$H$3),"期首日≦発生日≦確認日≦基準日を確認","確認済み"))))))))))))</f>
        <v/>
      </c>
      <c r="L38" s="1" t="str">
        <f aca="false">IF(K38="","",IF(K38="確認済み",0,1))</f>
        <v/>
      </c>
      <c r="M38" s="1" t="n">
        <f aca="false">IF(COUNTA(A38:G38)=0,IF(AND(K38="",L38="",H38="",I38="",J38=""),0,1),IF(NOT(AND(ISTEXT(K38),K38=IF(COUNTA(A38:G38)=0,"",IF(NOT(AND(ISTEXT(A38),LEN(A38)=8,EXACT(LEFT(A38,4),"MOV-"),ISNUMBER(FIND(MID(A38,5,1)&amp;"x","0x1x2x3x4x5x6x7x8x9x")),ISNUMBER(FIND(MID(A38,6,1)&amp;"x","0x1x2x3x4x5x6x7x8x9x")),ISNUMBER(FIND(MID(A38,7,1)&amp;"x","0x1x2x3x4x5x6x7x8x9x")),ISNUMBER(FIND(MID(A38,8,1)&amp;"x","0x1x2x3x4x5x6x7x8x9x")))),"IDはMOV-と半角数字4桁",IF(COUNTIFS($A$8:$A$107,A38)&gt;1,"記録IDが重複",IF(NOT(AND(ISTEXT(B38),LEN(B38)=8,EXACT(LEFT(B38,4),"SKU-"),ISNUMBER(FIND(MID(B38,5,1)&amp;"x","0x1x2x3x4x5x6x7x8x9x")),ISNUMBER(FIND(MID(B38,6,1)&amp;"x","0x1x2x3x4x5x6x7x8x9x")),ISNUMBER(FIND(MID(B38,7,1)&amp;"x","0x1x2x3x4x5x6x7x8x9x")),ISNUMBER(FIND(MID(B38,8,1)&amp;"x","0x1x2x3x4x5x6x7x8x9x")))),"品目IDはSKU-と半角数字4桁",IF(COUNTIFS(期首と基準!$A$8:$A$57,B38)&lt;&gt;1,"期首品目が一意に登録されていません",IF(NOT(IF(ISNUMBER(C38),AND(C38&gt;=43831,C38&lt;73051,C38=INT(C38)),FALSE())),"発生日は時刻なしで必須",IF(NOT(OR(D38="入庫",D38="出庫")),"入出区分を確認",IF(NOT(OR(F38="確定",F38="取消",F38="未確認")),"状態を確認",IF(AND(F38&lt;&gt;"未確認",NOT(IF(ISNUMBER(E38),AND(E38&gt;=1,E38&lt;=1000000,E38=INT(E38)),FALSE()))),"確定/取消の元数量は1〜100万個の整数で必須",IF(AND(F38="未確認",COUNTA(E38)&gt;0),"未確認の数量は空欄",IF(NOT(IF(ISNUMBER(G38),AND(G38&gt;=43831,G38&lt;73051,G38=INT(G38)),FALSE())),"記録確認日は時刻なしで必須",IF(OR(C38&lt;在庫一覧!$B$3,C38&gt;G38,G38&gt;在庫一覧!$H$3),"期首日≦発生日≦確認日≦基準日を確認","確認済み")))))))))))),ISNUMBER(L38),L38=IF(K38="確認済み",0,1))),1,IF(L38&lt;&gt;0,0,IF(AND(ISNUMBER(H38),H38=IF(AND(F38="確定",D38="入庫",C38&lt;=在庫一覧!$E$3),E38,0),ISNUMBER(I38),I38=IF(AND(F38="確定",D38="出庫",C38&lt;=在庫一覧!$E$3),E38,0),ISNUMBER(J38),J38=IF(AND(F38="未確認",C38&lt;=在庫一覧!$E$3),1,0)),0,1))))</f>
        <v>0</v>
      </c>
    </row>
    <row r="39" customFormat="false" ht="30" hidden="false" customHeight="true" outlineLevel="0" collapsed="false">
      <c r="A39" s="8"/>
      <c r="B39" s="12"/>
      <c r="C39" s="13"/>
      <c r="D39" s="9"/>
      <c r="E39" s="10"/>
      <c r="F39" s="9"/>
      <c r="G39" s="13"/>
      <c r="H39" s="4" t="str">
        <f aca="false">IF(K39="","",IF(L39&lt;&gt;0,NA(),IF(AND(F39="確定",D39="入庫",C39&lt;=在庫一覧!$E$3),E39,0)))</f>
        <v/>
      </c>
      <c r="I39" s="4" t="str">
        <f aca="false">IF(K39="","",IF(L39&lt;&gt;0,NA(),IF(AND(F39="確定",D39="出庫",C39&lt;=在庫一覧!$E$3),E39,0)))</f>
        <v/>
      </c>
      <c r="J39" s="1" t="str">
        <f aca="false">IF(K39="","",IF(L39&lt;&gt;0,NA(),IF(AND(F39="未確認",C39&lt;=在庫一覧!$E$3),1,0)))</f>
        <v/>
      </c>
      <c r="K39" s="1" t="str">
        <f aca="false">IF(COUNTA(A39:G39)=0,"",IF(NOT(AND(ISTEXT(A39),LEN(A39)=8,EXACT(LEFT(A39,4),"MOV-"),ISNUMBER(FIND(MID(A39,5,1)&amp;"x","0x1x2x3x4x5x6x7x8x9x")),ISNUMBER(FIND(MID(A39,6,1)&amp;"x","0x1x2x3x4x5x6x7x8x9x")),ISNUMBER(FIND(MID(A39,7,1)&amp;"x","0x1x2x3x4x5x6x7x8x9x")),ISNUMBER(FIND(MID(A39,8,1)&amp;"x","0x1x2x3x4x5x6x7x8x9x")))),"IDはMOV-と半角数字4桁",IF(COUNTIFS($A$8:$A$107,A39)&gt;1,"記録IDが重複",IF(NOT(AND(ISTEXT(B39),LEN(B39)=8,EXACT(LEFT(B39,4),"SKU-"),ISNUMBER(FIND(MID(B39,5,1)&amp;"x","0x1x2x3x4x5x6x7x8x9x")),ISNUMBER(FIND(MID(B39,6,1)&amp;"x","0x1x2x3x4x5x6x7x8x9x")),ISNUMBER(FIND(MID(B39,7,1)&amp;"x","0x1x2x3x4x5x6x7x8x9x")),ISNUMBER(FIND(MID(B39,8,1)&amp;"x","0x1x2x3x4x5x6x7x8x9x")))),"品目IDはSKU-と半角数字4桁",IF(COUNTIFS(期首と基準!$A$8:$A$57,B39)&lt;&gt;1,"期首品目が一意に登録されていません",IF(NOT(IF(ISNUMBER(C39),AND(C39&gt;=43831,C39&lt;73051,C39=INT(C39)),FALSE())),"発生日は時刻なしで必須",IF(NOT(OR(D39="入庫",D39="出庫")),"入出区分を確認",IF(NOT(OR(F39="確定",F39="取消",F39="未確認")),"状態を確認",IF(AND(F39&lt;&gt;"未確認",NOT(IF(ISNUMBER(E39),AND(E39&gt;=1,E39&lt;=1000000,E39=INT(E39)),FALSE()))),"確定/取消の元数量は1〜100万個の整数で必須",IF(AND(F39="未確認",COUNTA(E39)&gt;0),"未確認の数量は空欄",IF(NOT(IF(ISNUMBER(G39),AND(G39&gt;=43831,G39&lt;73051,G39=INT(G39)),FALSE())),"記録確認日は時刻なしで必須",IF(OR(C39&lt;在庫一覧!$B$3,C39&gt;G39,G39&gt;在庫一覧!$H$3),"期首日≦発生日≦確認日≦基準日を確認","確認済み"))))))))))))</f>
        <v/>
      </c>
      <c r="L39" s="1" t="str">
        <f aca="false">IF(K39="","",IF(K39="確認済み",0,1))</f>
        <v/>
      </c>
      <c r="M39" s="1" t="n">
        <f aca="false">IF(COUNTA(A39:G39)=0,IF(AND(K39="",L39="",H39="",I39="",J39=""),0,1),IF(NOT(AND(ISTEXT(K39),K39=IF(COUNTA(A39:G39)=0,"",IF(NOT(AND(ISTEXT(A39),LEN(A39)=8,EXACT(LEFT(A39,4),"MOV-"),ISNUMBER(FIND(MID(A39,5,1)&amp;"x","0x1x2x3x4x5x6x7x8x9x")),ISNUMBER(FIND(MID(A39,6,1)&amp;"x","0x1x2x3x4x5x6x7x8x9x")),ISNUMBER(FIND(MID(A39,7,1)&amp;"x","0x1x2x3x4x5x6x7x8x9x")),ISNUMBER(FIND(MID(A39,8,1)&amp;"x","0x1x2x3x4x5x6x7x8x9x")))),"IDはMOV-と半角数字4桁",IF(COUNTIFS($A$8:$A$107,A39)&gt;1,"記録IDが重複",IF(NOT(AND(ISTEXT(B39),LEN(B39)=8,EXACT(LEFT(B39,4),"SKU-"),ISNUMBER(FIND(MID(B39,5,1)&amp;"x","0x1x2x3x4x5x6x7x8x9x")),ISNUMBER(FIND(MID(B39,6,1)&amp;"x","0x1x2x3x4x5x6x7x8x9x")),ISNUMBER(FIND(MID(B39,7,1)&amp;"x","0x1x2x3x4x5x6x7x8x9x")),ISNUMBER(FIND(MID(B39,8,1)&amp;"x","0x1x2x3x4x5x6x7x8x9x")))),"品目IDはSKU-と半角数字4桁",IF(COUNTIFS(期首と基準!$A$8:$A$57,B39)&lt;&gt;1,"期首品目が一意に登録されていません",IF(NOT(IF(ISNUMBER(C39),AND(C39&gt;=43831,C39&lt;73051,C39=INT(C39)),FALSE())),"発生日は時刻なしで必須",IF(NOT(OR(D39="入庫",D39="出庫")),"入出区分を確認",IF(NOT(OR(F39="確定",F39="取消",F39="未確認")),"状態を確認",IF(AND(F39&lt;&gt;"未確認",NOT(IF(ISNUMBER(E39),AND(E39&gt;=1,E39&lt;=1000000,E39=INT(E39)),FALSE()))),"確定/取消の元数量は1〜100万個の整数で必須",IF(AND(F39="未確認",COUNTA(E39)&gt;0),"未確認の数量は空欄",IF(NOT(IF(ISNUMBER(G39),AND(G39&gt;=43831,G39&lt;73051,G39=INT(G39)),FALSE())),"記録確認日は時刻なしで必須",IF(OR(C39&lt;在庫一覧!$B$3,C39&gt;G39,G39&gt;在庫一覧!$H$3),"期首日≦発生日≦確認日≦基準日を確認","確認済み")))))))))))),ISNUMBER(L39),L39=IF(K39="確認済み",0,1))),1,IF(L39&lt;&gt;0,0,IF(AND(ISNUMBER(H39),H39=IF(AND(F39="確定",D39="入庫",C39&lt;=在庫一覧!$E$3),E39,0),ISNUMBER(I39),I39=IF(AND(F39="確定",D39="出庫",C39&lt;=在庫一覧!$E$3),E39,0),ISNUMBER(J39),J39=IF(AND(F39="未確認",C39&lt;=在庫一覧!$E$3),1,0)),0,1))))</f>
        <v>0</v>
      </c>
    </row>
    <row r="40" customFormat="false" ht="30" hidden="false" customHeight="true" outlineLevel="0" collapsed="false">
      <c r="A40" s="8"/>
      <c r="B40" s="12"/>
      <c r="C40" s="13"/>
      <c r="D40" s="9"/>
      <c r="E40" s="10"/>
      <c r="F40" s="9"/>
      <c r="G40" s="13"/>
      <c r="H40" s="4" t="str">
        <f aca="false">IF(K40="","",IF(L40&lt;&gt;0,NA(),IF(AND(F40="確定",D40="入庫",C40&lt;=在庫一覧!$E$3),E40,0)))</f>
        <v/>
      </c>
      <c r="I40" s="4" t="str">
        <f aca="false">IF(K40="","",IF(L40&lt;&gt;0,NA(),IF(AND(F40="確定",D40="出庫",C40&lt;=在庫一覧!$E$3),E40,0)))</f>
        <v/>
      </c>
      <c r="J40" s="1" t="str">
        <f aca="false">IF(K40="","",IF(L40&lt;&gt;0,NA(),IF(AND(F40="未確認",C40&lt;=在庫一覧!$E$3),1,0)))</f>
        <v/>
      </c>
      <c r="K40" s="1" t="str">
        <f aca="false">IF(COUNTA(A40:G40)=0,"",IF(NOT(AND(ISTEXT(A40),LEN(A40)=8,EXACT(LEFT(A40,4),"MOV-"),ISNUMBER(FIND(MID(A40,5,1)&amp;"x","0x1x2x3x4x5x6x7x8x9x")),ISNUMBER(FIND(MID(A40,6,1)&amp;"x","0x1x2x3x4x5x6x7x8x9x")),ISNUMBER(FIND(MID(A40,7,1)&amp;"x","0x1x2x3x4x5x6x7x8x9x")),ISNUMBER(FIND(MID(A40,8,1)&amp;"x","0x1x2x3x4x5x6x7x8x9x")))),"IDはMOV-と半角数字4桁",IF(COUNTIFS($A$8:$A$107,A40)&gt;1,"記録IDが重複",IF(NOT(AND(ISTEXT(B40),LEN(B40)=8,EXACT(LEFT(B40,4),"SKU-"),ISNUMBER(FIND(MID(B40,5,1)&amp;"x","0x1x2x3x4x5x6x7x8x9x")),ISNUMBER(FIND(MID(B40,6,1)&amp;"x","0x1x2x3x4x5x6x7x8x9x")),ISNUMBER(FIND(MID(B40,7,1)&amp;"x","0x1x2x3x4x5x6x7x8x9x")),ISNUMBER(FIND(MID(B40,8,1)&amp;"x","0x1x2x3x4x5x6x7x8x9x")))),"品目IDはSKU-と半角数字4桁",IF(COUNTIFS(期首と基準!$A$8:$A$57,B40)&lt;&gt;1,"期首品目が一意に登録されていません",IF(NOT(IF(ISNUMBER(C40),AND(C40&gt;=43831,C40&lt;73051,C40=INT(C40)),FALSE())),"発生日は時刻なしで必須",IF(NOT(OR(D40="入庫",D40="出庫")),"入出区分を確認",IF(NOT(OR(F40="確定",F40="取消",F40="未確認")),"状態を確認",IF(AND(F40&lt;&gt;"未確認",NOT(IF(ISNUMBER(E40),AND(E40&gt;=1,E40&lt;=1000000,E40=INT(E40)),FALSE()))),"確定/取消の元数量は1〜100万個の整数で必須",IF(AND(F40="未確認",COUNTA(E40)&gt;0),"未確認の数量は空欄",IF(NOT(IF(ISNUMBER(G40),AND(G40&gt;=43831,G40&lt;73051,G40=INT(G40)),FALSE())),"記録確認日は時刻なしで必須",IF(OR(C40&lt;在庫一覧!$B$3,C40&gt;G40,G40&gt;在庫一覧!$H$3),"期首日≦発生日≦確認日≦基準日を確認","確認済み"))))))))))))</f>
        <v/>
      </c>
      <c r="L40" s="1" t="str">
        <f aca="false">IF(K40="","",IF(K40="確認済み",0,1))</f>
        <v/>
      </c>
      <c r="M40" s="1" t="n">
        <f aca="false">IF(COUNTA(A40:G40)=0,IF(AND(K40="",L40="",H40="",I40="",J40=""),0,1),IF(NOT(AND(ISTEXT(K40),K40=IF(COUNTA(A40:G40)=0,"",IF(NOT(AND(ISTEXT(A40),LEN(A40)=8,EXACT(LEFT(A40,4),"MOV-"),ISNUMBER(FIND(MID(A40,5,1)&amp;"x","0x1x2x3x4x5x6x7x8x9x")),ISNUMBER(FIND(MID(A40,6,1)&amp;"x","0x1x2x3x4x5x6x7x8x9x")),ISNUMBER(FIND(MID(A40,7,1)&amp;"x","0x1x2x3x4x5x6x7x8x9x")),ISNUMBER(FIND(MID(A40,8,1)&amp;"x","0x1x2x3x4x5x6x7x8x9x")))),"IDはMOV-と半角数字4桁",IF(COUNTIFS($A$8:$A$107,A40)&gt;1,"記録IDが重複",IF(NOT(AND(ISTEXT(B40),LEN(B40)=8,EXACT(LEFT(B40,4),"SKU-"),ISNUMBER(FIND(MID(B40,5,1)&amp;"x","0x1x2x3x4x5x6x7x8x9x")),ISNUMBER(FIND(MID(B40,6,1)&amp;"x","0x1x2x3x4x5x6x7x8x9x")),ISNUMBER(FIND(MID(B40,7,1)&amp;"x","0x1x2x3x4x5x6x7x8x9x")),ISNUMBER(FIND(MID(B40,8,1)&amp;"x","0x1x2x3x4x5x6x7x8x9x")))),"品目IDはSKU-と半角数字4桁",IF(COUNTIFS(期首と基準!$A$8:$A$57,B40)&lt;&gt;1,"期首品目が一意に登録されていません",IF(NOT(IF(ISNUMBER(C40),AND(C40&gt;=43831,C40&lt;73051,C40=INT(C40)),FALSE())),"発生日は時刻なしで必須",IF(NOT(OR(D40="入庫",D40="出庫")),"入出区分を確認",IF(NOT(OR(F40="確定",F40="取消",F40="未確認")),"状態を確認",IF(AND(F40&lt;&gt;"未確認",NOT(IF(ISNUMBER(E40),AND(E40&gt;=1,E40&lt;=1000000,E40=INT(E40)),FALSE()))),"確定/取消の元数量は1〜100万個の整数で必須",IF(AND(F40="未確認",COUNTA(E40)&gt;0),"未確認の数量は空欄",IF(NOT(IF(ISNUMBER(G40),AND(G40&gt;=43831,G40&lt;73051,G40=INT(G40)),FALSE())),"記録確認日は時刻なしで必須",IF(OR(C40&lt;在庫一覧!$B$3,C40&gt;G40,G40&gt;在庫一覧!$H$3),"期首日≦発生日≦確認日≦基準日を確認","確認済み")))))))))))),ISNUMBER(L40),L40=IF(K40="確認済み",0,1))),1,IF(L40&lt;&gt;0,0,IF(AND(ISNUMBER(H40),H40=IF(AND(F40="確定",D40="入庫",C40&lt;=在庫一覧!$E$3),E40,0),ISNUMBER(I40),I40=IF(AND(F40="確定",D40="出庫",C40&lt;=在庫一覧!$E$3),E40,0),ISNUMBER(J40),J40=IF(AND(F40="未確認",C40&lt;=在庫一覧!$E$3),1,0)),0,1))))</f>
        <v>0</v>
      </c>
    </row>
    <row r="41" customFormat="false" ht="30" hidden="false" customHeight="true" outlineLevel="0" collapsed="false">
      <c r="A41" s="8"/>
      <c r="B41" s="12"/>
      <c r="C41" s="13"/>
      <c r="D41" s="9"/>
      <c r="E41" s="10"/>
      <c r="F41" s="9"/>
      <c r="G41" s="13"/>
      <c r="H41" s="4" t="str">
        <f aca="false">IF(K41="","",IF(L41&lt;&gt;0,NA(),IF(AND(F41="確定",D41="入庫",C41&lt;=在庫一覧!$E$3),E41,0)))</f>
        <v/>
      </c>
      <c r="I41" s="4" t="str">
        <f aca="false">IF(K41="","",IF(L41&lt;&gt;0,NA(),IF(AND(F41="確定",D41="出庫",C41&lt;=在庫一覧!$E$3),E41,0)))</f>
        <v/>
      </c>
      <c r="J41" s="1" t="str">
        <f aca="false">IF(K41="","",IF(L41&lt;&gt;0,NA(),IF(AND(F41="未確認",C41&lt;=在庫一覧!$E$3),1,0)))</f>
        <v/>
      </c>
      <c r="K41" s="1" t="str">
        <f aca="false">IF(COUNTA(A41:G41)=0,"",IF(NOT(AND(ISTEXT(A41),LEN(A41)=8,EXACT(LEFT(A41,4),"MOV-"),ISNUMBER(FIND(MID(A41,5,1)&amp;"x","0x1x2x3x4x5x6x7x8x9x")),ISNUMBER(FIND(MID(A41,6,1)&amp;"x","0x1x2x3x4x5x6x7x8x9x")),ISNUMBER(FIND(MID(A41,7,1)&amp;"x","0x1x2x3x4x5x6x7x8x9x")),ISNUMBER(FIND(MID(A41,8,1)&amp;"x","0x1x2x3x4x5x6x7x8x9x")))),"IDはMOV-と半角数字4桁",IF(COUNTIFS($A$8:$A$107,A41)&gt;1,"記録IDが重複",IF(NOT(AND(ISTEXT(B41),LEN(B41)=8,EXACT(LEFT(B41,4),"SKU-"),ISNUMBER(FIND(MID(B41,5,1)&amp;"x","0x1x2x3x4x5x6x7x8x9x")),ISNUMBER(FIND(MID(B41,6,1)&amp;"x","0x1x2x3x4x5x6x7x8x9x")),ISNUMBER(FIND(MID(B41,7,1)&amp;"x","0x1x2x3x4x5x6x7x8x9x")),ISNUMBER(FIND(MID(B41,8,1)&amp;"x","0x1x2x3x4x5x6x7x8x9x")))),"品目IDはSKU-と半角数字4桁",IF(COUNTIFS(期首と基準!$A$8:$A$57,B41)&lt;&gt;1,"期首品目が一意に登録されていません",IF(NOT(IF(ISNUMBER(C41),AND(C41&gt;=43831,C41&lt;73051,C41=INT(C41)),FALSE())),"発生日は時刻なしで必須",IF(NOT(OR(D41="入庫",D41="出庫")),"入出区分を確認",IF(NOT(OR(F41="確定",F41="取消",F41="未確認")),"状態を確認",IF(AND(F41&lt;&gt;"未確認",NOT(IF(ISNUMBER(E41),AND(E41&gt;=1,E41&lt;=1000000,E41=INT(E41)),FALSE()))),"確定/取消の元数量は1〜100万個の整数で必須",IF(AND(F41="未確認",COUNTA(E41)&gt;0),"未確認の数量は空欄",IF(NOT(IF(ISNUMBER(G41),AND(G41&gt;=43831,G41&lt;73051,G41=INT(G41)),FALSE())),"記録確認日は時刻なしで必須",IF(OR(C41&lt;在庫一覧!$B$3,C41&gt;G41,G41&gt;在庫一覧!$H$3),"期首日≦発生日≦確認日≦基準日を確認","確認済み"))))))))))))</f>
        <v/>
      </c>
      <c r="L41" s="1" t="str">
        <f aca="false">IF(K41="","",IF(K41="確認済み",0,1))</f>
        <v/>
      </c>
      <c r="M41" s="1" t="n">
        <f aca="false">IF(COUNTA(A41:G41)=0,IF(AND(K41="",L41="",H41="",I41="",J41=""),0,1),IF(NOT(AND(ISTEXT(K41),K41=IF(COUNTA(A41:G41)=0,"",IF(NOT(AND(ISTEXT(A41),LEN(A41)=8,EXACT(LEFT(A41,4),"MOV-"),ISNUMBER(FIND(MID(A41,5,1)&amp;"x","0x1x2x3x4x5x6x7x8x9x")),ISNUMBER(FIND(MID(A41,6,1)&amp;"x","0x1x2x3x4x5x6x7x8x9x")),ISNUMBER(FIND(MID(A41,7,1)&amp;"x","0x1x2x3x4x5x6x7x8x9x")),ISNUMBER(FIND(MID(A41,8,1)&amp;"x","0x1x2x3x4x5x6x7x8x9x")))),"IDはMOV-と半角数字4桁",IF(COUNTIFS($A$8:$A$107,A41)&gt;1,"記録IDが重複",IF(NOT(AND(ISTEXT(B41),LEN(B41)=8,EXACT(LEFT(B41,4),"SKU-"),ISNUMBER(FIND(MID(B41,5,1)&amp;"x","0x1x2x3x4x5x6x7x8x9x")),ISNUMBER(FIND(MID(B41,6,1)&amp;"x","0x1x2x3x4x5x6x7x8x9x")),ISNUMBER(FIND(MID(B41,7,1)&amp;"x","0x1x2x3x4x5x6x7x8x9x")),ISNUMBER(FIND(MID(B41,8,1)&amp;"x","0x1x2x3x4x5x6x7x8x9x")))),"品目IDはSKU-と半角数字4桁",IF(COUNTIFS(期首と基準!$A$8:$A$57,B41)&lt;&gt;1,"期首品目が一意に登録されていません",IF(NOT(IF(ISNUMBER(C41),AND(C41&gt;=43831,C41&lt;73051,C41=INT(C41)),FALSE())),"発生日は時刻なしで必須",IF(NOT(OR(D41="入庫",D41="出庫")),"入出区分を確認",IF(NOT(OR(F41="確定",F41="取消",F41="未確認")),"状態を確認",IF(AND(F41&lt;&gt;"未確認",NOT(IF(ISNUMBER(E41),AND(E41&gt;=1,E41&lt;=1000000,E41=INT(E41)),FALSE()))),"確定/取消の元数量は1〜100万個の整数で必須",IF(AND(F41="未確認",COUNTA(E41)&gt;0),"未確認の数量は空欄",IF(NOT(IF(ISNUMBER(G41),AND(G41&gt;=43831,G41&lt;73051,G41=INT(G41)),FALSE())),"記録確認日は時刻なしで必須",IF(OR(C41&lt;在庫一覧!$B$3,C41&gt;G41,G41&gt;在庫一覧!$H$3),"期首日≦発生日≦確認日≦基準日を確認","確認済み")))))))))))),ISNUMBER(L41),L41=IF(K41="確認済み",0,1))),1,IF(L41&lt;&gt;0,0,IF(AND(ISNUMBER(H41),H41=IF(AND(F41="確定",D41="入庫",C41&lt;=在庫一覧!$E$3),E41,0),ISNUMBER(I41),I41=IF(AND(F41="確定",D41="出庫",C41&lt;=在庫一覧!$E$3),E41,0),ISNUMBER(J41),J41=IF(AND(F41="未確認",C41&lt;=在庫一覧!$E$3),1,0)),0,1))))</f>
        <v>0</v>
      </c>
    </row>
    <row r="42" customFormat="false" ht="30" hidden="false" customHeight="true" outlineLevel="0" collapsed="false">
      <c r="A42" s="8"/>
      <c r="B42" s="12"/>
      <c r="C42" s="13"/>
      <c r="D42" s="9"/>
      <c r="E42" s="10"/>
      <c r="F42" s="9"/>
      <c r="G42" s="13"/>
      <c r="H42" s="4" t="str">
        <f aca="false">IF(K42="","",IF(L42&lt;&gt;0,NA(),IF(AND(F42="確定",D42="入庫",C42&lt;=在庫一覧!$E$3),E42,0)))</f>
        <v/>
      </c>
      <c r="I42" s="4" t="str">
        <f aca="false">IF(K42="","",IF(L42&lt;&gt;0,NA(),IF(AND(F42="確定",D42="出庫",C42&lt;=在庫一覧!$E$3),E42,0)))</f>
        <v/>
      </c>
      <c r="J42" s="1" t="str">
        <f aca="false">IF(K42="","",IF(L42&lt;&gt;0,NA(),IF(AND(F42="未確認",C42&lt;=在庫一覧!$E$3),1,0)))</f>
        <v/>
      </c>
      <c r="K42" s="1" t="str">
        <f aca="false">IF(COUNTA(A42:G42)=0,"",IF(NOT(AND(ISTEXT(A42),LEN(A42)=8,EXACT(LEFT(A42,4),"MOV-"),ISNUMBER(FIND(MID(A42,5,1)&amp;"x","0x1x2x3x4x5x6x7x8x9x")),ISNUMBER(FIND(MID(A42,6,1)&amp;"x","0x1x2x3x4x5x6x7x8x9x")),ISNUMBER(FIND(MID(A42,7,1)&amp;"x","0x1x2x3x4x5x6x7x8x9x")),ISNUMBER(FIND(MID(A42,8,1)&amp;"x","0x1x2x3x4x5x6x7x8x9x")))),"IDはMOV-と半角数字4桁",IF(COUNTIFS($A$8:$A$107,A42)&gt;1,"記録IDが重複",IF(NOT(AND(ISTEXT(B42),LEN(B42)=8,EXACT(LEFT(B42,4),"SKU-"),ISNUMBER(FIND(MID(B42,5,1)&amp;"x","0x1x2x3x4x5x6x7x8x9x")),ISNUMBER(FIND(MID(B42,6,1)&amp;"x","0x1x2x3x4x5x6x7x8x9x")),ISNUMBER(FIND(MID(B42,7,1)&amp;"x","0x1x2x3x4x5x6x7x8x9x")),ISNUMBER(FIND(MID(B42,8,1)&amp;"x","0x1x2x3x4x5x6x7x8x9x")))),"品目IDはSKU-と半角数字4桁",IF(COUNTIFS(期首と基準!$A$8:$A$57,B42)&lt;&gt;1,"期首品目が一意に登録されていません",IF(NOT(IF(ISNUMBER(C42),AND(C42&gt;=43831,C42&lt;73051,C42=INT(C42)),FALSE())),"発生日は時刻なしで必須",IF(NOT(OR(D42="入庫",D42="出庫")),"入出区分を確認",IF(NOT(OR(F42="確定",F42="取消",F42="未確認")),"状態を確認",IF(AND(F42&lt;&gt;"未確認",NOT(IF(ISNUMBER(E42),AND(E42&gt;=1,E42&lt;=1000000,E42=INT(E42)),FALSE()))),"確定/取消の元数量は1〜100万個の整数で必須",IF(AND(F42="未確認",COUNTA(E42)&gt;0),"未確認の数量は空欄",IF(NOT(IF(ISNUMBER(G42),AND(G42&gt;=43831,G42&lt;73051,G42=INT(G42)),FALSE())),"記録確認日は時刻なしで必須",IF(OR(C42&lt;在庫一覧!$B$3,C42&gt;G42,G42&gt;在庫一覧!$H$3),"期首日≦発生日≦確認日≦基準日を確認","確認済み"))))))))))))</f>
        <v/>
      </c>
      <c r="L42" s="1" t="str">
        <f aca="false">IF(K42="","",IF(K42="確認済み",0,1))</f>
        <v/>
      </c>
      <c r="M42" s="1" t="n">
        <f aca="false">IF(COUNTA(A42:G42)=0,IF(AND(K42="",L42="",H42="",I42="",J42=""),0,1),IF(NOT(AND(ISTEXT(K42),K42=IF(COUNTA(A42:G42)=0,"",IF(NOT(AND(ISTEXT(A42),LEN(A42)=8,EXACT(LEFT(A42,4),"MOV-"),ISNUMBER(FIND(MID(A42,5,1)&amp;"x","0x1x2x3x4x5x6x7x8x9x")),ISNUMBER(FIND(MID(A42,6,1)&amp;"x","0x1x2x3x4x5x6x7x8x9x")),ISNUMBER(FIND(MID(A42,7,1)&amp;"x","0x1x2x3x4x5x6x7x8x9x")),ISNUMBER(FIND(MID(A42,8,1)&amp;"x","0x1x2x3x4x5x6x7x8x9x")))),"IDはMOV-と半角数字4桁",IF(COUNTIFS($A$8:$A$107,A42)&gt;1,"記録IDが重複",IF(NOT(AND(ISTEXT(B42),LEN(B42)=8,EXACT(LEFT(B42,4),"SKU-"),ISNUMBER(FIND(MID(B42,5,1)&amp;"x","0x1x2x3x4x5x6x7x8x9x")),ISNUMBER(FIND(MID(B42,6,1)&amp;"x","0x1x2x3x4x5x6x7x8x9x")),ISNUMBER(FIND(MID(B42,7,1)&amp;"x","0x1x2x3x4x5x6x7x8x9x")),ISNUMBER(FIND(MID(B42,8,1)&amp;"x","0x1x2x3x4x5x6x7x8x9x")))),"品目IDはSKU-と半角数字4桁",IF(COUNTIFS(期首と基準!$A$8:$A$57,B42)&lt;&gt;1,"期首品目が一意に登録されていません",IF(NOT(IF(ISNUMBER(C42),AND(C42&gt;=43831,C42&lt;73051,C42=INT(C42)),FALSE())),"発生日は時刻なしで必須",IF(NOT(OR(D42="入庫",D42="出庫")),"入出区分を確認",IF(NOT(OR(F42="確定",F42="取消",F42="未確認")),"状態を確認",IF(AND(F42&lt;&gt;"未確認",NOT(IF(ISNUMBER(E42),AND(E42&gt;=1,E42&lt;=1000000,E42=INT(E42)),FALSE()))),"確定/取消の元数量は1〜100万個の整数で必須",IF(AND(F42="未確認",COUNTA(E42)&gt;0),"未確認の数量は空欄",IF(NOT(IF(ISNUMBER(G42),AND(G42&gt;=43831,G42&lt;73051,G42=INT(G42)),FALSE())),"記録確認日は時刻なしで必須",IF(OR(C42&lt;在庫一覧!$B$3,C42&gt;G42,G42&gt;在庫一覧!$H$3),"期首日≦発生日≦確認日≦基準日を確認","確認済み")))))))))))),ISNUMBER(L42),L42=IF(K42="確認済み",0,1))),1,IF(L42&lt;&gt;0,0,IF(AND(ISNUMBER(H42),H42=IF(AND(F42="確定",D42="入庫",C42&lt;=在庫一覧!$E$3),E42,0),ISNUMBER(I42),I42=IF(AND(F42="確定",D42="出庫",C42&lt;=在庫一覧!$E$3),E42,0),ISNUMBER(J42),J42=IF(AND(F42="未確認",C42&lt;=在庫一覧!$E$3),1,0)),0,1))))</f>
        <v>0</v>
      </c>
    </row>
    <row r="43" customFormat="false" ht="30" hidden="false" customHeight="true" outlineLevel="0" collapsed="false">
      <c r="A43" s="8"/>
      <c r="B43" s="12"/>
      <c r="C43" s="13"/>
      <c r="D43" s="9"/>
      <c r="E43" s="10"/>
      <c r="F43" s="9"/>
      <c r="G43" s="13"/>
      <c r="H43" s="4" t="str">
        <f aca="false">IF(K43="","",IF(L43&lt;&gt;0,NA(),IF(AND(F43="確定",D43="入庫",C43&lt;=在庫一覧!$E$3),E43,0)))</f>
        <v/>
      </c>
      <c r="I43" s="4" t="str">
        <f aca="false">IF(K43="","",IF(L43&lt;&gt;0,NA(),IF(AND(F43="確定",D43="出庫",C43&lt;=在庫一覧!$E$3),E43,0)))</f>
        <v/>
      </c>
      <c r="J43" s="1" t="str">
        <f aca="false">IF(K43="","",IF(L43&lt;&gt;0,NA(),IF(AND(F43="未確認",C43&lt;=在庫一覧!$E$3),1,0)))</f>
        <v/>
      </c>
      <c r="K43" s="1" t="str">
        <f aca="false">IF(COUNTA(A43:G43)=0,"",IF(NOT(AND(ISTEXT(A43),LEN(A43)=8,EXACT(LEFT(A43,4),"MOV-"),ISNUMBER(FIND(MID(A43,5,1)&amp;"x","0x1x2x3x4x5x6x7x8x9x")),ISNUMBER(FIND(MID(A43,6,1)&amp;"x","0x1x2x3x4x5x6x7x8x9x")),ISNUMBER(FIND(MID(A43,7,1)&amp;"x","0x1x2x3x4x5x6x7x8x9x")),ISNUMBER(FIND(MID(A43,8,1)&amp;"x","0x1x2x3x4x5x6x7x8x9x")))),"IDはMOV-と半角数字4桁",IF(COUNTIFS($A$8:$A$107,A43)&gt;1,"記録IDが重複",IF(NOT(AND(ISTEXT(B43),LEN(B43)=8,EXACT(LEFT(B43,4),"SKU-"),ISNUMBER(FIND(MID(B43,5,1)&amp;"x","0x1x2x3x4x5x6x7x8x9x")),ISNUMBER(FIND(MID(B43,6,1)&amp;"x","0x1x2x3x4x5x6x7x8x9x")),ISNUMBER(FIND(MID(B43,7,1)&amp;"x","0x1x2x3x4x5x6x7x8x9x")),ISNUMBER(FIND(MID(B43,8,1)&amp;"x","0x1x2x3x4x5x6x7x8x9x")))),"品目IDはSKU-と半角数字4桁",IF(COUNTIFS(期首と基準!$A$8:$A$57,B43)&lt;&gt;1,"期首品目が一意に登録されていません",IF(NOT(IF(ISNUMBER(C43),AND(C43&gt;=43831,C43&lt;73051,C43=INT(C43)),FALSE())),"発生日は時刻なしで必須",IF(NOT(OR(D43="入庫",D43="出庫")),"入出区分を確認",IF(NOT(OR(F43="確定",F43="取消",F43="未確認")),"状態を確認",IF(AND(F43&lt;&gt;"未確認",NOT(IF(ISNUMBER(E43),AND(E43&gt;=1,E43&lt;=1000000,E43=INT(E43)),FALSE()))),"確定/取消の元数量は1〜100万個の整数で必須",IF(AND(F43="未確認",COUNTA(E43)&gt;0),"未確認の数量は空欄",IF(NOT(IF(ISNUMBER(G43),AND(G43&gt;=43831,G43&lt;73051,G43=INT(G43)),FALSE())),"記録確認日は時刻なしで必須",IF(OR(C43&lt;在庫一覧!$B$3,C43&gt;G43,G43&gt;在庫一覧!$H$3),"期首日≦発生日≦確認日≦基準日を確認","確認済み"))))))))))))</f>
        <v/>
      </c>
      <c r="L43" s="1" t="str">
        <f aca="false">IF(K43="","",IF(K43="確認済み",0,1))</f>
        <v/>
      </c>
      <c r="M43" s="1" t="n">
        <f aca="false">IF(COUNTA(A43:G43)=0,IF(AND(K43="",L43="",H43="",I43="",J43=""),0,1),IF(NOT(AND(ISTEXT(K43),K43=IF(COUNTA(A43:G43)=0,"",IF(NOT(AND(ISTEXT(A43),LEN(A43)=8,EXACT(LEFT(A43,4),"MOV-"),ISNUMBER(FIND(MID(A43,5,1)&amp;"x","0x1x2x3x4x5x6x7x8x9x")),ISNUMBER(FIND(MID(A43,6,1)&amp;"x","0x1x2x3x4x5x6x7x8x9x")),ISNUMBER(FIND(MID(A43,7,1)&amp;"x","0x1x2x3x4x5x6x7x8x9x")),ISNUMBER(FIND(MID(A43,8,1)&amp;"x","0x1x2x3x4x5x6x7x8x9x")))),"IDはMOV-と半角数字4桁",IF(COUNTIFS($A$8:$A$107,A43)&gt;1,"記録IDが重複",IF(NOT(AND(ISTEXT(B43),LEN(B43)=8,EXACT(LEFT(B43,4),"SKU-"),ISNUMBER(FIND(MID(B43,5,1)&amp;"x","0x1x2x3x4x5x6x7x8x9x")),ISNUMBER(FIND(MID(B43,6,1)&amp;"x","0x1x2x3x4x5x6x7x8x9x")),ISNUMBER(FIND(MID(B43,7,1)&amp;"x","0x1x2x3x4x5x6x7x8x9x")),ISNUMBER(FIND(MID(B43,8,1)&amp;"x","0x1x2x3x4x5x6x7x8x9x")))),"品目IDはSKU-と半角数字4桁",IF(COUNTIFS(期首と基準!$A$8:$A$57,B43)&lt;&gt;1,"期首品目が一意に登録されていません",IF(NOT(IF(ISNUMBER(C43),AND(C43&gt;=43831,C43&lt;73051,C43=INT(C43)),FALSE())),"発生日は時刻なしで必須",IF(NOT(OR(D43="入庫",D43="出庫")),"入出区分を確認",IF(NOT(OR(F43="確定",F43="取消",F43="未確認")),"状態を確認",IF(AND(F43&lt;&gt;"未確認",NOT(IF(ISNUMBER(E43),AND(E43&gt;=1,E43&lt;=1000000,E43=INT(E43)),FALSE()))),"確定/取消の元数量は1〜100万個の整数で必須",IF(AND(F43="未確認",COUNTA(E43)&gt;0),"未確認の数量は空欄",IF(NOT(IF(ISNUMBER(G43),AND(G43&gt;=43831,G43&lt;73051,G43=INT(G43)),FALSE())),"記録確認日は時刻なしで必須",IF(OR(C43&lt;在庫一覧!$B$3,C43&gt;G43,G43&gt;在庫一覧!$H$3),"期首日≦発生日≦確認日≦基準日を確認","確認済み")))))))))))),ISNUMBER(L43),L43=IF(K43="確認済み",0,1))),1,IF(L43&lt;&gt;0,0,IF(AND(ISNUMBER(H43),H43=IF(AND(F43="確定",D43="入庫",C43&lt;=在庫一覧!$E$3),E43,0),ISNUMBER(I43),I43=IF(AND(F43="確定",D43="出庫",C43&lt;=在庫一覧!$E$3),E43,0),ISNUMBER(J43),J43=IF(AND(F43="未確認",C43&lt;=在庫一覧!$E$3),1,0)),0,1))))</f>
        <v>0</v>
      </c>
    </row>
    <row r="44" customFormat="false" ht="30" hidden="false" customHeight="true" outlineLevel="0" collapsed="false">
      <c r="A44" s="8"/>
      <c r="B44" s="12"/>
      <c r="C44" s="13"/>
      <c r="D44" s="9"/>
      <c r="E44" s="10"/>
      <c r="F44" s="9"/>
      <c r="G44" s="13"/>
      <c r="H44" s="4" t="str">
        <f aca="false">IF(K44="","",IF(L44&lt;&gt;0,NA(),IF(AND(F44="確定",D44="入庫",C44&lt;=在庫一覧!$E$3),E44,0)))</f>
        <v/>
      </c>
      <c r="I44" s="4" t="str">
        <f aca="false">IF(K44="","",IF(L44&lt;&gt;0,NA(),IF(AND(F44="確定",D44="出庫",C44&lt;=在庫一覧!$E$3),E44,0)))</f>
        <v/>
      </c>
      <c r="J44" s="1" t="str">
        <f aca="false">IF(K44="","",IF(L44&lt;&gt;0,NA(),IF(AND(F44="未確認",C44&lt;=在庫一覧!$E$3),1,0)))</f>
        <v/>
      </c>
      <c r="K44" s="1" t="str">
        <f aca="false">IF(COUNTA(A44:G44)=0,"",IF(NOT(AND(ISTEXT(A44),LEN(A44)=8,EXACT(LEFT(A44,4),"MOV-"),ISNUMBER(FIND(MID(A44,5,1)&amp;"x","0x1x2x3x4x5x6x7x8x9x")),ISNUMBER(FIND(MID(A44,6,1)&amp;"x","0x1x2x3x4x5x6x7x8x9x")),ISNUMBER(FIND(MID(A44,7,1)&amp;"x","0x1x2x3x4x5x6x7x8x9x")),ISNUMBER(FIND(MID(A44,8,1)&amp;"x","0x1x2x3x4x5x6x7x8x9x")))),"IDはMOV-と半角数字4桁",IF(COUNTIFS($A$8:$A$107,A44)&gt;1,"記録IDが重複",IF(NOT(AND(ISTEXT(B44),LEN(B44)=8,EXACT(LEFT(B44,4),"SKU-"),ISNUMBER(FIND(MID(B44,5,1)&amp;"x","0x1x2x3x4x5x6x7x8x9x")),ISNUMBER(FIND(MID(B44,6,1)&amp;"x","0x1x2x3x4x5x6x7x8x9x")),ISNUMBER(FIND(MID(B44,7,1)&amp;"x","0x1x2x3x4x5x6x7x8x9x")),ISNUMBER(FIND(MID(B44,8,1)&amp;"x","0x1x2x3x4x5x6x7x8x9x")))),"品目IDはSKU-と半角数字4桁",IF(COUNTIFS(期首と基準!$A$8:$A$57,B44)&lt;&gt;1,"期首品目が一意に登録されていません",IF(NOT(IF(ISNUMBER(C44),AND(C44&gt;=43831,C44&lt;73051,C44=INT(C44)),FALSE())),"発生日は時刻なしで必須",IF(NOT(OR(D44="入庫",D44="出庫")),"入出区分を確認",IF(NOT(OR(F44="確定",F44="取消",F44="未確認")),"状態を確認",IF(AND(F44&lt;&gt;"未確認",NOT(IF(ISNUMBER(E44),AND(E44&gt;=1,E44&lt;=1000000,E44=INT(E44)),FALSE()))),"確定/取消の元数量は1〜100万個の整数で必須",IF(AND(F44="未確認",COUNTA(E44)&gt;0),"未確認の数量は空欄",IF(NOT(IF(ISNUMBER(G44),AND(G44&gt;=43831,G44&lt;73051,G44=INT(G44)),FALSE())),"記録確認日は時刻なしで必須",IF(OR(C44&lt;在庫一覧!$B$3,C44&gt;G44,G44&gt;在庫一覧!$H$3),"期首日≦発生日≦確認日≦基準日を確認","確認済み"))))))))))))</f>
        <v/>
      </c>
      <c r="L44" s="1" t="str">
        <f aca="false">IF(K44="","",IF(K44="確認済み",0,1))</f>
        <v/>
      </c>
      <c r="M44" s="1" t="n">
        <f aca="false">IF(COUNTA(A44:G44)=0,IF(AND(K44="",L44="",H44="",I44="",J44=""),0,1),IF(NOT(AND(ISTEXT(K44),K44=IF(COUNTA(A44:G44)=0,"",IF(NOT(AND(ISTEXT(A44),LEN(A44)=8,EXACT(LEFT(A44,4),"MOV-"),ISNUMBER(FIND(MID(A44,5,1)&amp;"x","0x1x2x3x4x5x6x7x8x9x")),ISNUMBER(FIND(MID(A44,6,1)&amp;"x","0x1x2x3x4x5x6x7x8x9x")),ISNUMBER(FIND(MID(A44,7,1)&amp;"x","0x1x2x3x4x5x6x7x8x9x")),ISNUMBER(FIND(MID(A44,8,1)&amp;"x","0x1x2x3x4x5x6x7x8x9x")))),"IDはMOV-と半角数字4桁",IF(COUNTIFS($A$8:$A$107,A44)&gt;1,"記録IDが重複",IF(NOT(AND(ISTEXT(B44),LEN(B44)=8,EXACT(LEFT(B44,4),"SKU-"),ISNUMBER(FIND(MID(B44,5,1)&amp;"x","0x1x2x3x4x5x6x7x8x9x")),ISNUMBER(FIND(MID(B44,6,1)&amp;"x","0x1x2x3x4x5x6x7x8x9x")),ISNUMBER(FIND(MID(B44,7,1)&amp;"x","0x1x2x3x4x5x6x7x8x9x")),ISNUMBER(FIND(MID(B44,8,1)&amp;"x","0x1x2x3x4x5x6x7x8x9x")))),"品目IDはSKU-と半角数字4桁",IF(COUNTIFS(期首と基準!$A$8:$A$57,B44)&lt;&gt;1,"期首品目が一意に登録されていません",IF(NOT(IF(ISNUMBER(C44),AND(C44&gt;=43831,C44&lt;73051,C44=INT(C44)),FALSE())),"発生日は時刻なしで必須",IF(NOT(OR(D44="入庫",D44="出庫")),"入出区分を確認",IF(NOT(OR(F44="確定",F44="取消",F44="未確認")),"状態を確認",IF(AND(F44&lt;&gt;"未確認",NOT(IF(ISNUMBER(E44),AND(E44&gt;=1,E44&lt;=1000000,E44=INT(E44)),FALSE()))),"確定/取消の元数量は1〜100万個の整数で必須",IF(AND(F44="未確認",COUNTA(E44)&gt;0),"未確認の数量は空欄",IF(NOT(IF(ISNUMBER(G44),AND(G44&gt;=43831,G44&lt;73051,G44=INT(G44)),FALSE())),"記録確認日は時刻なしで必須",IF(OR(C44&lt;在庫一覧!$B$3,C44&gt;G44,G44&gt;在庫一覧!$H$3),"期首日≦発生日≦確認日≦基準日を確認","確認済み")))))))))))),ISNUMBER(L44),L44=IF(K44="確認済み",0,1))),1,IF(L44&lt;&gt;0,0,IF(AND(ISNUMBER(H44),H44=IF(AND(F44="確定",D44="入庫",C44&lt;=在庫一覧!$E$3),E44,0),ISNUMBER(I44),I44=IF(AND(F44="確定",D44="出庫",C44&lt;=在庫一覧!$E$3),E44,0),ISNUMBER(J44),J44=IF(AND(F44="未確認",C44&lt;=在庫一覧!$E$3),1,0)),0,1))))</f>
        <v>0</v>
      </c>
    </row>
    <row r="45" customFormat="false" ht="30" hidden="false" customHeight="true" outlineLevel="0" collapsed="false">
      <c r="A45" s="8"/>
      <c r="B45" s="12"/>
      <c r="C45" s="13"/>
      <c r="D45" s="9"/>
      <c r="E45" s="10"/>
      <c r="F45" s="9"/>
      <c r="G45" s="13"/>
      <c r="H45" s="4" t="str">
        <f aca="false">IF(K45="","",IF(L45&lt;&gt;0,NA(),IF(AND(F45="確定",D45="入庫",C45&lt;=在庫一覧!$E$3),E45,0)))</f>
        <v/>
      </c>
      <c r="I45" s="4" t="str">
        <f aca="false">IF(K45="","",IF(L45&lt;&gt;0,NA(),IF(AND(F45="確定",D45="出庫",C45&lt;=在庫一覧!$E$3),E45,0)))</f>
        <v/>
      </c>
      <c r="J45" s="1" t="str">
        <f aca="false">IF(K45="","",IF(L45&lt;&gt;0,NA(),IF(AND(F45="未確認",C45&lt;=在庫一覧!$E$3),1,0)))</f>
        <v/>
      </c>
      <c r="K45" s="1" t="str">
        <f aca="false">IF(COUNTA(A45:G45)=0,"",IF(NOT(AND(ISTEXT(A45),LEN(A45)=8,EXACT(LEFT(A45,4),"MOV-"),ISNUMBER(FIND(MID(A45,5,1)&amp;"x","0x1x2x3x4x5x6x7x8x9x")),ISNUMBER(FIND(MID(A45,6,1)&amp;"x","0x1x2x3x4x5x6x7x8x9x")),ISNUMBER(FIND(MID(A45,7,1)&amp;"x","0x1x2x3x4x5x6x7x8x9x")),ISNUMBER(FIND(MID(A45,8,1)&amp;"x","0x1x2x3x4x5x6x7x8x9x")))),"IDはMOV-と半角数字4桁",IF(COUNTIFS($A$8:$A$107,A45)&gt;1,"記録IDが重複",IF(NOT(AND(ISTEXT(B45),LEN(B45)=8,EXACT(LEFT(B45,4),"SKU-"),ISNUMBER(FIND(MID(B45,5,1)&amp;"x","0x1x2x3x4x5x6x7x8x9x")),ISNUMBER(FIND(MID(B45,6,1)&amp;"x","0x1x2x3x4x5x6x7x8x9x")),ISNUMBER(FIND(MID(B45,7,1)&amp;"x","0x1x2x3x4x5x6x7x8x9x")),ISNUMBER(FIND(MID(B45,8,1)&amp;"x","0x1x2x3x4x5x6x7x8x9x")))),"品目IDはSKU-と半角数字4桁",IF(COUNTIFS(期首と基準!$A$8:$A$57,B45)&lt;&gt;1,"期首品目が一意に登録されていません",IF(NOT(IF(ISNUMBER(C45),AND(C45&gt;=43831,C45&lt;73051,C45=INT(C45)),FALSE())),"発生日は時刻なしで必須",IF(NOT(OR(D45="入庫",D45="出庫")),"入出区分を確認",IF(NOT(OR(F45="確定",F45="取消",F45="未確認")),"状態を確認",IF(AND(F45&lt;&gt;"未確認",NOT(IF(ISNUMBER(E45),AND(E45&gt;=1,E45&lt;=1000000,E45=INT(E45)),FALSE()))),"確定/取消の元数量は1〜100万個の整数で必須",IF(AND(F45="未確認",COUNTA(E45)&gt;0),"未確認の数量は空欄",IF(NOT(IF(ISNUMBER(G45),AND(G45&gt;=43831,G45&lt;73051,G45=INT(G45)),FALSE())),"記録確認日は時刻なしで必須",IF(OR(C45&lt;在庫一覧!$B$3,C45&gt;G45,G45&gt;在庫一覧!$H$3),"期首日≦発生日≦確認日≦基準日を確認","確認済み"))))))))))))</f>
        <v/>
      </c>
      <c r="L45" s="1" t="str">
        <f aca="false">IF(K45="","",IF(K45="確認済み",0,1))</f>
        <v/>
      </c>
      <c r="M45" s="1" t="n">
        <f aca="false">IF(COUNTA(A45:G45)=0,IF(AND(K45="",L45="",H45="",I45="",J45=""),0,1),IF(NOT(AND(ISTEXT(K45),K45=IF(COUNTA(A45:G45)=0,"",IF(NOT(AND(ISTEXT(A45),LEN(A45)=8,EXACT(LEFT(A45,4),"MOV-"),ISNUMBER(FIND(MID(A45,5,1)&amp;"x","0x1x2x3x4x5x6x7x8x9x")),ISNUMBER(FIND(MID(A45,6,1)&amp;"x","0x1x2x3x4x5x6x7x8x9x")),ISNUMBER(FIND(MID(A45,7,1)&amp;"x","0x1x2x3x4x5x6x7x8x9x")),ISNUMBER(FIND(MID(A45,8,1)&amp;"x","0x1x2x3x4x5x6x7x8x9x")))),"IDはMOV-と半角数字4桁",IF(COUNTIFS($A$8:$A$107,A45)&gt;1,"記録IDが重複",IF(NOT(AND(ISTEXT(B45),LEN(B45)=8,EXACT(LEFT(B45,4),"SKU-"),ISNUMBER(FIND(MID(B45,5,1)&amp;"x","0x1x2x3x4x5x6x7x8x9x")),ISNUMBER(FIND(MID(B45,6,1)&amp;"x","0x1x2x3x4x5x6x7x8x9x")),ISNUMBER(FIND(MID(B45,7,1)&amp;"x","0x1x2x3x4x5x6x7x8x9x")),ISNUMBER(FIND(MID(B45,8,1)&amp;"x","0x1x2x3x4x5x6x7x8x9x")))),"品目IDはSKU-と半角数字4桁",IF(COUNTIFS(期首と基準!$A$8:$A$57,B45)&lt;&gt;1,"期首品目が一意に登録されていません",IF(NOT(IF(ISNUMBER(C45),AND(C45&gt;=43831,C45&lt;73051,C45=INT(C45)),FALSE())),"発生日は時刻なしで必須",IF(NOT(OR(D45="入庫",D45="出庫")),"入出区分を確認",IF(NOT(OR(F45="確定",F45="取消",F45="未確認")),"状態を確認",IF(AND(F45&lt;&gt;"未確認",NOT(IF(ISNUMBER(E45),AND(E45&gt;=1,E45&lt;=1000000,E45=INT(E45)),FALSE()))),"確定/取消の元数量は1〜100万個の整数で必須",IF(AND(F45="未確認",COUNTA(E45)&gt;0),"未確認の数量は空欄",IF(NOT(IF(ISNUMBER(G45),AND(G45&gt;=43831,G45&lt;73051,G45=INT(G45)),FALSE())),"記録確認日は時刻なしで必須",IF(OR(C45&lt;在庫一覧!$B$3,C45&gt;G45,G45&gt;在庫一覧!$H$3),"期首日≦発生日≦確認日≦基準日を確認","確認済み")))))))))))),ISNUMBER(L45),L45=IF(K45="確認済み",0,1))),1,IF(L45&lt;&gt;0,0,IF(AND(ISNUMBER(H45),H45=IF(AND(F45="確定",D45="入庫",C45&lt;=在庫一覧!$E$3),E45,0),ISNUMBER(I45),I45=IF(AND(F45="確定",D45="出庫",C45&lt;=在庫一覧!$E$3),E45,0),ISNUMBER(J45),J45=IF(AND(F45="未確認",C45&lt;=在庫一覧!$E$3),1,0)),0,1))))</f>
        <v>0</v>
      </c>
    </row>
    <row r="46" customFormat="false" ht="30" hidden="false" customHeight="true" outlineLevel="0" collapsed="false">
      <c r="A46" s="8"/>
      <c r="B46" s="12"/>
      <c r="C46" s="13"/>
      <c r="D46" s="9"/>
      <c r="E46" s="10"/>
      <c r="F46" s="9"/>
      <c r="G46" s="13"/>
      <c r="H46" s="4" t="str">
        <f aca="false">IF(K46="","",IF(L46&lt;&gt;0,NA(),IF(AND(F46="確定",D46="入庫",C46&lt;=在庫一覧!$E$3),E46,0)))</f>
        <v/>
      </c>
      <c r="I46" s="4" t="str">
        <f aca="false">IF(K46="","",IF(L46&lt;&gt;0,NA(),IF(AND(F46="確定",D46="出庫",C46&lt;=在庫一覧!$E$3),E46,0)))</f>
        <v/>
      </c>
      <c r="J46" s="1" t="str">
        <f aca="false">IF(K46="","",IF(L46&lt;&gt;0,NA(),IF(AND(F46="未確認",C46&lt;=在庫一覧!$E$3),1,0)))</f>
        <v/>
      </c>
      <c r="K46" s="1" t="str">
        <f aca="false">IF(COUNTA(A46:G46)=0,"",IF(NOT(AND(ISTEXT(A46),LEN(A46)=8,EXACT(LEFT(A46,4),"MOV-"),ISNUMBER(FIND(MID(A46,5,1)&amp;"x","0x1x2x3x4x5x6x7x8x9x")),ISNUMBER(FIND(MID(A46,6,1)&amp;"x","0x1x2x3x4x5x6x7x8x9x")),ISNUMBER(FIND(MID(A46,7,1)&amp;"x","0x1x2x3x4x5x6x7x8x9x")),ISNUMBER(FIND(MID(A46,8,1)&amp;"x","0x1x2x3x4x5x6x7x8x9x")))),"IDはMOV-と半角数字4桁",IF(COUNTIFS($A$8:$A$107,A46)&gt;1,"記録IDが重複",IF(NOT(AND(ISTEXT(B46),LEN(B46)=8,EXACT(LEFT(B46,4),"SKU-"),ISNUMBER(FIND(MID(B46,5,1)&amp;"x","0x1x2x3x4x5x6x7x8x9x")),ISNUMBER(FIND(MID(B46,6,1)&amp;"x","0x1x2x3x4x5x6x7x8x9x")),ISNUMBER(FIND(MID(B46,7,1)&amp;"x","0x1x2x3x4x5x6x7x8x9x")),ISNUMBER(FIND(MID(B46,8,1)&amp;"x","0x1x2x3x4x5x6x7x8x9x")))),"品目IDはSKU-と半角数字4桁",IF(COUNTIFS(期首と基準!$A$8:$A$57,B46)&lt;&gt;1,"期首品目が一意に登録されていません",IF(NOT(IF(ISNUMBER(C46),AND(C46&gt;=43831,C46&lt;73051,C46=INT(C46)),FALSE())),"発生日は時刻なしで必須",IF(NOT(OR(D46="入庫",D46="出庫")),"入出区分を確認",IF(NOT(OR(F46="確定",F46="取消",F46="未確認")),"状態を確認",IF(AND(F46&lt;&gt;"未確認",NOT(IF(ISNUMBER(E46),AND(E46&gt;=1,E46&lt;=1000000,E46=INT(E46)),FALSE()))),"確定/取消の元数量は1〜100万個の整数で必須",IF(AND(F46="未確認",COUNTA(E46)&gt;0),"未確認の数量は空欄",IF(NOT(IF(ISNUMBER(G46),AND(G46&gt;=43831,G46&lt;73051,G46=INT(G46)),FALSE())),"記録確認日は時刻なしで必須",IF(OR(C46&lt;在庫一覧!$B$3,C46&gt;G46,G46&gt;在庫一覧!$H$3),"期首日≦発生日≦確認日≦基準日を確認","確認済み"))))))))))))</f>
        <v/>
      </c>
      <c r="L46" s="1" t="str">
        <f aca="false">IF(K46="","",IF(K46="確認済み",0,1))</f>
        <v/>
      </c>
      <c r="M46" s="1" t="n">
        <f aca="false">IF(COUNTA(A46:G46)=0,IF(AND(K46="",L46="",H46="",I46="",J46=""),0,1),IF(NOT(AND(ISTEXT(K46),K46=IF(COUNTA(A46:G46)=0,"",IF(NOT(AND(ISTEXT(A46),LEN(A46)=8,EXACT(LEFT(A46,4),"MOV-"),ISNUMBER(FIND(MID(A46,5,1)&amp;"x","0x1x2x3x4x5x6x7x8x9x")),ISNUMBER(FIND(MID(A46,6,1)&amp;"x","0x1x2x3x4x5x6x7x8x9x")),ISNUMBER(FIND(MID(A46,7,1)&amp;"x","0x1x2x3x4x5x6x7x8x9x")),ISNUMBER(FIND(MID(A46,8,1)&amp;"x","0x1x2x3x4x5x6x7x8x9x")))),"IDはMOV-と半角数字4桁",IF(COUNTIFS($A$8:$A$107,A46)&gt;1,"記録IDが重複",IF(NOT(AND(ISTEXT(B46),LEN(B46)=8,EXACT(LEFT(B46,4),"SKU-"),ISNUMBER(FIND(MID(B46,5,1)&amp;"x","0x1x2x3x4x5x6x7x8x9x")),ISNUMBER(FIND(MID(B46,6,1)&amp;"x","0x1x2x3x4x5x6x7x8x9x")),ISNUMBER(FIND(MID(B46,7,1)&amp;"x","0x1x2x3x4x5x6x7x8x9x")),ISNUMBER(FIND(MID(B46,8,1)&amp;"x","0x1x2x3x4x5x6x7x8x9x")))),"品目IDはSKU-と半角数字4桁",IF(COUNTIFS(期首と基準!$A$8:$A$57,B46)&lt;&gt;1,"期首品目が一意に登録されていません",IF(NOT(IF(ISNUMBER(C46),AND(C46&gt;=43831,C46&lt;73051,C46=INT(C46)),FALSE())),"発生日は時刻なしで必須",IF(NOT(OR(D46="入庫",D46="出庫")),"入出区分を確認",IF(NOT(OR(F46="確定",F46="取消",F46="未確認")),"状態を確認",IF(AND(F46&lt;&gt;"未確認",NOT(IF(ISNUMBER(E46),AND(E46&gt;=1,E46&lt;=1000000,E46=INT(E46)),FALSE()))),"確定/取消の元数量は1〜100万個の整数で必須",IF(AND(F46="未確認",COUNTA(E46)&gt;0),"未確認の数量は空欄",IF(NOT(IF(ISNUMBER(G46),AND(G46&gt;=43831,G46&lt;73051,G46=INT(G46)),FALSE())),"記録確認日は時刻なしで必須",IF(OR(C46&lt;在庫一覧!$B$3,C46&gt;G46,G46&gt;在庫一覧!$H$3),"期首日≦発生日≦確認日≦基準日を確認","確認済み")))))))))))),ISNUMBER(L46),L46=IF(K46="確認済み",0,1))),1,IF(L46&lt;&gt;0,0,IF(AND(ISNUMBER(H46),H46=IF(AND(F46="確定",D46="入庫",C46&lt;=在庫一覧!$E$3),E46,0),ISNUMBER(I46),I46=IF(AND(F46="確定",D46="出庫",C46&lt;=在庫一覧!$E$3),E46,0),ISNUMBER(J46),J46=IF(AND(F46="未確認",C46&lt;=在庫一覧!$E$3),1,0)),0,1))))</f>
        <v>0</v>
      </c>
    </row>
    <row r="47" customFormat="false" ht="30" hidden="false" customHeight="true" outlineLevel="0" collapsed="false">
      <c r="A47" s="8"/>
      <c r="B47" s="12"/>
      <c r="C47" s="13"/>
      <c r="D47" s="9"/>
      <c r="E47" s="10"/>
      <c r="F47" s="9"/>
      <c r="G47" s="13"/>
      <c r="H47" s="4" t="str">
        <f aca="false">IF(K47="","",IF(L47&lt;&gt;0,NA(),IF(AND(F47="確定",D47="入庫",C47&lt;=在庫一覧!$E$3),E47,0)))</f>
        <v/>
      </c>
      <c r="I47" s="4" t="str">
        <f aca="false">IF(K47="","",IF(L47&lt;&gt;0,NA(),IF(AND(F47="確定",D47="出庫",C47&lt;=在庫一覧!$E$3),E47,0)))</f>
        <v/>
      </c>
      <c r="J47" s="1" t="str">
        <f aca="false">IF(K47="","",IF(L47&lt;&gt;0,NA(),IF(AND(F47="未確認",C47&lt;=在庫一覧!$E$3),1,0)))</f>
        <v/>
      </c>
      <c r="K47" s="1" t="str">
        <f aca="false">IF(COUNTA(A47:G47)=0,"",IF(NOT(AND(ISTEXT(A47),LEN(A47)=8,EXACT(LEFT(A47,4),"MOV-"),ISNUMBER(FIND(MID(A47,5,1)&amp;"x","0x1x2x3x4x5x6x7x8x9x")),ISNUMBER(FIND(MID(A47,6,1)&amp;"x","0x1x2x3x4x5x6x7x8x9x")),ISNUMBER(FIND(MID(A47,7,1)&amp;"x","0x1x2x3x4x5x6x7x8x9x")),ISNUMBER(FIND(MID(A47,8,1)&amp;"x","0x1x2x3x4x5x6x7x8x9x")))),"IDはMOV-と半角数字4桁",IF(COUNTIFS($A$8:$A$107,A47)&gt;1,"記録IDが重複",IF(NOT(AND(ISTEXT(B47),LEN(B47)=8,EXACT(LEFT(B47,4),"SKU-"),ISNUMBER(FIND(MID(B47,5,1)&amp;"x","0x1x2x3x4x5x6x7x8x9x")),ISNUMBER(FIND(MID(B47,6,1)&amp;"x","0x1x2x3x4x5x6x7x8x9x")),ISNUMBER(FIND(MID(B47,7,1)&amp;"x","0x1x2x3x4x5x6x7x8x9x")),ISNUMBER(FIND(MID(B47,8,1)&amp;"x","0x1x2x3x4x5x6x7x8x9x")))),"品目IDはSKU-と半角数字4桁",IF(COUNTIFS(期首と基準!$A$8:$A$57,B47)&lt;&gt;1,"期首品目が一意に登録されていません",IF(NOT(IF(ISNUMBER(C47),AND(C47&gt;=43831,C47&lt;73051,C47=INT(C47)),FALSE())),"発生日は時刻なしで必須",IF(NOT(OR(D47="入庫",D47="出庫")),"入出区分を確認",IF(NOT(OR(F47="確定",F47="取消",F47="未確認")),"状態を確認",IF(AND(F47&lt;&gt;"未確認",NOT(IF(ISNUMBER(E47),AND(E47&gt;=1,E47&lt;=1000000,E47=INT(E47)),FALSE()))),"確定/取消の元数量は1〜100万個の整数で必須",IF(AND(F47="未確認",COUNTA(E47)&gt;0),"未確認の数量は空欄",IF(NOT(IF(ISNUMBER(G47),AND(G47&gt;=43831,G47&lt;73051,G47=INT(G47)),FALSE())),"記録確認日は時刻なしで必須",IF(OR(C47&lt;在庫一覧!$B$3,C47&gt;G47,G47&gt;在庫一覧!$H$3),"期首日≦発生日≦確認日≦基準日を確認","確認済み"))))))))))))</f>
        <v/>
      </c>
      <c r="L47" s="1" t="str">
        <f aca="false">IF(K47="","",IF(K47="確認済み",0,1))</f>
        <v/>
      </c>
      <c r="M47" s="1" t="n">
        <f aca="false">IF(COUNTA(A47:G47)=0,IF(AND(K47="",L47="",H47="",I47="",J47=""),0,1),IF(NOT(AND(ISTEXT(K47),K47=IF(COUNTA(A47:G47)=0,"",IF(NOT(AND(ISTEXT(A47),LEN(A47)=8,EXACT(LEFT(A47,4),"MOV-"),ISNUMBER(FIND(MID(A47,5,1)&amp;"x","0x1x2x3x4x5x6x7x8x9x")),ISNUMBER(FIND(MID(A47,6,1)&amp;"x","0x1x2x3x4x5x6x7x8x9x")),ISNUMBER(FIND(MID(A47,7,1)&amp;"x","0x1x2x3x4x5x6x7x8x9x")),ISNUMBER(FIND(MID(A47,8,1)&amp;"x","0x1x2x3x4x5x6x7x8x9x")))),"IDはMOV-と半角数字4桁",IF(COUNTIFS($A$8:$A$107,A47)&gt;1,"記録IDが重複",IF(NOT(AND(ISTEXT(B47),LEN(B47)=8,EXACT(LEFT(B47,4),"SKU-"),ISNUMBER(FIND(MID(B47,5,1)&amp;"x","0x1x2x3x4x5x6x7x8x9x")),ISNUMBER(FIND(MID(B47,6,1)&amp;"x","0x1x2x3x4x5x6x7x8x9x")),ISNUMBER(FIND(MID(B47,7,1)&amp;"x","0x1x2x3x4x5x6x7x8x9x")),ISNUMBER(FIND(MID(B47,8,1)&amp;"x","0x1x2x3x4x5x6x7x8x9x")))),"品目IDはSKU-と半角数字4桁",IF(COUNTIFS(期首と基準!$A$8:$A$57,B47)&lt;&gt;1,"期首品目が一意に登録されていません",IF(NOT(IF(ISNUMBER(C47),AND(C47&gt;=43831,C47&lt;73051,C47=INT(C47)),FALSE())),"発生日は時刻なしで必須",IF(NOT(OR(D47="入庫",D47="出庫")),"入出区分を確認",IF(NOT(OR(F47="確定",F47="取消",F47="未確認")),"状態を確認",IF(AND(F47&lt;&gt;"未確認",NOT(IF(ISNUMBER(E47),AND(E47&gt;=1,E47&lt;=1000000,E47=INT(E47)),FALSE()))),"確定/取消の元数量は1〜100万個の整数で必須",IF(AND(F47="未確認",COUNTA(E47)&gt;0),"未確認の数量は空欄",IF(NOT(IF(ISNUMBER(G47),AND(G47&gt;=43831,G47&lt;73051,G47=INT(G47)),FALSE())),"記録確認日は時刻なしで必須",IF(OR(C47&lt;在庫一覧!$B$3,C47&gt;G47,G47&gt;在庫一覧!$H$3),"期首日≦発生日≦確認日≦基準日を確認","確認済み")))))))))))),ISNUMBER(L47),L47=IF(K47="確認済み",0,1))),1,IF(L47&lt;&gt;0,0,IF(AND(ISNUMBER(H47),H47=IF(AND(F47="確定",D47="入庫",C47&lt;=在庫一覧!$E$3),E47,0),ISNUMBER(I47),I47=IF(AND(F47="確定",D47="出庫",C47&lt;=在庫一覧!$E$3),E47,0),ISNUMBER(J47),J47=IF(AND(F47="未確認",C47&lt;=在庫一覧!$E$3),1,0)),0,1))))</f>
        <v>0</v>
      </c>
    </row>
    <row r="48" customFormat="false" ht="30" hidden="false" customHeight="true" outlineLevel="0" collapsed="false">
      <c r="A48" s="8"/>
      <c r="B48" s="12"/>
      <c r="C48" s="13"/>
      <c r="D48" s="9"/>
      <c r="E48" s="10"/>
      <c r="F48" s="9"/>
      <c r="G48" s="13"/>
      <c r="H48" s="4" t="str">
        <f aca="false">IF(K48="","",IF(L48&lt;&gt;0,NA(),IF(AND(F48="確定",D48="入庫",C48&lt;=在庫一覧!$E$3),E48,0)))</f>
        <v/>
      </c>
      <c r="I48" s="4" t="str">
        <f aca="false">IF(K48="","",IF(L48&lt;&gt;0,NA(),IF(AND(F48="確定",D48="出庫",C48&lt;=在庫一覧!$E$3),E48,0)))</f>
        <v/>
      </c>
      <c r="J48" s="1" t="str">
        <f aca="false">IF(K48="","",IF(L48&lt;&gt;0,NA(),IF(AND(F48="未確認",C48&lt;=在庫一覧!$E$3),1,0)))</f>
        <v/>
      </c>
      <c r="K48" s="1" t="str">
        <f aca="false">IF(COUNTA(A48:G48)=0,"",IF(NOT(AND(ISTEXT(A48),LEN(A48)=8,EXACT(LEFT(A48,4),"MOV-"),ISNUMBER(FIND(MID(A48,5,1)&amp;"x","0x1x2x3x4x5x6x7x8x9x")),ISNUMBER(FIND(MID(A48,6,1)&amp;"x","0x1x2x3x4x5x6x7x8x9x")),ISNUMBER(FIND(MID(A48,7,1)&amp;"x","0x1x2x3x4x5x6x7x8x9x")),ISNUMBER(FIND(MID(A48,8,1)&amp;"x","0x1x2x3x4x5x6x7x8x9x")))),"IDはMOV-と半角数字4桁",IF(COUNTIFS($A$8:$A$107,A48)&gt;1,"記録IDが重複",IF(NOT(AND(ISTEXT(B48),LEN(B48)=8,EXACT(LEFT(B48,4),"SKU-"),ISNUMBER(FIND(MID(B48,5,1)&amp;"x","0x1x2x3x4x5x6x7x8x9x")),ISNUMBER(FIND(MID(B48,6,1)&amp;"x","0x1x2x3x4x5x6x7x8x9x")),ISNUMBER(FIND(MID(B48,7,1)&amp;"x","0x1x2x3x4x5x6x7x8x9x")),ISNUMBER(FIND(MID(B48,8,1)&amp;"x","0x1x2x3x4x5x6x7x8x9x")))),"品目IDはSKU-と半角数字4桁",IF(COUNTIFS(期首と基準!$A$8:$A$57,B48)&lt;&gt;1,"期首品目が一意に登録されていません",IF(NOT(IF(ISNUMBER(C48),AND(C48&gt;=43831,C48&lt;73051,C48=INT(C48)),FALSE())),"発生日は時刻なしで必須",IF(NOT(OR(D48="入庫",D48="出庫")),"入出区分を確認",IF(NOT(OR(F48="確定",F48="取消",F48="未確認")),"状態を確認",IF(AND(F48&lt;&gt;"未確認",NOT(IF(ISNUMBER(E48),AND(E48&gt;=1,E48&lt;=1000000,E48=INT(E48)),FALSE()))),"確定/取消の元数量は1〜100万個の整数で必須",IF(AND(F48="未確認",COUNTA(E48)&gt;0),"未確認の数量は空欄",IF(NOT(IF(ISNUMBER(G48),AND(G48&gt;=43831,G48&lt;73051,G48=INT(G48)),FALSE())),"記録確認日は時刻なしで必須",IF(OR(C48&lt;在庫一覧!$B$3,C48&gt;G48,G48&gt;在庫一覧!$H$3),"期首日≦発生日≦確認日≦基準日を確認","確認済み"))))))))))))</f>
        <v/>
      </c>
      <c r="L48" s="1" t="str">
        <f aca="false">IF(K48="","",IF(K48="確認済み",0,1))</f>
        <v/>
      </c>
      <c r="M48" s="1" t="n">
        <f aca="false">IF(COUNTA(A48:G48)=0,IF(AND(K48="",L48="",H48="",I48="",J48=""),0,1),IF(NOT(AND(ISTEXT(K48),K48=IF(COUNTA(A48:G48)=0,"",IF(NOT(AND(ISTEXT(A48),LEN(A48)=8,EXACT(LEFT(A48,4),"MOV-"),ISNUMBER(FIND(MID(A48,5,1)&amp;"x","0x1x2x3x4x5x6x7x8x9x")),ISNUMBER(FIND(MID(A48,6,1)&amp;"x","0x1x2x3x4x5x6x7x8x9x")),ISNUMBER(FIND(MID(A48,7,1)&amp;"x","0x1x2x3x4x5x6x7x8x9x")),ISNUMBER(FIND(MID(A48,8,1)&amp;"x","0x1x2x3x4x5x6x7x8x9x")))),"IDはMOV-と半角数字4桁",IF(COUNTIFS($A$8:$A$107,A48)&gt;1,"記録IDが重複",IF(NOT(AND(ISTEXT(B48),LEN(B48)=8,EXACT(LEFT(B48,4),"SKU-"),ISNUMBER(FIND(MID(B48,5,1)&amp;"x","0x1x2x3x4x5x6x7x8x9x")),ISNUMBER(FIND(MID(B48,6,1)&amp;"x","0x1x2x3x4x5x6x7x8x9x")),ISNUMBER(FIND(MID(B48,7,1)&amp;"x","0x1x2x3x4x5x6x7x8x9x")),ISNUMBER(FIND(MID(B48,8,1)&amp;"x","0x1x2x3x4x5x6x7x8x9x")))),"品目IDはSKU-と半角数字4桁",IF(COUNTIFS(期首と基準!$A$8:$A$57,B48)&lt;&gt;1,"期首品目が一意に登録されていません",IF(NOT(IF(ISNUMBER(C48),AND(C48&gt;=43831,C48&lt;73051,C48=INT(C48)),FALSE())),"発生日は時刻なしで必須",IF(NOT(OR(D48="入庫",D48="出庫")),"入出区分を確認",IF(NOT(OR(F48="確定",F48="取消",F48="未確認")),"状態を確認",IF(AND(F48&lt;&gt;"未確認",NOT(IF(ISNUMBER(E48),AND(E48&gt;=1,E48&lt;=1000000,E48=INT(E48)),FALSE()))),"確定/取消の元数量は1〜100万個の整数で必須",IF(AND(F48="未確認",COUNTA(E48)&gt;0),"未確認の数量は空欄",IF(NOT(IF(ISNUMBER(G48),AND(G48&gt;=43831,G48&lt;73051,G48=INT(G48)),FALSE())),"記録確認日は時刻なしで必須",IF(OR(C48&lt;在庫一覧!$B$3,C48&gt;G48,G48&gt;在庫一覧!$H$3),"期首日≦発生日≦確認日≦基準日を確認","確認済み")))))))))))),ISNUMBER(L48),L48=IF(K48="確認済み",0,1))),1,IF(L48&lt;&gt;0,0,IF(AND(ISNUMBER(H48),H48=IF(AND(F48="確定",D48="入庫",C48&lt;=在庫一覧!$E$3),E48,0),ISNUMBER(I48),I48=IF(AND(F48="確定",D48="出庫",C48&lt;=在庫一覧!$E$3),E48,0),ISNUMBER(J48),J48=IF(AND(F48="未確認",C48&lt;=在庫一覧!$E$3),1,0)),0,1))))</f>
        <v>0</v>
      </c>
    </row>
    <row r="49" customFormat="false" ht="30" hidden="false" customHeight="true" outlineLevel="0" collapsed="false">
      <c r="A49" s="8"/>
      <c r="B49" s="12"/>
      <c r="C49" s="13"/>
      <c r="D49" s="9"/>
      <c r="E49" s="10"/>
      <c r="F49" s="9"/>
      <c r="G49" s="13"/>
      <c r="H49" s="4" t="str">
        <f aca="false">IF(K49="","",IF(L49&lt;&gt;0,NA(),IF(AND(F49="確定",D49="入庫",C49&lt;=在庫一覧!$E$3),E49,0)))</f>
        <v/>
      </c>
      <c r="I49" s="4" t="str">
        <f aca="false">IF(K49="","",IF(L49&lt;&gt;0,NA(),IF(AND(F49="確定",D49="出庫",C49&lt;=在庫一覧!$E$3),E49,0)))</f>
        <v/>
      </c>
      <c r="J49" s="1" t="str">
        <f aca="false">IF(K49="","",IF(L49&lt;&gt;0,NA(),IF(AND(F49="未確認",C49&lt;=在庫一覧!$E$3),1,0)))</f>
        <v/>
      </c>
      <c r="K49" s="1" t="str">
        <f aca="false">IF(COUNTA(A49:G49)=0,"",IF(NOT(AND(ISTEXT(A49),LEN(A49)=8,EXACT(LEFT(A49,4),"MOV-"),ISNUMBER(FIND(MID(A49,5,1)&amp;"x","0x1x2x3x4x5x6x7x8x9x")),ISNUMBER(FIND(MID(A49,6,1)&amp;"x","0x1x2x3x4x5x6x7x8x9x")),ISNUMBER(FIND(MID(A49,7,1)&amp;"x","0x1x2x3x4x5x6x7x8x9x")),ISNUMBER(FIND(MID(A49,8,1)&amp;"x","0x1x2x3x4x5x6x7x8x9x")))),"IDはMOV-と半角数字4桁",IF(COUNTIFS($A$8:$A$107,A49)&gt;1,"記録IDが重複",IF(NOT(AND(ISTEXT(B49),LEN(B49)=8,EXACT(LEFT(B49,4),"SKU-"),ISNUMBER(FIND(MID(B49,5,1)&amp;"x","0x1x2x3x4x5x6x7x8x9x")),ISNUMBER(FIND(MID(B49,6,1)&amp;"x","0x1x2x3x4x5x6x7x8x9x")),ISNUMBER(FIND(MID(B49,7,1)&amp;"x","0x1x2x3x4x5x6x7x8x9x")),ISNUMBER(FIND(MID(B49,8,1)&amp;"x","0x1x2x3x4x5x6x7x8x9x")))),"品目IDはSKU-と半角数字4桁",IF(COUNTIFS(期首と基準!$A$8:$A$57,B49)&lt;&gt;1,"期首品目が一意に登録されていません",IF(NOT(IF(ISNUMBER(C49),AND(C49&gt;=43831,C49&lt;73051,C49=INT(C49)),FALSE())),"発生日は時刻なしで必須",IF(NOT(OR(D49="入庫",D49="出庫")),"入出区分を確認",IF(NOT(OR(F49="確定",F49="取消",F49="未確認")),"状態を確認",IF(AND(F49&lt;&gt;"未確認",NOT(IF(ISNUMBER(E49),AND(E49&gt;=1,E49&lt;=1000000,E49=INT(E49)),FALSE()))),"確定/取消の元数量は1〜100万個の整数で必須",IF(AND(F49="未確認",COUNTA(E49)&gt;0),"未確認の数量は空欄",IF(NOT(IF(ISNUMBER(G49),AND(G49&gt;=43831,G49&lt;73051,G49=INT(G49)),FALSE())),"記録確認日は時刻なしで必須",IF(OR(C49&lt;在庫一覧!$B$3,C49&gt;G49,G49&gt;在庫一覧!$H$3),"期首日≦発生日≦確認日≦基準日を確認","確認済み"))))))))))))</f>
        <v/>
      </c>
      <c r="L49" s="1" t="str">
        <f aca="false">IF(K49="","",IF(K49="確認済み",0,1))</f>
        <v/>
      </c>
      <c r="M49" s="1" t="n">
        <f aca="false">IF(COUNTA(A49:G49)=0,IF(AND(K49="",L49="",H49="",I49="",J49=""),0,1),IF(NOT(AND(ISTEXT(K49),K49=IF(COUNTA(A49:G49)=0,"",IF(NOT(AND(ISTEXT(A49),LEN(A49)=8,EXACT(LEFT(A49,4),"MOV-"),ISNUMBER(FIND(MID(A49,5,1)&amp;"x","0x1x2x3x4x5x6x7x8x9x")),ISNUMBER(FIND(MID(A49,6,1)&amp;"x","0x1x2x3x4x5x6x7x8x9x")),ISNUMBER(FIND(MID(A49,7,1)&amp;"x","0x1x2x3x4x5x6x7x8x9x")),ISNUMBER(FIND(MID(A49,8,1)&amp;"x","0x1x2x3x4x5x6x7x8x9x")))),"IDはMOV-と半角数字4桁",IF(COUNTIFS($A$8:$A$107,A49)&gt;1,"記録IDが重複",IF(NOT(AND(ISTEXT(B49),LEN(B49)=8,EXACT(LEFT(B49,4),"SKU-"),ISNUMBER(FIND(MID(B49,5,1)&amp;"x","0x1x2x3x4x5x6x7x8x9x")),ISNUMBER(FIND(MID(B49,6,1)&amp;"x","0x1x2x3x4x5x6x7x8x9x")),ISNUMBER(FIND(MID(B49,7,1)&amp;"x","0x1x2x3x4x5x6x7x8x9x")),ISNUMBER(FIND(MID(B49,8,1)&amp;"x","0x1x2x3x4x5x6x7x8x9x")))),"品目IDはSKU-と半角数字4桁",IF(COUNTIFS(期首と基準!$A$8:$A$57,B49)&lt;&gt;1,"期首品目が一意に登録されていません",IF(NOT(IF(ISNUMBER(C49),AND(C49&gt;=43831,C49&lt;73051,C49=INT(C49)),FALSE())),"発生日は時刻なしで必須",IF(NOT(OR(D49="入庫",D49="出庫")),"入出区分を確認",IF(NOT(OR(F49="確定",F49="取消",F49="未確認")),"状態を確認",IF(AND(F49&lt;&gt;"未確認",NOT(IF(ISNUMBER(E49),AND(E49&gt;=1,E49&lt;=1000000,E49=INT(E49)),FALSE()))),"確定/取消の元数量は1〜100万個の整数で必須",IF(AND(F49="未確認",COUNTA(E49)&gt;0),"未確認の数量は空欄",IF(NOT(IF(ISNUMBER(G49),AND(G49&gt;=43831,G49&lt;73051,G49=INT(G49)),FALSE())),"記録確認日は時刻なしで必須",IF(OR(C49&lt;在庫一覧!$B$3,C49&gt;G49,G49&gt;在庫一覧!$H$3),"期首日≦発生日≦確認日≦基準日を確認","確認済み")))))))))))),ISNUMBER(L49),L49=IF(K49="確認済み",0,1))),1,IF(L49&lt;&gt;0,0,IF(AND(ISNUMBER(H49),H49=IF(AND(F49="確定",D49="入庫",C49&lt;=在庫一覧!$E$3),E49,0),ISNUMBER(I49),I49=IF(AND(F49="確定",D49="出庫",C49&lt;=在庫一覧!$E$3),E49,0),ISNUMBER(J49),J49=IF(AND(F49="未確認",C49&lt;=在庫一覧!$E$3),1,0)),0,1))))</f>
        <v>0</v>
      </c>
    </row>
    <row r="50" customFormat="false" ht="30" hidden="false" customHeight="true" outlineLevel="0" collapsed="false">
      <c r="A50" s="8"/>
      <c r="B50" s="12"/>
      <c r="C50" s="13"/>
      <c r="D50" s="9"/>
      <c r="E50" s="10"/>
      <c r="F50" s="9"/>
      <c r="G50" s="13"/>
      <c r="H50" s="4" t="str">
        <f aca="false">IF(K50="","",IF(L50&lt;&gt;0,NA(),IF(AND(F50="確定",D50="入庫",C50&lt;=在庫一覧!$E$3),E50,0)))</f>
        <v/>
      </c>
      <c r="I50" s="4" t="str">
        <f aca="false">IF(K50="","",IF(L50&lt;&gt;0,NA(),IF(AND(F50="確定",D50="出庫",C50&lt;=在庫一覧!$E$3),E50,0)))</f>
        <v/>
      </c>
      <c r="J50" s="1" t="str">
        <f aca="false">IF(K50="","",IF(L50&lt;&gt;0,NA(),IF(AND(F50="未確認",C50&lt;=在庫一覧!$E$3),1,0)))</f>
        <v/>
      </c>
      <c r="K50" s="1" t="str">
        <f aca="false">IF(COUNTA(A50:G50)=0,"",IF(NOT(AND(ISTEXT(A50),LEN(A50)=8,EXACT(LEFT(A50,4),"MOV-"),ISNUMBER(FIND(MID(A50,5,1)&amp;"x","0x1x2x3x4x5x6x7x8x9x")),ISNUMBER(FIND(MID(A50,6,1)&amp;"x","0x1x2x3x4x5x6x7x8x9x")),ISNUMBER(FIND(MID(A50,7,1)&amp;"x","0x1x2x3x4x5x6x7x8x9x")),ISNUMBER(FIND(MID(A50,8,1)&amp;"x","0x1x2x3x4x5x6x7x8x9x")))),"IDはMOV-と半角数字4桁",IF(COUNTIFS($A$8:$A$107,A50)&gt;1,"記録IDが重複",IF(NOT(AND(ISTEXT(B50),LEN(B50)=8,EXACT(LEFT(B50,4),"SKU-"),ISNUMBER(FIND(MID(B50,5,1)&amp;"x","0x1x2x3x4x5x6x7x8x9x")),ISNUMBER(FIND(MID(B50,6,1)&amp;"x","0x1x2x3x4x5x6x7x8x9x")),ISNUMBER(FIND(MID(B50,7,1)&amp;"x","0x1x2x3x4x5x6x7x8x9x")),ISNUMBER(FIND(MID(B50,8,1)&amp;"x","0x1x2x3x4x5x6x7x8x9x")))),"品目IDはSKU-と半角数字4桁",IF(COUNTIFS(期首と基準!$A$8:$A$57,B50)&lt;&gt;1,"期首品目が一意に登録されていません",IF(NOT(IF(ISNUMBER(C50),AND(C50&gt;=43831,C50&lt;73051,C50=INT(C50)),FALSE())),"発生日は時刻なしで必須",IF(NOT(OR(D50="入庫",D50="出庫")),"入出区分を確認",IF(NOT(OR(F50="確定",F50="取消",F50="未確認")),"状態を確認",IF(AND(F50&lt;&gt;"未確認",NOT(IF(ISNUMBER(E50),AND(E50&gt;=1,E50&lt;=1000000,E50=INT(E50)),FALSE()))),"確定/取消の元数量は1〜100万個の整数で必須",IF(AND(F50="未確認",COUNTA(E50)&gt;0),"未確認の数量は空欄",IF(NOT(IF(ISNUMBER(G50),AND(G50&gt;=43831,G50&lt;73051,G50=INT(G50)),FALSE())),"記録確認日は時刻なしで必須",IF(OR(C50&lt;在庫一覧!$B$3,C50&gt;G50,G50&gt;在庫一覧!$H$3),"期首日≦発生日≦確認日≦基準日を確認","確認済み"))))))))))))</f>
        <v/>
      </c>
      <c r="L50" s="1" t="str">
        <f aca="false">IF(K50="","",IF(K50="確認済み",0,1))</f>
        <v/>
      </c>
      <c r="M50" s="1" t="n">
        <f aca="false">IF(COUNTA(A50:G50)=0,IF(AND(K50="",L50="",H50="",I50="",J50=""),0,1),IF(NOT(AND(ISTEXT(K50),K50=IF(COUNTA(A50:G50)=0,"",IF(NOT(AND(ISTEXT(A50),LEN(A50)=8,EXACT(LEFT(A50,4),"MOV-"),ISNUMBER(FIND(MID(A50,5,1)&amp;"x","0x1x2x3x4x5x6x7x8x9x")),ISNUMBER(FIND(MID(A50,6,1)&amp;"x","0x1x2x3x4x5x6x7x8x9x")),ISNUMBER(FIND(MID(A50,7,1)&amp;"x","0x1x2x3x4x5x6x7x8x9x")),ISNUMBER(FIND(MID(A50,8,1)&amp;"x","0x1x2x3x4x5x6x7x8x9x")))),"IDはMOV-と半角数字4桁",IF(COUNTIFS($A$8:$A$107,A50)&gt;1,"記録IDが重複",IF(NOT(AND(ISTEXT(B50),LEN(B50)=8,EXACT(LEFT(B50,4),"SKU-"),ISNUMBER(FIND(MID(B50,5,1)&amp;"x","0x1x2x3x4x5x6x7x8x9x")),ISNUMBER(FIND(MID(B50,6,1)&amp;"x","0x1x2x3x4x5x6x7x8x9x")),ISNUMBER(FIND(MID(B50,7,1)&amp;"x","0x1x2x3x4x5x6x7x8x9x")),ISNUMBER(FIND(MID(B50,8,1)&amp;"x","0x1x2x3x4x5x6x7x8x9x")))),"品目IDはSKU-と半角数字4桁",IF(COUNTIFS(期首と基準!$A$8:$A$57,B50)&lt;&gt;1,"期首品目が一意に登録されていません",IF(NOT(IF(ISNUMBER(C50),AND(C50&gt;=43831,C50&lt;73051,C50=INT(C50)),FALSE())),"発生日は時刻なしで必須",IF(NOT(OR(D50="入庫",D50="出庫")),"入出区分を確認",IF(NOT(OR(F50="確定",F50="取消",F50="未確認")),"状態を確認",IF(AND(F50&lt;&gt;"未確認",NOT(IF(ISNUMBER(E50),AND(E50&gt;=1,E50&lt;=1000000,E50=INT(E50)),FALSE()))),"確定/取消の元数量は1〜100万個の整数で必須",IF(AND(F50="未確認",COUNTA(E50)&gt;0),"未確認の数量は空欄",IF(NOT(IF(ISNUMBER(G50),AND(G50&gt;=43831,G50&lt;73051,G50=INT(G50)),FALSE())),"記録確認日は時刻なしで必須",IF(OR(C50&lt;在庫一覧!$B$3,C50&gt;G50,G50&gt;在庫一覧!$H$3),"期首日≦発生日≦確認日≦基準日を確認","確認済み")))))))))))),ISNUMBER(L50),L50=IF(K50="確認済み",0,1))),1,IF(L50&lt;&gt;0,0,IF(AND(ISNUMBER(H50),H50=IF(AND(F50="確定",D50="入庫",C50&lt;=在庫一覧!$E$3),E50,0),ISNUMBER(I50),I50=IF(AND(F50="確定",D50="出庫",C50&lt;=在庫一覧!$E$3),E50,0),ISNUMBER(J50),J50=IF(AND(F50="未確認",C50&lt;=在庫一覧!$E$3),1,0)),0,1))))</f>
        <v>0</v>
      </c>
    </row>
    <row r="51" customFormat="false" ht="30" hidden="false" customHeight="true" outlineLevel="0" collapsed="false">
      <c r="A51" s="8"/>
      <c r="B51" s="12"/>
      <c r="C51" s="13"/>
      <c r="D51" s="9"/>
      <c r="E51" s="10"/>
      <c r="F51" s="9"/>
      <c r="G51" s="13"/>
      <c r="H51" s="4" t="str">
        <f aca="false">IF(K51="","",IF(L51&lt;&gt;0,NA(),IF(AND(F51="確定",D51="入庫",C51&lt;=在庫一覧!$E$3),E51,0)))</f>
        <v/>
      </c>
      <c r="I51" s="4" t="str">
        <f aca="false">IF(K51="","",IF(L51&lt;&gt;0,NA(),IF(AND(F51="確定",D51="出庫",C51&lt;=在庫一覧!$E$3),E51,0)))</f>
        <v/>
      </c>
      <c r="J51" s="1" t="str">
        <f aca="false">IF(K51="","",IF(L51&lt;&gt;0,NA(),IF(AND(F51="未確認",C51&lt;=在庫一覧!$E$3),1,0)))</f>
        <v/>
      </c>
      <c r="K51" s="1" t="str">
        <f aca="false">IF(COUNTA(A51:G51)=0,"",IF(NOT(AND(ISTEXT(A51),LEN(A51)=8,EXACT(LEFT(A51,4),"MOV-"),ISNUMBER(FIND(MID(A51,5,1)&amp;"x","0x1x2x3x4x5x6x7x8x9x")),ISNUMBER(FIND(MID(A51,6,1)&amp;"x","0x1x2x3x4x5x6x7x8x9x")),ISNUMBER(FIND(MID(A51,7,1)&amp;"x","0x1x2x3x4x5x6x7x8x9x")),ISNUMBER(FIND(MID(A51,8,1)&amp;"x","0x1x2x3x4x5x6x7x8x9x")))),"IDはMOV-と半角数字4桁",IF(COUNTIFS($A$8:$A$107,A51)&gt;1,"記録IDが重複",IF(NOT(AND(ISTEXT(B51),LEN(B51)=8,EXACT(LEFT(B51,4),"SKU-"),ISNUMBER(FIND(MID(B51,5,1)&amp;"x","0x1x2x3x4x5x6x7x8x9x")),ISNUMBER(FIND(MID(B51,6,1)&amp;"x","0x1x2x3x4x5x6x7x8x9x")),ISNUMBER(FIND(MID(B51,7,1)&amp;"x","0x1x2x3x4x5x6x7x8x9x")),ISNUMBER(FIND(MID(B51,8,1)&amp;"x","0x1x2x3x4x5x6x7x8x9x")))),"品目IDはSKU-と半角数字4桁",IF(COUNTIFS(期首と基準!$A$8:$A$57,B51)&lt;&gt;1,"期首品目が一意に登録されていません",IF(NOT(IF(ISNUMBER(C51),AND(C51&gt;=43831,C51&lt;73051,C51=INT(C51)),FALSE())),"発生日は時刻なしで必須",IF(NOT(OR(D51="入庫",D51="出庫")),"入出区分を確認",IF(NOT(OR(F51="確定",F51="取消",F51="未確認")),"状態を確認",IF(AND(F51&lt;&gt;"未確認",NOT(IF(ISNUMBER(E51),AND(E51&gt;=1,E51&lt;=1000000,E51=INT(E51)),FALSE()))),"確定/取消の元数量は1〜100万個の整数で必須",IF(AND(F51="未確認",COUNTA(E51)&gt;0),"未確認の数量は空欄",IF(NOT(IF(ISNUMBER(G51),AND(G51&gt;=43831,G51&lt;73051,G51=INT(G51)),FALSE())),"記録確認日は時刻なしで必須",IF(OR(C51&lt;在庫一覧!$B$3,C51&gt;G51,G51&gt;在庫一覧!$H$3),"期首日≦発生日≦確認日≦基準日を確認","確認済み"))))))))))))</f>
        <v/>
      </c>
      <c r="L51" s="1" t="str">
        <f aca="false">IF(K51="","",IF(K51="確認済み",0,1))</f>
        <v/>
      </c>
      <c r="M51" s="1" t="n">
        <f aca="false">IF(COUNTA(A51:G51)=0,IF(AND(K51="",L51="",H51="",I51="",J51=""),0,1),IF(NOT(AND(ISTEXT(K51),K51=IF(COUNTA(A51:G51)=0,"",IF(NOT(AND(ISTEXT(A51),LEN(A51)=8,EXACT(LEFT(A51,4),"MOV-"),ISNUMBER(FIND(MID(A51,5,1)&amp;"x","0x1x2x3x4x5x6x7x8x9x")),ISNUMBER(FIND(MID(A51,6,1)&amp;"x","0x1x2x3x4x5x6x7x8x9x")),ISNUMBER(FIND(MID(A51,7,1)&amp;"x","0x1x2x3x4x5x6x7x8x9x")),ISNUMBER(FIND(MID(A51,8,1)&amp;"x","0x1x2x3x4x5x6x7x8x9x")))),"IDはMOV-と半角数字4桁",IF(COUNTIFS($A$8:$A$107,A51)&gt;1,"記録IDが重複",IF(NOT(AND(ISTEXT(B51),LEN(B51)=8,EXACT(LEFT(B51,4),"SKU-"),ISNUMBER(FIND(MID(B51,5,1)&amp;"x","0x1x2x3x4x5x6x7x8x9x")),ISNUMBER(FIND(MID(B51,6,1)&amp;"x","0x1x2x3x4x5x6x7x8x9x")),ISNUMBER(FIND(MID(B51,7,1)&amp;"x","0x1x2x3x4x5x6x7x8x9x")),ISNUMBER(FIND(MID(B51,8,1)&amp;"x","0x1x2x3x4x5x6x7x8x9x")))),"品目IDはSKU-と半角数字4桁",IF(COUNTIFS(期首と基準!$A$8:$A$57,B51)&lt;&gt;1,"期首品目が一意に登録されていません",IF(NOT(IF(ISNUMBER(C51),AND(C51&gt;=43831,C51&lt;73051,C51=INT(C51)),FALSE())),"発生日は時刻なしで必須",IF(NOT(OR(D51="入庫",D51="出庫")),"入出区分を確認",IF(NOT(OR(F51="確定",F51="取消",F51="未確認")),"状態を確認",IF(AND(F51&lt;&gt;"未確認",NOT(IF(ISNUMBER(E51),AND(E51&gt;=1,E51&lt;=1000000,E51=INT(E51)),FALSE()))),"確定/取消の元数量は1〜100万個の整数で必須",IF(AND(F51="未確認",COUNTA(E51)&gt;0),"未確認の数量は空欄",IF(NOT(IF(ISNUMBER(G51),AND(G51&gt;=43831,G51&lt;73051,G51=INT(G51)),FALSE())),"記録確認日は時刻なしで必須",IF(OR(C51&lt;在庫一覧!$B$3,C51&gt;G51,G51&gt;在庫一覧!$H$3),"期首日≦発生日≦確認日≦基準日を確認","確認済み")))))))))))),ISNUMBER(L51),L51=IF(K51="確認済み",0,1))),1,IF(L51&lt;&gt;0,0,IF(AND(ISNUMBER(H51),H51=IF(AND(F51="確定",D51="入庫",C51&lt;=在庫一覧!$E$3),E51,0),ISNUMBER(I51),I51=IF(AND(F51="確定",D51="出庫",C51&lt;=在庫一覧!$E$3),E51,0),ISNUMBER(J51),J51=IF(AND(F51="未確認",C51&lt;=在庫一覧!$E$3),1,0)),0,1))))</f>
        <v>0</v>
      </c>
    </row>
    <row r="52" customFormat="false" ht="30" hidden="false" customHeight="true" outlineLevel="0" collapsed="false">
      <c r="A52" s="8"/>
      <c r="B52" s="12"/>
      <c r="C52" s="13"/>
      <c r="D52" s="9"/>
      <c r="E52" s="10"/>
      <c r="F52" s="9"/>
      <c r="G52" s="13"/>
      <c r="H52" s="4" t="str">
        <f aca="false">IF(K52="","",IF(L52&lt;&gt;0,NA(),IF(AND(F52="確定",D52="入庫",C52&lt;=在庫一覧!$E$3),E52,0)))</f>
        <v/>
      </c>
      <c r="I52" s="4" t="str">
        <f aca="false">IF(K52="","",IF(L52&lt;&gt;0,NA(),IF(AND(F52="確定",D52="出庫",C52&lt;=在庫一覧!$E$3),E52,0)))</f>
        <v/>
      </c>
      <c r="J52" s="1" t="str">
        <f aca="false">IF(K52="","",IF(L52&lt;&gt;0,NA(),IF(AND(F52="未確認",C52&lt;=在庫一覧!$E$3),1,0)))</f>
        <v/>
      </c>
      <c r="K52" s="1" t="str">
        <f aca="false">IF(COUNTA(A52:G52)=0,"",IF(NOT(AND(ISTEXT(A52),LEN(A52)=8,EXACT(LEFT(A52,4),"MOV-"),ISNUMBER(FIND(MID(A52,5,1)&amp;"x","0x1x2x3x4x5x6x7x8x9x")),ISNUMBER(FIND(MID(A52,6,1)&amp;"x","0x1x2x3x4x5x6x7x8x9x")),ISNUMBER(FIND(MID(A52,7,1)&amp;"x","0x1x2x3x4x5x6x7x8x9x")),ISNUMBER(FIND(MID(A52,8,1)&amp;"x","0x1x2x3x4x5x6x7x8x9x")))),"IDはMOV-と半角数字4桁",IF(COUNTIFS($A$8:$A$107,A52)&gt;1,"記録IDが重複",IF(NOT(AND(ISTEXT(B52),LEN(B52)=8,EXACT(LEFT(B52,4),"SKU-"),ISNUMBER(FIND(MID(B52,5,1)&amp;"x","0x1x2x3x4x5x6x7x8x9x")),ISNUMBER(FIND(MID(B52,6,1)&amp;"x","0x1x2x3x4x5x6x7x8x9x")),ISNUMBER(FIND(MID(B52,7,1)&amp;"x","0x1x2x3x4x5x6x7x8x9x")),ISNUMBER(FIND(MID(B52,8,1)&amp;"x","0x1x2x3x4x5x6x7x8x9x")))),"品目IDはSKU-と半角数字4桁",IF(COUNTIFS(期首と基準!$A$8:$A$57,B52)&lt;&gt;1,"期首品目が一意に登録されていません",IF(NOT(IF(ISNUMBER(C52),AND(C52&gt;=43831,C52&lt;73051,C52=INT(C52)),FALSE())),"発生日は時刻なしで必須",IF(NOT(OR(D52="入庫",D52="出庫")),"入出区分を確認",IF(NOT(OR(F52="確定",F52="取消",F52="未確認")),"状態を確認",IF(AND(F52&lt;&gt;"未確認",NOT(IF(ISNUMBER(E52),AND(E52&gt;=1,E52&lt;=1000000,E52=INT(E52)),FALSE()))),"確定/取消の元数量は1〜100万個の整数で必須",IF(AND(F52="未確認",COUNTA(E52)&gt;0),"未確認の数量は空欄",IF(NOT(IF(ISNUMBER(G52),AND(G52&gt;=43831,G52&lt;73051,G52=INT(G52)),FALSE())),"記録確認日は時刻なしで必須",IF(OR(C52&lt;在庫一覧!$B$3,C52&gt;G52,G52&gt;在庫一覧!$H$3),"期首日≦発生日≦確認日≦基準日を確認","確認済み"))))))))))))</f>
        <v/>
      </c>
      <c r="L52" s="1" t="str">
        <f aca="false">IF(K52="","",IF(K52="確認済み",0,1))</f>
        <v/>
      </c>
      <c r="M52" s="1" t="n">
        <f aca="false">IF(COUNTA(A52:G52)=0,IF(AND(K52="",L52="",H52="",I52="",J52=""),0,1),IF(NOT(AND(ISTEXT(K52),K52=IF(COUNTA(A52:G52)=0,"",IF(NOT(AND(ISTEXT(A52),LEN(A52)=8,EXACT(LEFT(A52,4),"MOV-"),ISNUMBER(FIND(MID(A52,5,1)&amp;"x","0x1x2x3x4x5x6x7x8x9x")),ISNUMBER(FIND(MID(A52,6,1)&amp;"x","0x1x2x3x4x5x6x7x8x9x")),ISNUMBER(FIND(MID(A52,7,1)&amp;"x","0x1x2x3x4x5x6x7x8x9x")),ISNUMBER(FIND(MID(A52,8,1)&amp;"x","0x1x2x3x4x5x6x7x8x9x")))),"IDはMOV-と半角数字4桁",IF(COUNTIFS($A$8:$A$107,A52)&gt;1,"記録IDが重複",IF(NOT(AND(ISTEXT(B52),LEN(B52)=8,EXACT(LEFT(B52,4),"SKU-"),ISNUMBER(FIND(MID(B52,5,1)&amp;"x","0x1x2x3x4x5x6x7x8x9x")),ISNUMBER(FIND(MID(B52,6,1)&amp;"x","0x1x2x3x4x5x6x7x8x9x")),ISNUMBER(FIND(MID(B52,7,1)&amp;"x","0x1x2x3x4x5x6x7x8x9x")),ISNUMBER(FIND(MID(B52,8,1)&amp;"x","0x1x2x3x4x5x6x7x8x9x")))),"品目IDはSKU-と半角数字4桁",IF(COUNTIFS(期首と基準!$A$8:$A$57,B52)&lt;&gt;1,"期首品目が一意に登録されていません",IF(NOT(IF(ISNUMBER(C52),AND(C52&gt;=43831,C52&lt;73051,C52=INT(C52)),FALSE())),"発生日は時刻なしで必須",IF(NOT(OR(D52="入庫",D52="出庫")),"入出区分を確認",IF(NOT(OR(F52="確定",F52="取消",F52="未確認")),"状態を確認",IF(AND(F52&lt;&gt;"未確認",NOT(IF(ISNUMBER(E52),AND(E52&gt;=1,E52&lt;=1000000,E52=INT(E52)),FALSE()))),"確定/取消の元数量は1〜100万個の整数で必須",IF(AND(F52="未確認",COUNTA(E52)&gt;0),"未確認の数量は空欄",IF(NOT(IF(ISNUMBER(G52),AND(G52&gt;=43831,G52&lt;73051,G52=INT(G52)),FALSE())),"記録確認日は時刻なしで必須",IF(OR(C52&lt;在庫一覧!$B$3,C52&gt;G52,G52&gt;在庫一覧!$H$3),"期首日≦発生日≦確認日≦基準日を確認","確認済み")))))))))))),ISNUMBER(L52),L52=IF(K52="確認済み",0,1))),1,IF(L52&lt;&gt;0,0,IF(AND(ISNUMBER(H52),H52=IF(AND(F52="確定",D52="入庫",C52&lt;=在庫一覧!$E$3),E52,0),ISNUMBER(I52),I52=IF(AND(F52="確定",D52="出庫",C52&lt;=在庫一覧!$E$3),E52,0),ISNUMBER(J52),J52=IF(AND(F52="未確認",C52&lt;=在庫一覧!$E$3),1,0)),0,1))))</f>
        <v>0</v>
      </c>
    </row>
    <row r="53" customFormat="false" ht="30" hidden="false" customHeight="true" outlineLevel="0" collapsed="false">
      <c r="A53" s="8"/>
      <c r="B53" s="12"/>
      <c r="C53" s="13"/>
      <c r="D53" s="9"/>
      <c r="E53" s="10"/>
      <c r="F53" s="9"/>
      <c r="G53" s="13"/>
      <c r="H53" s="4" t="str">
        <f aca="false">IF(K53="","",IF(L53&lt;&gt;0,NA(),IF(AND(F53="確定",D53="入庫",C53&lt;=在庫一覧!$E$3),E53,0)))</f>
        <v/>
      </c>
      <c r="I53" s="4" t="str">
        <f aca="false">IF(K53="","",IF(L53&lt;&gt;0,NA(),IF(AND(F53="確定",D53="出庫",C53&lt;=在庫一覧!$E$3),E53,0)))</f>
        <v/>
      </c>
      <c r="J53" s="1" t="str">
        <f aca="false">IF(K53="","",IF(L53&lt;&gt;0,NA(),IF(AND(F53="未確認",C53&lt;=在庫一覧!$E$3),1,0)))</f>
        <v/>
      </c>
      <c r="K53" s="1" t="str">
        <f aca="false">IF(COUNTA(A53:G53)=0,"",IF(NOT(AND(ISTEXT(A53),LEN(A53)=8,EXACT(LEFT(A53,4),"MOV-"),ISNUMBER(FIND(MID(A53,5,1)&amp;"x","0x1x2x3x4x5x6x7x8x9x")),ISNUMBER(FIND(MID(A53,6,1)&amp;"x","0x1x2x3x4x5x6x7x8x9x")),ISNUMBER(FIND(MID(A53,7,1)&amp;"x","0x1x2x3x4x5x6x7x8x9x")),ISNUMBER(FIND(MID(A53,8,1)&amp;"x","0x1x2x3x4x5x6x7x8x9x")))),"IDはMOV-と半角数字4桁",IF(COUNTIFS($A$8:$A$107,A53)&gt;1,"記録IDが重複",IF(NOT(AND(ISTEXT(B53),LEN(B53)=8,EXACT(LEFT(B53,4),"SKU-"),ISNUMBER(FIND(MID(B53,5,1)&amp;"x","0x1x2x3x4x5x6x7x8x9x")),ISNUMBER(FIND(MID(B53,6,1)&amp;"x","0x1x2x3x4x5x6x7x8x9x")),ISNUMBER(FIND(MID(B53,7,1)&amp;"x","0x1x2x3x4x5x6x7x8x9x")),ISNUMBER(FIND(MID(B53,8,1)&amp;"x","0x1x2x3x4x5x6x7x8x9x")))),"品目IDはSKU-と半角数字4桁",IF(COUNTIFS(期首と基準!$A$8:$A$57,B53)&lt;&gt;1,"期首品目が一意に登録されていません",IF(NOT(IF(ISNUMBER(C53),AND(C53&gt;=43831,C53&lt;73051,C53=INT(C53)),FALSE())),"発生日は時刻なしで必須",IF(NOT(OR(D53="入庫",D53="出庫")),"入出区分を確認",IF(NOT(OR(F53="確定",F53="取消",F53="未確認")),"状態を確認",IF(AND(F53&lt;&gt;"未確認",NOT(IF(ISNUMBER(E53),AND(E53&gt;=1,E53&lt;=1000000,E53=INT(E53)),FALSE()))),"確定/取消の元数量は1〜100万個の整数で必須",IF(AND(F53="未確認",COUNTA(E53)&gt;0),"未確認の数量は空欄",IF(NOT(IF(ISNUMBER(G53),AND(G53&gt;=43831,G53&lt;73051,G53=INT(G53)),FALSE())),"記録確認日は時刻なしで必須",IF(OR(C53&lt;在庫一覧!$B$3,C53&gt;G53,G53&gt;在庫一覧!$H$3),"期首日≦発生日≦確認日≦基準日を確認","確認済み"))))))))))))</f>
        <v/>
      </c>
      <c r="L53" s="1" t="str">
        <f aca="false">IF(K53="","",IF(K53="確認済み",0,1))</f>
        <v/>
      </c>
      <c r="M53" s="1" t="n">
        <f aca="false">IF(COUNTA(A53:G53)=0,IF(AND(K53="",L53="",H53="",I53="",J53=""),0,1),IF(NOT(AND(ISTEXT(K53),K53=IF(COUNTA(A53:G53)=0,"",IF(NOT(AND(ISTEXT(A53),LEN(A53)=8,EXACT(LEFT(A53,4),"MOV-"),ISNUMBER(FIND(MID(A53,5,1)&amp;"x","0x1x2x3x4x5x6x7x8x9x")),ISNUMBER(FIND(MID(A53,6,1)&amp;"x","0x1x2x3x4x5x6x7x8x9x")),ISNUMBER(FIND(MID(A53,7,1)&amp;"x","0x1x2x3x4x5x6x7x8x9x")),ISNUMBER(FIND(MID(A53,8,1)&amp;"x","0x1x2x3x4x5x6x7x8x9x")))),"IDはMOV-と半角数字4桁",IF(COUNTIFS($A$8:$A$107,A53)&gt;1,"記録IDが重複",IF(NOT(AND(ISTEXT(B53),LEN(B53)=8,EXACT(LEFT(B53,4),"SKU-"),ISNUMBER(FIND(MID(B53,5,1)&amp;"x","0x1x2x3x4x5x6x7x8x9x")),ISNUMBER(FIND(MID(B53,6,1)&amp;"x","0x1x2x3x4x5x6x7x8x9x")),ISNUMBER(FIND(MID(B53,7,1)&amp;"x","0x1x2x3x4x5x6x7x8x9x")),ISNUMBER(FIND(MID(B53,8,1)&amp;"x","0x1x2x3x4x5x6x7x8x9x")))),"品目IDはSKU-と半角数字4桁",IF(COUNTIFS(期首と基準!$A$8:$A$57,B53)&lt;&gt;1,"期首品目が一意に登録されていません",IF(NOT(IF(ISNUMBER(C53),AND(C53&gt;=43831,C53&lt;73051,C53=INT(C53)),FALSE())),"発生日は時刻なしで必須",IF(NOT(OR(D53="入庫",D53="出庫")),"入出区分を確認",IF(NOT(OR(F53="確定",F53="取消",F53="未確認")),"状態を確認",IF(AND(F53&lt;&gt;"未確認",NOT(IF(ISNUMBER(E53),AND(E53&gt;=1,E53&lt;=1000000,E53=INT(E53)),FALSE()))),"確定/取消の元数量は1〜100万個の整数で必須",IF(AND(F53="未確認",COUNTA(E53)&gt;0),"未確認の数量は空欄",IF(NOT(IF(ISNUMBER(G53),AND(G53&gt;=43831,G53&lt;73051,G53=INT(G53)),FALSE())),"記録確認日は時刻なしで必須",IF(OR(C53&lt;在庫一覧!$B$3,C53&gt;G53,G53&gt;在庫一覧!$H$3),"期首日≦発生日≦確認日≦基準日を確認","確認済み")))))))))))),ISNUMBER(L53),L53=IF(K53="確認済み",0,1))),1,IF(L53&lt;&gt;0,0,IF(AND(ISNUMBER(H53),H53=IF(AND(F53="確定",D53="入庫",C53&lt;=在庫一覧!$E$3),E53,0),ISNUMBER(I53),I53=IF(AND(F53="確定",D53="出庫",C53&lt;=在庫一覧!$E$3),E53,0),ISNUMBER(J53),J53=IF(AND(F53="未確認",C53&lt;=在庫一覧!$E$3),1,0)),0,1))))</f>
        <v>0</v>
      </c>
    </row>
    <row r="54" customFormat="false" ht="30" hidden="false" customHeight="true" outlineLevel="0" collapsed="false">
      <c r="A54" s="8"/>
      <c r="B54" s="12"/>
      <c r="C54" s="13"/>
      <c r="D54" s="9"/>
      <c r="E54" s="10"/>
      <c r="F54" s="9"/>
      <c r="G54" s="13"/>
      <c r="H54" s="4" t="str">
        <f aca="false">IF(K54="","",IF(L54&lt;&gt;0,NA(),IF(AND(F54="確定",D54="入庫",C54&lt;=在庫一覧!$E$3),E54,0)))</f>
        <v/>
      </c>
      <c r="I54" s="4" t="str">
        <f aca="false">IF(K54="","",IF(L54&lt;&gt;0,NA(),IF(AND(F54="確定",D54="出庫",C54&lt;=在庫一覧!$E$3),E54,0)))</f>
        <v/>
      </c>
      <c r="J54" s="1" t="str">
        <f aca="false">IF(K54="","",IF(L54&lt;&gt;0,NA(),IF(AND(F54="未確認",C54&lt;=在庫一覧!$E$3),1,0)))</f>
        <v/>
      </c>
      <c r="K54" s="1" t="str">
        <f aca="false">IF(COUNTA(A54:G54)=0,"",IF(NOT(AND(ISTEXT(A54),LEN(A54)=8,EXACT(LEFT(A54,4),"MOV-"),ISNUMBER(FIND(MID(A54,5,1)&amp;"x","0x1x2x3x4x5x6x7x8x9x")),ISNUMBER(FIND(MID(A54,6,1)&amp;"x","0x1x2x3x4x5x6x7x8x9x")),ISNUMBER(FIND(MID(A54,7,1)&amp;"x","0x1x2x3x4x5x6x7x8x9x")),ISNUMBER(FIND(MID(A54,8,1)&amp;"x","0x1x2x3x4x5x6x7x8x9x")))),"IDはMOV-と半角数字4桁",IF(COUNTIFS($A$8:$A$107,A54)&gt;1,"記録IDが重複",IF(NOT(AND(ISTEXT(B54),LEN(B54)=8,EXACT(LEFT(B54,4),"SKU-"),ISNUMBER(FIND(MID(B54,5,1)&amp;"x","0x1x2x3x4x5x6x7x8x9x")),ISNUMBER(FIND(MID(B54,6,1)&amp;"x","0x1x2x3x4x5x6x7x8x9x")),ISNUMBER(FIND(MID(B54,7,1)&amp;"x","0x1x2x3x4x5x6x7x8x9x")),ISNUMBER(FIND(MID(B54,8,1)&amp;"x","0x1x2x3x4x5x6x7x8x9x")))),"品目IDはSKU-と半角数字4桁",IF(COUNTIFS(期首と基準!$A$8:$A$57,B54)&lt;&gt;1,"期首品目が一意に登録されていません",IF(NOT(IF(ISNUMBER(C54),AND(C54&gt;=43831,C54&lt;73051,C54=INT(C54)),FALSE())),"発生日は時刻なしで必須",IF(NOT(OR(D54="入庫",D54="出庫")),"入出区分を確認",IF(NOT(OR(F54="確定",F54="取消",F54="未確認")),"状態を確認",IF(AND(F54&lt;&gt;"未確認",NOT(IF(ISNUMBER(E54),AND(E54&gt;=1,E54&lt;=1000000,E54=INT(E54)),FALSE()))),"確定/取消の元数量は1〜100万個の整数で必須",IF(AND(F54="未確認",COUNTA(E54)&gt;0),"未確認の数量は空欄",IF(NOT(IF(ISNUMBER(G54),AND(G54&gt;=43831,G54&lt;73051,G54=INT(G54)),FALSE())),"記録確認日は時刻なしで必須",IF(OR(C54&lt;在庫一覧!$B$3,C54&gt;G54,G54&gt;在庫一覧!$H$3),"期首日≦発生日≦確認日≦基準日を確認","確認済み"))))))))))))</f>
        <v/>
      </c>
      <c r="L54" s="1" t="str">
        <f aca="false">IF(K54="","",IF(K54="確認済み",0,1))</f>
        <v/>
      </c>
      <c r="M54" s="1" t="n">
        <f aca="false">IF(COUNTA(A54:G54)=0,IF(AND(K54="",L54="",H54="",I54="",J54=""),0,1),IF(NOT(AND(ISTEXT(K54),K54=IF(COUNTA(A54:G54)=0,"",IF(NOT(AND(ISTEXT(A54),LEN(A54)=8,EXACT(LEFT(A54,4),"MOV-"),ISNUMBER(FIND(MID(A54,5,1)&amp;"x","0x1x2x3x4x5x6x7x8x9x")),ISNUMBER(FIND(MID(A54,6,1)&amp;"x","0x1x2x3x4x5x6x7x8x9x")),ISNUMBER(FIND(MID(A54,7,1)&amp;"x","0x1x2x3x4x5x6x7x8x9x")),ISNUMBER(FIND(MID(A54,8,1)&amp;"x","0x1x2x3x4x5x6x7x8x9x")))),"IDはMOV-と半角数字4桁",IF(COUNTIFS($A$8:$A$107,A54)&gt;1,"記録IDが重複",IF(NOT(AND(ISTEXT(B54),LEN(B54)=8,EXACT(LEFT(B54,4),"SKU-"),ISNUMBER(FIND(MID(B54,5,1)&amp;"x","0x1x2x3x4x5x6x7x8x9x")),ISNUMBER(FIND(MID(B54,6,1)&amp;"x","0x1x2x3x4x5x6x7x8x9x")),ISNUMBER(FIND(MID(B54,7,1)&amp;"x","0x1x2x3x4x5x6x7x8x9x")),ISNUMBER(FIND(MID(B54,8,1)&amp;"x","0x1x2x3x4x5x6x7x8x9x")))),"品目IDはSKU-と半角数字4桁",IF(COUNTIFS(期首と基準!$A$8:$A$57,B54)&lt;&gt;1,"期首品目が一意に登録されていません",IF(NOT(IF(ISNUMBER(C54),AND(C54&gt;=43831,C54&lt;73051,C54=INT(C54)),FALSE())),"発生日は時刻なしで必須",IF(NOT(OR(D54="入庫",D54="出庫")),"入出区分を確認",IF(NOT(OR(F54="確定",F54="取消",F54="未確認")),"状態を確認",IF(AND(F54&lt;&gt;"未確認",NOT(IF(ISNUMBER(E54),AND(E54&gt;=1,E54&lt;=1000000,E54=INT(E54)),FALSE()))),"確定/取消の元数量は1〜100万個の整数で必須",IF(AND(F54="未確認",COUNTA(E54)&gt;0),"未確認の数量は空欄",IF(NOT(IF(ISNUMBER(G54),AND(G54&gt;=43831,G54&lt;73051,G54=INT(G54)),FALSE())),"記録確認日は時刻なしで必須",IF(OR(C54&lt;在庫一覧!$B$3,C54&gt;G54,G54&gt;在庫一覧!$H$3),"期首日≦発生日≦確認日≦基準日を確認","確認済み")))))))))))),ISNUMBER(L54),L54=IF(K54="確認済み",0,1))),1,IF(L54&lt;&gt;0,0,IF(AND(ISNUMBER(H54),H54=IF(AND(F54="確定",D54="入庫",C54&lt;=在庫一覧!$E$3),E54,0),ISNUMBER(I54),I54=IF(AND(F54="確定",D54="出庫",C54&lt;=在庫一覧!$E$3),E54,0),ISNUMBER(J54),J54=IF(AND(F54="未確認",C54&lt;=在庫一覧!$E$3),1,0)),0,1))))</f>
        <v>0</v>
      </c>
    </row>
    <row r="55" customFormat="false" ht="30" hidden="false" customHeight="true" outlineLevel="0" collapsed="false">
      <c r="A55" s="8"/>
      <c r="B55" s="12"/>
      <c r="C55" s="13"/>
      <c r="D55" s="9"/>
      <c r="E55" s="10"/>
      <c r="F55" s="9"/>
      <c r="G55" s="13"/>
      <c r="H55" s="4" t="str">
        <f aca="false">IF(K55="","",IF(L55&lt;&gt;0,NA(),IF(AND(F55="確定",D55="入庫",C55&lt;=在庫一覧!$E$3),E55,0)))</f>
        <v/>
      </c>
      <c r="I55" s="4" t="str">
        <f aca="false">IF(K55="","",IF(L55&lt;&gt;0,NA(),IF(AND(F55="確定",D55="出庫",C55&lt;=在庫一覧!$E$3),E55,0)))</f>
        <v/>
      </c>
      <c r="J55" s="1" t="str">
        <f aca="false">IF(K55="","",IF(L55&lt;&gt;0,NA(),IF(AND(F55="未確認",C55&lt;=在庫一覧!$E$3),1,0)))</f>
        <v/>
      </c>
      <c r="K55" s="1" t="str">
        <f aca="false">IF(COUNTA(A55:G55)=0,"",IF(NOT(AND(ISTEXT(A55),LEN(A55)=8,EXACT(LEFT(A55,4),"MOV-"),ISNUMBER(FIND(MID(A55,5,1)&amp;"x","0x1x2x3x4x5x6x7x8x9x")),ISNUMBER(FIND(MID(A55,6,1)&amp;"x","0x1x2x3x4x5x6x7x8x9x")),ISNUMBER(FIND(MID(A55,7,1)&amp;"x","0x1x2x3x4x5x6x7x8x9x")),ISNUMBER(FIND(MID(A55,8,1)&amp;"x","0x1x2x3x4x5x6x7x8x9x")))),"IDはMOV-と半角数字4桁",IF(COUNTIFS($A$8:$A$107,A55)&gt;1,"記録IDが重複",IF(NOT(AND(ISTEXT(B55),LEN(B55)=8,EXACT(LEFT(B55,4),"SKU-"),ISNUMBER(FIND(MID(B55,5,1)&amp;"x","0x1x2x3x4x5x6x7x8x9x")),ISNUMBER(FIND(MID(B55,6,1)&amp;"x","0x1x2x3x4x5x6x7x8x9x")),ISNUMBER(FIND(MID(B55,7,1)&amp;"x","0x1x2x3x4x5x6x7x8x9x")),ISNUMBER(FIND(MID(B55,8,1)&amp;"x","0x1x2x3x4x5x6x7x8x9x")))),"品目IDはSKU-と半角数字4桁",IF(COUNTIFS(期首と基準!$A$8:$A$57,B55)&lt;&gt;1,"期首品目が一意に登録されていません",IF(NOT(IF(ISNUMBER(C55),AND(C55&gt;=43831,C55&lt;73051,C55=INT(C55)),FALSE())),"発生日は時刻なしで必須",IF(NOT(OR(D55="入庫",D55="出庫")),"入出区分を確認",IF(NOT(OR(F55="確定",F55="取消",F55="未確認")),"状態を確認",IF(AND(F55&lt;&gt;"未確認",NOT(IF(ISNUMBER(E55),AND(E55&gt;=1,E55&lt;=1000000,E55=INT(E55)),FALSE()))),"確定/取消の元数量は1〜100万個の整数で必須",IF(AND(F55="未確認",COUNTA(E55)&gt;0),"未確認の数量は空欄",IF(NOT(IF(ISNUMBER(G55),AND(G55&gt;=43831,G55&lt;73051,G55=INT(G55)),FALSE())),"記録確認日は時刻なしで必須",IF(OR(C55&lt;在庫一覧!$B$3,C55&gt;G55,G55&gt;在庫一覧!$H$3),"期首日≦発生日≦確認日≦基準日を確認","確認済み"))))))))))))</f>
        <v/>
      </c>
      <c r="L55" s="1" t="str">
        <f aca="false">IF(K55="","",IF(K55="確認済み",0,1))</f>
        <v/>
      </c>
      <c r="M55" s="1" t="n">
        <f aca="false">IF(COUNTA(A55:G55)=0,IF(AND(K55="",L55="",H55="",I55="",J55=""),0,1),IF(NOT(AND(ISTEXT(K55),K55=IF(COUNTA(A55:G55)=0,"",IF(NOT(AND(ISTEXT(A55),LEN(A55)=8,EXACT(LEFT(A55,4),"MOV-"),ISNUMBER(FIND(MID(A55,5,1)&amp;"x","0x1x2x3x4x5x6x7x8x9x")),ISNUMBER(FIND(MID(A55,6,1)&amp;"x","0x1x2x3x4x5x6x7x8x9x")),ISNUMBER(FIND(MID(A55,7,1)&amp;"x","0x1x2x3x4x5x6x7x8x9x")),ISNUMBER(FIND(MID(A55,8,1)&amp;"x","0x1x2x3x4x5x6x7x8x9x")))),"IDはMOV-と半角数字4桁",IF(COUNTIFS($A$8:$A$107,A55)&gt;1,"記録IDが重複",IF(NOT(AND(ISTEXT(B55),LEN(B55)=8,EXACT(LEFT(B55,4),"SKU-"),ISNUMBER(FIND(MID(B55,5,1)&amp;"x","0x1x2x3x4x5x6x7x8x9x")),ISNUMBER(FIND(MID(B55,6,1)&amp;"x","0x1x2x3x4x5x6x7x8x9x")),ISNUMBER(FIND(MID(B55,7,1)&amp;"x","0x1x2x3x4x5x6x7x8x9x")),ISNUMBER(FIND(MID(B55,8,1)&amp;"x","0x1x2x3x4x5x6x7x8x9x")))),"品目IDはSKU-と半角数字4桁",IF(COUNTIFS(期首と基準!$A$8:$A$57,B55)&lt;&gt;1,"期首品目が一意に登録されていません",IF(NOT(IF(ISNUMBER(C55),AND(C55&gt;=43831,C55&lt;73051,C55=INT(C55)),FALSE())),"発生日は時刻なしで必須",IF(NOT(OR(D55="入庫",D55="出庫")),"入出区分を確認",IF(NOT(OR(F55="確定",F55="取消",F55="未確認")),"状態を確認",IF(AND(F55&lt;&gt;"未確認",NOT(IF(ISNUMBER(E55),AND(E55&gt;=1,E55&lt;=1000000,E55=INT(E55)),FALSE()))),"確定/取消の元数量は1〜100万個の整数で必須",IF(AND(F55="未確認",COUNTA(E55)&gt;0),"未確認の数量は空欄",IF(NOT(IF(ISNUMBER(G55),AND(G55&gt;=43831,G55&lt;73051,G55=INT(G55)),FALSE())),"記録確認日は時刻なしで必須",IF(OR(C55&lt;在庫一覧!$B$3,C55&gt;G55,G55&gt;在庫一覧!$H$3),"期首日≦発生日≦確認日≦基準日を確認","確認済み")))))))))))),ISNUMBER(L55),L55=IF(K55="確認済み",0,1))),1,IF(L55&lt;&gt;0,0,IF(AND(ISNUMBER(H55),H55=IF(AND(F55="確定",D55="入庫",C55&lt;=在庫一覧!$E$3),E55,0),ISNUMBER(I55),I55=IF(AND(F55="確定",D55="出庫",C55&lt;=在庫一覧!$E$3),E55,0),ISNUMBER(J55),J55=IF(AND(F55="未確認",C55&lt;=在庫一覧!$E$3),1,0)),0,1))))</f>
        <v>0</v>
      </c>
    </row>
    <row r="56" customFormat="false" ht="30" hidden="false" customHeight="true" outlineLevel="0" collapsed="false">
      <c r="A56" s="8"/>
      <c r="B56" s="12"/>
      <c r="C56" s="13"/>
      <c r="D56" s="9"/>
      <c r="E56" s="10"/>
      <c r="F56" s="9"/>
      <c r="G56" s="13"/>
      <c r="H56" s="4" t="str">
        <f aca="false">IF(K56="","",IF(L56&lt;&gt;0,NA(),IF(AND(F56="確定",D56="入庫",C56&lt;=在庫一覧!$E$3),E56,0)))</f>
        <v/>
      </c>
      <c r="I56" s="4" t="str">
        <f aca="false">IF(K56="","",IF(L56&lt;&gt;0,NA(),IF(AND(F56="確定",D56="出庫",C56&lt;=在庫一覧!$E$3),E56,0)))</f>
        <v/>
      </c>
      <c r="J56" s="1" t="str">
        <f aca="false">IF(K56="","",IF(L56&lt;&gt;0,NA(),IF(AND(F56="未確認",C56&lt;=在庫一覧!$E$3),1,0)))</f>
        <v/>
      </c>
      <c r="K56" s="1" t="str">
        <f aca="false">IF(COUNTA(A56:G56)=0,"",IF(NOT(AND(ISTEXT(A56),LEN(A56)=8,EXACT(LEFT(A56,4),"MOV-"),ISNUMBER(FIND(MID(A56,5,1)&amp;"x","0x1x2x3x4x5x6x7x8x9x")),ISNUMBER(FIND(MID(A56,6,1)&amp;"x","0x1x2x3x4x5x6x7x8x9x")),ISNUMBER(FIND(MID(A56,7,1)&amp;"x","0x1x2x3x4x5x6x7x8x9x")),ISNUMBER(FIND(MID(A56,8,1)&amp;"x","0x1x2x3x4x5x6x7x8x9x")))),"IDはMOV-と半角数字4桁",IF(COUNTIFS($A$8:$A$107,A56)&gt;1,"記録IDが重複",IF(NOT(AND(ISTEXT(B56),LEN(B56)=8,EXACT(LEFT(B56,4),"SKU-"),ISNUMBER(FIND(MID(B56,5,1)&amp;"x","0x1x2x3x4x5x6x7x8x9x")),ISNUMBER(FIND(MID(B56,6,1)&amp;"x","0x1x2x3x4x5x6x7x8x9x")),ISNUMBER(FIND(MID(B56,7,1)&amp;"x","0x1x2x3x4x5x6x7x8x9x")),ISNUMBER(FIND(MID(B56,8,1)&amp;"x","0x1x2x3x4x5x6x7x8x9x")))),"品目IDはSKU-と半角数字4桁",IF(COUNTIFS(期首と基準!$A$8:$A$57,B56)&lt;&gt;1,"期首品目が一意に登録されていません",IF(NOT(IF(ISNUMBER(C56),AND(C56&gt;=43831,C56&lt;73051,C56=INT(C56)),FALSE())),"発生日は時刻なしで必須",IF(NOT(OR(D56="入庫",D56="出庫")),"入出区分を確認",IF(NOT(OR(F56="確定",F56="取消",F56="未確認")),"状態を確認",IF(AND(F56&lt;&gt;"未確認",NOT(IF(ISNUMBER(E56),AND(E56&gt;=1,E56&lt;=1000000,E56=INT(E56)),FALSE()))),"確定/取消の元数量は1〜100万個の整数で必須",IF(AND(F56="未確認",COUNTA(E56)&gt;0),"未確認の数量は空欄",IF(NOT(IF(ISNUMBER(G56),AND(G56&gt;=43831,G56&lt;73051,G56=INT(G56)),FALSE())),"記録確認日は時刻なしで必須",IF(OR(C56&lt;在庫一覧!$B$3,C56&gt;G56,G56&gt;在庫一覧!$H$3),"期首日≦発生日≦確認日≦基準日を確認","確認済み"))))))))))))</f>
        <v/>
      </c>
      <c r="L56" s="1" t="str">
        <f aca="false">IF(K56="","",IF(K56="確認済み",0,1))</f>
        <v/>
      </c>
      <c r="M56" s="1" t="n">
        <f aca="false">IF(COUNTA(A56:G56)=0,IF(AND(K56="",L56="",H56="",I56="",J56=""),0,1),IF(NOT(AND(ISTEXT(K56),K56=IF(COUNTA(A56:G56)=0,"",IF(NOT(AND(ISTEXT(A56),LEN(A56)=8,EXACT(LEFT(A56,4),"MOV-"),ISNUMBER(FIND(MID(A56,5,1)&amp;"x","0x1x2x3x4x5x6x7x8x9x")),ISNUMBER(FIND(MID(A56,6,1)&amp;"x","0x1x2x3x4x5x6x7x8x9x")),ISNUMBER(FIND(MID(A56,7,1)&amp;"x","0x1x2x3x4x5x6x7x8x9x")),ISNUMBER(FIND(MID(A56,8,1)&amp;"x","0x1x2x3x4x5x6x7x8x9x")))),"IDはMOV-と半角数字4桁",IF(COUNTIFS($A$8:$A$107,A56)&gt;1,"記録IDが重複",IF(NOT(AND(ISTEXT(B56),LEN(B56)=8,EXACT(LEFT(B56,4),"SKU-"),ISNUMBER(FIND(MID(B56,5,1)&amp;"x","0x1x2x3x4x5x6x7x8x9x")),ISNUMBER(FIND(MID(B56,6,1)&amp;"x","0x1x2x3x4x5x6x7x8x9x")),ISNUMBER(FIND(MID(B56,7,1)&amp;"x","0x1x2x3x4x5x6x7x8x9x")),ISNUMBER(FIND(MID(B56,8,1)&amp;"x","0x1x2x3x4x5x6x7x8x9x")))),"品目IDはSKU-と半角数字4桁",IF(COUNTIFS(期首と基準!$A$8:$A$57,B56)&lt;&gt;1,"期首品目が一意に登録されていません",IF(NOT(IF(ISNUMBER(C56),AND(C56&gt;=43831,C56&lt;73051,C56=INT(C56)),FALSE())),"発生日は時刻なしで必須",IF(NOT(OR(D56="入庫",D56="出庫")),"入出区分を確認",IF(NOT(OR(F56="確定",F56="取消",F56="未確認")),"状態を確認",IF(AND(F56&lt;&gt;"未確認",NOT(IF(ISNUMBER(E56),AND(E56&gt;=1,E56&lt;=1000000,E56=INT(E56)),FALSE()))),"確定/取消の元数量は1〜100万個の整数で必須",IF(AND(F56="未確認",COUNTA(E56)&gt;0),"未確認の数量は空欄",IF(NOT(IF(ISNUMBER(G56),AND(G56&gt;=43831,G56&lt;73051,G56=INT(G56)),FALSE())),"記録確認日は時刻なしで必須",IF(OR(C56&lt;在庫一覧!$B$3,C56&gt;G56,G56&gt;在庫一覧!$H$3),"期首日≦発生日≦確認日≦基準日を確認","確認済み")))))))))))),ISNUMBER(L56),L56=IF(K56="確認済み",0,1))),1,IF(L56&lt;&gt;0,0,IF(AND(ISNUMBER(H56),H56=IF(AND(F56="確定",D56="入庫",C56&lt;=在庫一覧!$E$3),E56,0),ISNUMBER(I56),I56=IF(AND(F56="確定",D56="出庫",C56&lt;=在庫一覧!$E$3),E56,0),ISNUMBER(J56),J56=IF(AND(F56="未確認",C56&lt;=在庫一覧!$E$3),1,0)),0,1))))</f>
        <v>0</v>
      </c>
    </row>
    <row r="57" customFormat="false" ht="30" hidden="false" customHeight="true" outlineLevel="0" collapsed="false">
      <c r="A57" s="8"/>
      <c r="B57" s="12"/>
      <c r="C57" s="13"/>
      <c r="D57" s="9"/>
      <c r="E57" s="10"/>
      <c r="F57" s="9"/>
      <c r="G57" s="13"/>
      <c r="H57" s="4" t="str">
        <f aca="false">IF(K57="","",IF(L57&lt;&gt;0,NA(),IF(AND(F57="確定",D57="入庫",C57&lt;=在庫一覧!$E$3),E57,0)))</f>
        <v/>
      </c>
      <c r="I57" s="4" t="str">
        <f aca="false">IF(K57="","",IF(L57&lt;&gt;0,NA(),IF(AND(F57="確定",D57="出庫",C57&lt;=在庫一覧!$E$3),E57,0)))</f>
        <v/>
      </c>
      <c r="J57" s="1" t="str">
        <f aca="false">IF(K57="","",IF(L57&lt;&gt;0,NA(),IF(AND(F57="未確認",C57&lt;=在庫一覧!$E$3),1,0)))</f>
        <v/>
      </c>
      <c r="K57" s="1" t="str">
        <f aca="false">IF(COUNTA(A57:G57)=0,"",IF(NOT(AND(ISTEXT(A57),LEN(A57)=8,EXACT(LEFT(A57,4),"MOV-"),ISNUMBER(FIND(MID(A57,5,1)&amp;"x","0x1x2x3x4x5x6x7x8x9x")),ISNUMBER(FIND(MID(A57,6,1)&amp;"x","0x1x2x3x4x5x6x7x8x9x")),ISNUMBER(FIND(MID(A57,7,1)&amp;"x","0x1x2x3x4x5x6x7x8x9x")),ISNUMBER(FIND(MID(A57,8,1)&amp;"x","0x1x2x3x4x5x6x7x8x9x")))),"IDはMOV-と半角数字4桁",IF(COUNTIFS($A$8:$A$107,A57)&gt;1,"記録IDが重複",IF(NOT(AND(ISTEXT(B57),LEN(B57)=8,EXACT(LEFT(B57,4),"SKU-"),ISNUMBER(FIND(MID(B57,5,1)&amp;"x","0x1x2x3x4x5x6x7x8x9x")),ISNUMBER(FIND(MID(B57,6,1)&amp;"x","0x1x2x3x4x5x6x7x8x9x")),ISNUMBER(FIND(MID(B57,7,1)&amp;"x","0x1x2x3x4x5x6x7x8x9x")),ISNUMBER(FIND(MID(B57,8,1)&amp;"x","0x1x2x3x4x5x6x7x8x9x")))),"品目IDはSKU-と半角数字4桁",IF(COUNTIFS(期首と基準!$A$8:$A$57,B57)&lt;&gt;1,"期首品目が一意に登録されていません",IF(NOT(IF(ISNUMBER(C57),AND(C57&gt;=43831,C57&lt;73051,C57=INT(C57)),FALSE())),"発生日は時刻なしで必須",IF(NOT(OR(D57="入庫",D57="出庫")),"入出区分を確認",IF(NOT(OR(F57="確定",F57="取消",F57="未確認")),"状態を確認",IF(AND(F57&lt;&gt;"未確認",NOT(IF(ISNUMBER(E57),AND(E57&gt;=1,E57&lt;=1000000,E57=INT(E57)),FALSE()))),"確定/取消の元数量は1〜100万個の整数で必須",IF(AND(F57="未確認",COUNTA(E57)&gt;0),"未確認の数量は空欄",IF(NOT(IF(ISNUMBER(G57),AND(G57&gt;=43831,G57&lt;73051,G57=INT(G57)),FALSE())),"記録確認日は時刻なしで必須",IF(OR(C57&lt;在庫一覧!$B$3,C57&gt;G57,G57&gt;在庫一覧!$H$3),"期首日≦発生日≦確認日≦基準日を確認","確認済み"))))))))))))</f>
        <v/>
      </c>
      <c r="L57" s="1" t="str">
        <f aca="false">IF(K57="","",IF(K57="確認済み",0,1))</f>
        <v/>
      </c>
      <c r="M57" s="1" t="n">
        <f aca="false">IF(COUNTA(A57:G57)=0,IF(AND(K57="",L57="",H57="",I57="",J57=""),0,1),IF(NOT(AND(ISTEXT(K57),K57=IF(COUNTA(A57:G57)=0,"",IF(NOT(AND(ISTEXT(A57),LEN(A57)=8,EXACT(LEFT(A57,4),"MOV-"),ISNUMBER(FIND(MID(A57,5,1)&amp;"x","0x1x2x3x4x5x6x7x8x9x")),ISNUMBER(FIND(MID(A57,6,1)&amp;"x","0x1x2x3x4x5x6x7x8x9x")),ISNUMBER(FIND(MID(A57,7,1)&amp;"x","0x1x2x3x4x5x6x7x8x9x")),ISNUMBER(FIND(MID(A57,8,1)&amp;"x","0x1x2x3x4x5x6x7x8x9x")))),"IDはMOV-と半角数字4桁",IF(COUNTIFS($A$8:$A$107,A57)&gt;1,"記録IDが重複",IF(NOT(AND(ISTEXT(B57),LEN(B57)=8,EXACT(LEFT(B57,4),"SKU-"),ISNUMBER(FIND(MID(B57,5,1)&amp;"x","0x1x2x3x4x5x6x7x8x9x")),ISNUMBER(FIND(MID(B57,6,1)&amp;"x","0x1x2x3x4x5x6x7x8x9x")),ISNUMBER(FIND(MID(B57,7,1)&amp;"x","0x1x2x3x4x5x6x7x8x9x")),ISNUMBER(FIND(MID(B57,8,1)&amp;"x","0x1x2x3x4x5x6x7x8x9x")))),"品目IDはSKU-と半角数字4桁",IF(COUNTIFS(期首と基準!$A$8:$A$57,B57)&lt;&gt;1,"期首品目が一意に登録されていません",IF(NOT(IF(ISNUMBER(C57),AND(C57&gt;=43831,C57&lt;73051,C57=INT(C57)),FALSE())),"発生日は時刻なしで必須",IF(NOT(OR(D57="入庫",D57="出庫")),"入出区分を確認",IF(NOT(OR(F57="確定",F57="取消",F57="未確認")),"状態を確認",IF(AND(F57&lt;&gt;"未確認",NOT(IF(ISNUMBER(E57),AND(E57&gt;=1,E57&lt;=1000000,E57=INT(E57)),FALSE()))),"確定/取消の元数量は1〜100万個の整数で必須",IF(AND(F57="未確認",COUNTA(E57)&gt;0),"未確認の数量は空欄",IF(NOT(IF(ISNUMBER(G57),AND(G57&gt;=43831,G57&lt;73051,G57=INT(G57)),FALSE())),"記録確認日は時刻なしで必須",IF(OR(C57&lt;在庫一覧!$B$3,C57&gt;G57,G57&gt;在庫一覧!$H$3),"期首日≦発生日≦確認日≦基準日を確認","確認済み")))))))))))),ISNUMBER(L57),L57=IF(K57="確認済み",0,1))),1,IF(L57&lt;&gt;0,0,IF(AND(ISNUMBER(H57),H57=IF(AND(F57="確定",D57="入庫",C57&lt;=在庫一覧!$E$3),E57,0),ISNUMBER(I57),I57=IF(AND(F57="確定",D57="出庫",C57&lt;=在庫一覧!$E$3),E57,0),ISNUMBER(J57),J57=IF(AND(F57="未確認",C57&lt;=在庫一覧!$E$3),1,0)),0,1))))</f>
        <v>0</v>
      </c>
    </row>
    <row r="58" customFormat="false" ht="30" hidden="false" customHeight="true" outlineLevel="0" collapsed="false">
      <c r="A58" s="8"/>
      <c r="B58" s="12"/>
      <c r="C58" s="13"/>
      <c r="D58" s="9"/>
      <c r="E58" s="10"/>
      <c r="F58" s="9"/>
      <c r="G58" s="13"/>
      <c r="H58" s="4" t="str">
        <f aca="false">IF(K58="","",IF(L58&lt;&gt;0,NA(),IF(AND(F58="確定",D58="入庫",C58&lt;=在庫一覧!$E$3),E58,0)))</f>
        <v/>
      </c>
      <c r="I58" s="4" t="str">
        <f aca="false">IF(K58="","",IF(L58&lt;&gt;0,NA(),IF(AND(F58="確定",D58="出庫",C58&lt;=在庫一覧!$E$3),E58,0)))</f>
        <v/>
      </c>
      <c r="J58" s="1" t="str">
        <f aca="false">IF(K58="","",IF(L58&lt;&gt;0,NA(),IF(AND(F58="未確認",C58&lt;=在庫一覧!$E$3),1,0)))</f>
        <v/>
      </c>
      <c r="K58" s="1" t="str">
        <f aca="false">IF(COUNTA(A58:G58)=0,"",IF(NOT(AND(ISTEXT(A58),LEN(A58)=8,EXACT(LEFT(A58,4),"MOV-"),ISNUMBER(FIND(MID(A58,5,1)&amp;"x","0x1x2x3x4x5x6x7x8x9x")),ISNUMBER(FIND(MID(A58,6,1)&amp;"x","0x1x2x3x4x5x6x7x8x9x")),ISNUMBER(FIND(MID(A58,7,1)&amp;"x","0x1x2x3x4x5x6x7x8x9x")),ISNUMBER(FIND(MID(A58,8,1)&amp;"x","0x1x2x3x4x5x6x7x8x9x")))),"IDはMOV-と半角数字4桁",IF(COUNTIFS($A$8:$A$107,A58)&gt;1,"記録IDが重複",IF(NOT(AND(ISTEXT(B58),LEN(B58)=8,EXACT(LEFT(B58,4),"SKU-"),ISNUMBER(FIND(MID(B58,5,1)&amp;"x","0x1x2x3x4x5x6x7x8x9x")),ISNUMBER(FIND(MID(B58,6,1)&amp;"x","0x1x2x3x4x5x6x7x8x9x")),ISNUMBER(FIND(MID(B58,7,1)&amp;"x","0x1x2x3x4x5x6x7x8x9x")),ISNUMBER(FIND(MID(B58,8,1)&amp;"x","0x1x2x3x4x5x6x7x8x9x")))),"品目IDはSKU-と半角数字4桁",IF(COUNTIFS(期首と基準!$A$8:$A$57,B58)&lt;&gt;1,"期首品目が一意に登録されていません",IF(NOT(IF(ISNUMBER(C58),AND(C58&gt;=43831,C58&lt;73051,C58=INT(C58)),FALSE())),"発生日は時刻なしで必須",IF(NOT(OR(D58="入庫",D58="出庫")),"入出区分を確認",IF(NOT(OR(F58="確定",F58="取消",F58="未確認")),"状態を確認",IF(AND(F58&lt;&gt;"未確認",NOT(IF(ISNUMBER(E58),AND(E58&gt;=1,E58&lt;=1000000,E58=INT(E58)),FALSE()))),"確定/取消の元数量は1〜100万個の整数で必須",IF(AND(F58="未確認",COUNTA(E58)&gt;0),"未確認の数量は空欄",IF(NOT(IF(ISNUMBER(G58),AND(G58&gt;=43831,G58&lt;73051,G58=INT(G58)),FALSE())),"記録確認日は時刻なしで必須",IF(OR(C58&lt;在庫一覧!$B$3,C58&gt;G58,G58&gt;在庫一覧!$H$3),"期首日≦発生日≦確認日≦基準日を確認","確認済み"))))))))))))</f>
        <v/>
      </c>
      <c r="L58" s="1" t="str">
        <f aca="false">IF(K58="","",IF(K58="確認済み",0,1))</f>
        <v/>
      </c>
      <c r="M58" s="1" t="n">
        <f aca="false">IF(COUNTA(A58:G58)=0,IF(AND(K58="",L58="",H58="",I58="",J58=""),0,1),IF(NOT(AND(ISTEXT(K58),K58=IF(COUNTA(A58:G58)=0,"",IF(NOT(AND(ISTEXT(A58),LEN(A58)=8,EXACT(LEFT(A58,4),"MOV-"),ISNUMBER(FIND(MID(A58,5,1)&amp;"x","0x1x2x3x4x5x6x7x8x9x")),ISNUMBER(FIND(MID(A58,6,1)&amp;"x","0x1x2x3x4x5x6x7x8x9x")),ISNUMBER(FIND(MID(A58,7,1)&amp;"x","0x1x2x3x4x5x6x7x8x9x")),ISNUMBER(FIND(MID(A58,8,1)&amp;"x","0x1x2x3x4x5x6x7x8x9x")))),"IDはMOV-と半角数字4桁",IF(COUNTIFS($A$8:$A$107,A58)&gt;1,"記録IDが重複",IF(NOT(AND(ISTEXT(B58),LEN(B58)=8,EXACT(LEFT(B58,4),"SKU-"),ISNUMBER(FIND(MID(B58,5,1)&amp;"x","0x1x2x3x4x5x6x7x8x9x")),ISNUMBER(FIND(MID(B58,6,1)&amp;"x","0x1x2x3x4x5x6x7x8x9x")),ISNUMBER(FIND(MID(B58,7,1)&amp;"x","0x1x2x3x4x5x6x7x8x9x")),ISNUMBER(FIND(MID(B58,8,1)&amp;"x","0x1x2x3x4x5x6x7x8x9x")))),"品目IDはSKU-と半角数字4桁",IF(COUNTIFS(期首と基準!$A$8:$A$57,B58)&lt;&gt;1,"期首品目が一意に登録されていません",IF(NOT(IF(ISNUMBER(C58),AND(C58&gt;=43831,C58&lt;73051,C58=INT(C58)),FALSE())),"発生日は時刻なしで必須",IF(NOT(OR(D58="入庫",D58="出庫")),"入出区分を確認",IF(NOT(OR(F58="確定",F58="取消",F58="未確認")),"状態を確認",IF(AND(F58&lt;&gt;"未確認",NOT(IF(ISNUMBER(E58),AND(E58&gt;=1,E58&lt;=1000000,E58=INT(E58)),FALSE()))),"確定/取消の元数量は1〜100万個の整数で必須",IF(AND(F58="未確認",COUNTA(E58)&gt;0),"未確認の数量は空欄",IF(NOT(IF(ISNUMBER(G58),AND(G58&gt;=43831,G58&lt;73051,G58=INT(G58)),FALSE())),"記録確認日は時刻なしで必須",IF(OR(C58&lt;在庫一覧!$B$3,C58&gt;G58,G58&gt;在庫一覧!$H$3),"期首日≦発生日≦確認日≦基準日を確認","確認済み")))))))))))),ISNUMBER(L58),L58=IF(K58="確認済み",0,1))),1,IF(L58&lt;&gt;0,0,IF(AND(ISNUMBER(H58),H58=IF(AND(F58="確定",D58="入庫",C58&lt;=在庫一覧!$E$3),E58,0),ISNUMBER(I58),I58=IF(AND(F58="確定",D58="出庫",C58&lt;=在庫一覧!$E$3),E58,0),ISNUMBER(J58),J58=IF(AND(F58="未確認",C58&lt;=在庫一覧!$E$3),1,0)),0,1))))</f>
        <v>0</v>
      </c>
    </row>
    <row r="59" customFormat="false" ht="30" hidden="false" customHeight="true" outlineLevel="0" collapsed="false">
      <c r="A59" s="8"/>
      <c r="B59" s="12"/>
      <c r="C59" s="13"/>
      <c r="D59" s="9"/>
      <c r="E59" s="10"/>
      <c r="F59" s="9"/>
      <c r="G59" s="13"/>
      <c r="H59" s="4" t="str">
        <f aca="false">IF(K59="","",IF(L59&lt;&gt;0,NA(),IF(AND(F59="確定",D59="入庫",C59&lt;=在庫一覧!$E$3),E59,0)))</f>
        <v/>
      </c>
      <c r="I59" s="4" t="str">
        <f aca="false">IF(K59="","",IF(L59&lt;&gt;0,NA(),IF(AND(F59="確定",D59="出庫",C59&lt;=在庫一覧!$E$3),E59,0)))</f>
        <v/>
      </c>
      <c r="J59" s="1" t="str">
        <f aca="false">IF(K59="","",IF(L59&lt;&gt;0,NA(),IF(AND(F59="未確認",C59&lt;=在庫一覧!$E$3),1,0)))</f>
        <v/>
      </c>
      <c r="K59" s="1" t="str">
        <f aca="false">IF(COUNTA(A59:G59)=0,"",IF(NOT(AND(ISTEXT(A59),LEN(A59)=8,EXACT(LEFT(A59,4),"MOV-"),ISNUMBER(FIND(MID(A59,5,1)&amp;"x","0x1x2x3x4x5x6x7x8x9x")),ISNUMBER(FIND(MID(A59,6,1)&amp;"x","0x1x2x3x4x5x6x7x8x9x")),ISNUMBER(FIND(MID(A59,7,1)&amp;"x","0x1x2x3x4x5x6x7x8x9x")),ISNUMBER(FIND(MID(A59,8,1)&amp;"x","0x1x2x3x4x5x6x7x8x9x")))),"IDはMOV-と半角数字4桁",IF(COUNTIFS($A$8:$A$107,A59)&gt;1,"記録IDが重複",IF(NOT(AND(ISTEXT(B59),LEN(B59)=8,EXACT(LEFT(B59,4),"SKU-"),ISNUMBER(FIND(MID(B59,5,1)&amp;"x","0x1x2x3x4x5x6x7x8x9x")),ISNUMBER(FIND(MID(B59,6,1)&amp;"x","0x1x2x3x4x5x6x7x8x9x")),ISNUMBER(FIND(MID(B59,7,1)&amp;"x","0x1x2x3x4x5x6x7x8x9x")),ISNUMBER(FIND(MID(B59,8,1)&amp;"x","0x1x2x3x4x5x6x7x8x9x")))),"品目IDはSKU-と半角数字4桁",IF(COUNTIFS(期首と基準!$A$8:$A$57,B59)&lt;&gt;1,"期首品目が一意に登録されていません",IF(NOT(IF(ISNUMBER(C59),AND(C59&gt;=43831,C59&lt;73051,C59=INT(C59)),FALSE())),"発生日は時刻なしで必須",IF(NOT(OR(D59="入庫",D59="出庫")),"入出区分を確認",IF(NOT(OR(F59="確定",F59="取消",F59="未確認")),"状態を確認",IF(AND(F59&lt;&gt;"未確認",NOT(IF(ISNUMBER(E59),AND(E59&gt;=1,E59&lt;=1000000,E59=INT(E59)),FALSE()))),"確定/取消の元数量は1〜100万個の整数で必須",IF(AND(F59="未確認",COUNTA(E59)&gt;0),"未確認の数量は空欄",IF(NOT(IF(ISNUMBER(G59),AND(G59&gt;=43831,G59&lt;73051,G59=INT(G59)),FALSE())),"記録確認日は時刻なしで必須",IF(OR(C59&lt;在庫一覧!$B$3,C59&gt;G59,G59&gt;在庫一覧!$H$3),"期首日≦発生日≦確認日≦基準日を確認","確認済み"))))))))))))</f>
        <v/>
      </c>
      <c r="L59" s="1" t="str">
        <f aca="false">IF(K59="","",IF(K59="確認済み",0,1))</f>
        <v/>
      </c>
      <c r="M59" s="1" t="n">
        <f aca="false">IF(COUNTA(A59:G59)=0,IF(AND(K59="",L59="",H59="",I59="",J59=""),0,1),IF(NOT(AND(ISTEXT(K59),K59=IF(COUNTA(A59:G59)=0,"",IF(NOT(AND(ISTEXT(A59),LEN(A59)=8,EXACT(LEFT(A59,4),"MOV-"),ISNUMBER(FIND(MID(A59,5,1)&amp;"x","0x1x2x3x4x5x6x7x8x9x")),ISNUMBER(FIND(MID(A59,6,1)&amp;"x","0x1x2x3x4x5x6x7x8x9x")),ISNUMBER(FIND(MID(A59,7,1)&amp;"x","0x1x2x3x4x5x6x7x8x9x")),ISNUMBER(FIND(MID(A59,8,1)&amp;"x","0x1x2x3x4x5x6x7x8x9x")))),"IDはMOV-と半角数字4桁",IF(COUNTIFS($A$8:$A$107,A59)&gt;1,"記録IDが重複",IF(NOT(AND(ISTEXT(B59),LEN(B59)=8,EXACT(LEFT(B59,4),"SKU-"),ISNUMBER(FIND(MID(B59,5,1)&amp;"x","0x1x2x3x4x5x6x7x8x9x")),ISNUMBER(FIND(MID(B59,6,1)&amp;"x","0x1x2x3x4x5x6x7x8x9x")),ISNUMBER(FIND(MID(B59,7,1)&amp;"x","0x1x2x3x4x5x6x7x8x9x")),ISNUMBER(FIND(MID(B59,8,1)&amp;"x","0x1x2x3x4x5x6x7x8x9x")))),"品目IDはSKU-と半角数字4桁",IF(COUNTIFS(期首と基準!$A$8:$A$57,B59)&lt;&gt;1,"期首品目が一意に登録されていません",IF(NOT(IF(ISNUMBER(C59),AND(C59&gt;=43831,C59&lt;73051,C59=INT(C59)),FALSE())),"発生日は時刻なしで必須",IF(NOT(OR(D59="入庫",D59="出庫")),"入出区分を確認",IF(NOT(OR(F59="確定",F59="取消",F59="未確認")),"状態を確認",IF(AND(F59&lt;&gt;"未確認",NOT(IF(ISNUMBER(E59),AND(E59&gt;=1,E59&lt;=1000000,E59=INT(E59)),FALSE()))),"確定/取消の元数量は1〜100万個の整数で必須",IF(AND(F59="未確認",COUNTA(E59)&gt;0),"未確認の数量は空欄",IF(NOT(IF(ISNUMBER(G59),AND(G59&gt;=43831,G59&lt;73051,G59=INT(G59)),FALSE())),"記録確認日は時刻なしで必須",IF(OR(C59&lt;在庫一覧!$B$3,C59&gt;G59,G59&gt;在庫一覧!$H$3),"期首日≦発生日≦確認日≦基準日を確認","確認済み")))))))))))),ISNUMBER(L59),L59=IF(K59="確認済み",0,1))),1,IF(L59&lt;&gt;0,0,IF(AND(ISNUMBER(H59),H59=IF(AND(F59="確定",D59="入庫",C59&lt;=在庫一覧!$E$3),E59,0),ISNUMBER(I59),I59=IF(AND(F59="確定",D59="出庫",C59&lt;=在庫一覧!$E$3),E59,0),ISNUMBER(J59),J59=IF(AND(F59="未確認",C59&lt;=在庫一覧!$E$3),1,0)),0,1))))</f>
        <v>0</v>
      </c>
    </row>
    <row r="60" customFormat="false" ht="30" hidden="false" customHeight="true" outlineLevel="0" collapsed="false">
      <c r="A60" s="8"/>
      <c r="B60" s="12"/>
      <c r="C60" s="13"/>
      <c r="D60" s="9"/>
      <c r="E60" s="10"/>
      <c r="F60" s="9"/>
      <c r="G60" s="13"/>
      <c r="H60" s="4" t="str">
        <f aca="false">IF(K60="","",IF(L60&lt;&gt;0,NA(),IF(AND(F60="確定",D60="入庫",C60&lt;=在庫一覧!$E$3),E60,0)))</f>
        <v/>
      </c>
      <c r="I60" s="4" t="str">
        <f aca="false">IF(K60="","",IF(L60&lt;&gt;0,NA(),IF(AND(F60="確定",D60="出庫",C60&lt;=在庫一覧!$E$3),E60,0)))</f>
        <v/>
      </c>
      <c r="J60" s="1" t="str">
        <f aca="false">IF(K60="","",IF(L60&lt;&gt;0,NA(),IF(AND(F60="未確認",C60&lt;=在庫一覧!$E$3),1,0)))</f>
        <v/>
      </c>
      <c r="K60" s="1" t="str">
        <f aca="false">IF(COUNTA(A60:G60)=0,"",IF(NOT(AND(ISTEXT(A60),LEN(A60)=8,EXACT(LEFT(A60,4),"MOV-"),ISNUMBER(FIND(MID(A60,5,1)&amp;"x","0x1x2x3x4x5x6x7x8x9x")),ISNUMBER(FIND(MID(A60,6,1)&amp;"x","0x1x2x3x4x5x6x7x8x9x")),ISNUMBER(FIND(MID(A60,7,1)&amp;"x","0x1x2x3x4x5x6x7x8x9x")),ISNUMBER(FIND(MID(A60,8,1)&amp;"x","0x1x2x3x4x5x6x7x8x9x")))),"IDはMOV-と半角数字4桁",IF(COUNTIFS($A$8:$A$107,A60)&gt;1,"記録IDが重複",IF(NOT(AND(ISTEXT(B60),LEN(B60)=8,EXACT(LEFT(B60,4),"SKU-"),ISNUMBER(FIND(MID(B60,5,1)&amp;"x","0x1x2x3x4x5x6x7x8x9x")),ISNUMBER(FIND(MID(B60,6,1)&amp;"x","0x1x2x3x4x5x6x7x8x9x")),ISNUMBER(FIND(MID(B60,7,1)&amp;"x","0x1x2x3x4x5x6x7x8x9x")),ISNUMBER(FIND(MID(B60,8,1)&amp;"x","0x1x2x3x4x5x6x7x8x9x")))),"品目IDはSKU-と半角数字4桁",IF(COUNTIFS(期首と基準!$A$8:$A$57,B60)&lt;&gt;1,"期首品目が一意に登録されていません",IF(NOT(IF(ISNUMBER(C60),AND(C60&gt;=43831,C60&lt;73051,C60=INT(C60)),FALSE())),"発生日は時刻なしで必須",IF(NOT(OR(D60="入庫",D60="出庫")),"入出区分を確認",IF(NOT(OR(F60="確定",F60="取消",F60="未確認")),"状態を確認",IF(AND(F60&lt;&gt;"未確認",NOT(IF(ISNUMBER(E60),AND(E60&gt;=1,E60&lt;=1000000,E60=INT(E60)),FALSE()))),"確定/取消の元数量は1〜100万個の整数で必須",IF(AND(F60="未確認",COUNTA(E60)&gt;0),"未確認の数量は空欄",IF(NOT(IF(ISNUMBER(G60),AND(G60&gt;=43831,G60&lt;73051,G60=INT(G60)),FALSE())),"記録確認日は時刻なしで必須",IF(OR(C60&lt;在庫一覧!$B$3,C60&gt;G60,G60&gt;在庫一覧!$H$3),"期首日≦発生日≦確認日≦基準日を確認","確認済み"))))))))))))</f>
        <v/>
      </c>
      <c r="L60" s="1" t="str">
        <f aca="false">IF(K60="","",IF(K60="確認済み",0,1))</f>
        <v/>
      </c>
      <c r="M60" s="1" t="n">
        <f aca="false">IF(COUNTA(A60:G60)=0,IF(AND(K60="",L60="",H60="",I60="",J60=""),0,1),IF(NOT(AND(ISTEXT(K60),K60=IF(COUNTA(A60:G60)=0,"",IF(NOT(AND(ISTEXT(A60),LEN(A60)=8,EXACT(LEFT(A60,4),"MOV-"),ISNUMBER(FIND(MID(A60,5,1)&amp;"x","0x1x2x3x4x5x6x7x8x9x")),ISNUMBER(FIND(MID(A60,6,1)&amp;"x","0x1x2x3x4x5x6x7x8x9x")),ISNUMBER(FIND(MID(A60,7,1)&amp;"x","0x1x2x3x4x5x6x7x8x9x")),ISNUMBER(FIND(MID(A60,8,1)&amp;"x","0x1x2x3x4x5x6x7x8x9x")))),"IDはMOV-と半角数字4桁",IF(COUNTIFS($A$8:$A$107,A60)&gt;1,"記録IDが重複",IF(NOT(AND(ISTEXT(B60),LEN(B60)=8,EXACT(LEFT(B60,4),"SKU-"),ISNUMBER(FIND(MID(B60,5,1)&amp;"x","0x1x2x3x4x5x6x7x8x9x")),ISNUMBER(FIND(MID(B60,6,1)&amp;"x","0x1x2x3x4x5x6x7x8x9x")),ISNUMBER(FIND(MID(B60,7,1)&amp;"x","0x1x2x3x4x5x6x7x8x9x")),ISNUMBER(FIND(MID(B60,8,1)&amp;"x","0x1x2x3x4x5x6x7x8x9x")))),"品目IDはSKU-と半角数字4桁",IF(COUNTIFS(期首と基準!$A$8:$A$57,B60)&lt;&gt;1,"期首品目が一意に登録されていません",IF(NOT(IF(ISNUMBER(C60),AND(C60&gt;=43831,C60&lt;73051,C60=INT(C60)),FALSE())),"発生日は時刻なしで必須",IF(NOT(OR(D60="入庫",D60="出庫")),"入出区分を確認",IF(NOT(OR(F60="確定",F60="取消",F60="未確認")),"状態を確認",IF(AND(F60&lt;&gt;"未確認",NOT(IF(ISNUMBER(E60),AND(E60&gt;=1,E60&lt;=1000000,E60=INT(E60)),FALSE()))),"確定/取消の元数量は1〜100万個の整数で必須",IF(AND(F60="未確認",COUNTA(E60)&gt;0),"未確認の数量は空欄",IF(NOT(IF(ISNUMBER(G60),AND(G60&gt;=43831,G60&lt;73051,G60=INT(G60)),FALSE())),"記録確認日は時刻なしで必須",IF(OR(C60&lt;在庫一覧!$B$3,C60&gt;G60,G60&gt;在庫一覧!$H$3),"期首日≦発生日≦確認日≦基準日を確認","確認済み")))))))))))),ISNUMBER(L60),L60=IF(K60="確認済み",0,1))),1,IF(L60&lt;&gt;0,0,IF(AND(ISNUMBER(H60),H60=IF(AND(F60="確定",D60="入庫",C60&lt;=在庫一覧!$E$3),E60,0),ISNUMBER(I60),I60=IF(AND(F60="確定",D60="出庫",C60&lt;=在庫一覧!$E$3),E60,0),ISNUMBER(J60),J60=IF(AND(F60="未確認",C60&lt;=在庫一覧!$E$3),1,0)),0,1))))</f>
        <v>0</v>
      </c>
    </row>
    <row r="61" customFormat="false" ht="30" hidden="false" customHeight="true" outlineLevel="0" collapsed="false">
      <c r="A61" s="8"/>
      <c r="B61" s="12"/>
      <c r="C61" s="13"/>
      <c r="D61" s="9"/>
      <c r="E61" s="10"/>
      <c r="F61" s="9"/>
      <c r="G61" s="13"/>
      <c r="H61" s="4" t="str">
        <f aca="false">IF(K61="","",IF(L61&lt;&gt;0,NA(),IF(AND(F61="確定",D61="入庫",C61&lt;=在庫一覧!$E$3),E61,0)))</f>
        <v/>
      </c>
      <c r="I61" s="4" t="str">
        <f aca="false">IF(K61="","",IF(L61&lt;&gt;0,NA(),IF(AND(F61="確定",D61="出庫",C61&lt;=在庫一覧!$E$3),E61,0)))</f>
        <v/>
      </c>
      <c r="J61" s="1" t="str">
        <f aca="false">IF(K61="","",IF(L61&lt;&gt;0,NA(),IF(AND(F61="未確認",C61&lt;=在庫一覧!$E$3),1,0)))</f>
        <v/>
      </c>
      <c r="K61" s="1" t="str">
        <f aca="false">IF(COUNTA(A61:G61)=0,"",IF(NOT(AND(ISTEXT(A61),LEN(A61)=8,EXACT(LEFT(A61,4),"MOV-"),ISNUMBER(FIND(MID(A61,5,1)&amp;"x","0x1x2x3x4x5x6x7x8x9x")),ISNUMBER(FIND(MID(A61,6,1)&amp;"x","0x1x2x3x4x5x6x7x8x9x")),ISNUMBER(FIND(MID(A61,7,1)&amp;"x","0x1x2x3x4x5x6x7x8x9x")),ISNUMBER(FIND(MID(A61,8,1)&amp;"x","0x1x2x3x4x5x6x7x8x9x")))),"IDはMOV-と半角数字4桁",IF(COUNTIFS($A$8:$A$107,A61)&gt;1,"記録IDが重複",IF(NOT(AND(ISTEXT(B61),LEN(B61)=8,EXACT(LEFT(B61,4),"SKU-"),ISNUMBER(FIND(MID(B61,5,1)&amp;"x","0x1x2x3x4x5x6x7x8x9x")),ISNUMBER(FIND(MID(B61,6,1)&amp;"x","0x1x2x3x4x5x6x7x8x9x")),ISNUMBER(FIND(MID(B61,7,1)&amp;"x","0x1x2x3x4x5x6x7x8x9x")),ISNUMBER(FIND(MID(B61,8,1)&amp;"x","0x1x2x3x4x5x6x7x8x9x")))),"品目IDはSKU-と半角数字4桁",IF(COUNTIFS(期首と基準!$A$8:$A$57,B61)&lt;&gt;1,"期首品目が一意に登録されていません",IF(NOT(IF(ISNUMBER(C61),AND(C61&gt;=43831,C61&lt;73051,C61=INT(C61)),FALSE())),"発生日は時刻なしで必須",IF(NOT(OR(D61="入庫",D61="出庫")),"入出区分を確認",IF(NOT(OR(F61="確定",F61="取消",F61="未確認")),"状態を確認",IF(AND(F61&lt;&gt;"未確認",NOT(IF(ISNUMBER(E61),AND(E61&gt;=1,E61&lt;=1000000,E61=INT(E61)),FALSE()))),"確定/取消の元数量は1〜100万個の整数で必須",IF(AND(F61="未確認",COUNTA(E61)&gt;0),"未確認の数量は空欄",IF(NOT(IF(ISNUMBER(G61),AND(G61&gt;=43831,G61&lt;73051,G61=INT(G61)),FALSE())),"記録確認日は時刻なしで必須",IF(OR(C61&lt;在庫一覧!$B$3,C61&gt;G61,G61&gt;在庫一覧!$H$3),"期首日≦発生日≦確認日≦基準日を確認","確認済み"))))))))))))</f>
        <v/>
      </c>
      <c r="L61" s="1" t="str">
        <f aca="false">IF(K61="","",IF(K61="確認済み",0,1))</f>
        <v/>
      </c>
      <c r="M61" s="1" t="n">
        <f aca="false">IF(COUNTA(A61:G61)=0,IF(AND(K61="",L61="",H61="",I61="",J61=""),0,1),IF(NOT(AND(ISTEXT(K61),K61=IF(COUNTA(A61:G61)=0,"",IF(NOT(AND(ISTEXT(A61),LEN(A61)=8,EXACT(LEFT(A61,4),"MOV-"),ISNUMBER(FIND(MID(A61,5,1)&amp;"x","0x1x2x3x4x5x6x7x8x9x")),ISNUMBER(FIND(MID(A61,6,1)&amp;"x","0x1x2x3x4x5x6x7x8x9x")),ISNUMBER(FIND(MID(A61,7,1)&amp;"x","0x1x2x3x4x5x6x7x8x9x")),ISNUMBER(FIND(MID(A61,8,1)&amp;"x","0x1x2x3x4x5x6x7x8x9x")))),"IDはMOV-と半角数字4桁",IF(COUNTIFS($A$8:$A$107,A61)&gt;1,"記録IDが重複",IF(NOT(AND(ISTEXT(B61),LEN(B61)=8,EXACT(LEFT(B61,4),"SKU-"),ISNUMBER(FIND(MID(B61,5,1)&amp;"x","0x1x2x3x4x5x6x7x8x9x")),ISNUMBER(FIND(MID(B61,6,1)&amp;"x","0x1x2x3x4x5x6x7x8x9x")),ISNUMBER(FIND(MID(B61,7,1)&amp;"x","0x1x2x3x4x5x6x7x8x9x")),ISNUMBER(FIND(MID(B61,8,1)&amp;"x","0x1x2x3x4x5x6x7x8x9x")))),"品目IDはSKU-と半角数字4桁",IF(COUNTIFS(期首と基準!$A$8:$A$57,B61)&lt;&gt;1,"期首品目が一意に登録されていません",IF(NOT(IF(ISNUMBER(C61),AND(C61&gt;=43831,C61&lt;73051,C61=INT(C61)),FALSE())),"発生日は時刻なしで必須",IF(NOT(OR(D61="入庫",D61="出庫")),"入出区分を確認",IF(NOT(OR(F61="確定",F61="取消",F61="未確認")),"状態を確認",IF(AND(F61&lt;&gt;"未確認",NOT(IF(ISNUMBER(E61),AND(E61&gt;=1,E61&lt;=1000000,E61=INT(E61)),FALSE()))),"確定/取消の元数量は1〜100万個の整数で必須",IF(AND(F61="未確認",COUNTA(E61)&gt;0),"未確認の数量は空欄",IF(NOT(IF(ISNUMBER(G61),AND(G61&gt;=43831,G61&lt;73051,G61=INT(G61)),FALSE())),"記録確認日は時刻なしで必須",IF(OR(C61&lt;在庫一覧!$B$3,C61&gt;G61,G61&gt;在庫一覧!$H$3),"期首日≦発生日≦確認日≦基準日を確認","確認済み")))))))))))),ISNUMBER(L61),L61=IF(K61="確認済み",0,1))),1,IF(L61&lt;&gt;0,0,IF(AND(ISNUMBER(H61),H61=IF(AND(F61="確定",D61="入庫",C61&lt;=在庫一覧!$E$3),E61,0),ISNUMBER(I61),I61=IF(AND(F61="確定",D61="出庫",C61&lt;=在庫一覧!$E$3),E61,0),ISNUMBER(J61),J61=IF(AND(F61="未確認",C61&lt;=在庫一覧!$E$3),1,0)),0,1))))</f>
        <v>0</v>
      </c>
    </row>
    <row r="62" customFormat="false" ht="30" hidden="false" customHeight="true" outlineLevel="0" collapsed="false">
      <c r="A62" s="8"/>
      <c r="B62" s="12"/>
      <c r="C62" s="13"/>
      <c r="D62" s="9"/>
      <c r="E62" s="10"/>
      <c r="F62" s="9"/>
      <c r="G62" s="13"/>
      <c r="H62" s="4" t="str">
        <f aca="false">IF(K62="","",IF(L62&lt;&gt;0,NA(),IF(AND(F62="確定",D62="入庫",C62&lt;=在庫一覧!$E$3),E62,0)))</f>
        <v/>
      </c>
      <c r="I62" s="4" t="str">
        <f aca="false">IF(K62="","",IF(L62&lt;&gt;0,NA(),IF(AND(F62="確定",D62="出庫",C62&lt;=在庫一覧!$E$3),E62,0)))</f>
        <v/>
      </c>
      <c r="J62" s="1" t="str">
        <f aca="false">IF(K62="","",IF(L62&lt;&gt;0,NA(),IF(AND(F62="未確認",C62&lt;=在庫一覧!$E$3),1,0)))</f>
        <v/>
      </c>
      <c r="K62" s="1" t="str">
        <f aca="false">IF(COUNTA(A62:G62)=0,"",IF(NOT(AND(ISTEXT(A62),LEN(A62)=8,EXACT(LEFT(A62,4),"MOV-"),ISNUMBER(FIND(MID(A62,5,1)&amp;"x","0x1x2x3x4x5x6x7x8x9x")),ISNUMBER(FIND(MID(A62,6,1)&amp;"x","0x1x2x3x4x5x6x7x8x9x")),ISNUMBER(FIND(MID(A62,7,1)&amp;"x","0x1x2x3x4x5x6x7x8x9x")),ISNUMBER(FIND(MID(A62,8,1)&amp;"x","0x1x2x3x4x5x6x7x8x9x")))),"IDはMOV-と半角数字4桁",IF(COUNTIFS($A$8:$A$107,A62)&gt;1,"記録IDが重複",IF(NOT(AND(ISTEXT(B62),LEN(B62)=8,EXACT(LEFT(B62,4),"SKU-"),ISNUMBER(FIND(MID(B62,5,1)&amp;"x","0x1x2x3x4x5x6x7x8x9x")),ISNUMBER(FIND(MID(B62,6,1)&amp;"x","0x1x2x3x4x5x6x7x8x9x")),ISNUMBER(FIND(MID(B62,7,1)&amp;"x","0x1x2x3x4x5x6x7x8x9x")),ISNUMBER(FIND(MID(B62,8,1)&amp;"x","0x1x2x3x4x5x6x7x8x9x")))),"品目IDはSKU-と半角数字4桁",IF(COUNTIFS(期首と基準!$A$8:$A$57,B62)&lt;&gt;1,"期首品目が一意に登録されていません",IF(NOT(IF(ISNUMBER(C62),AND(C62&gt;=43831,C62&lt;73051,C62=INT(C62)),FALSE())),"発生日は時刻なしで必須",IF(NOT(OR(D62="入庫",D62="出庫")),"入出区分を確認",IF(NOT(OR(F62="確定",F62="取消",F62="未確認")),"状態を確認",IF(AND(F62&lt;&gt;"未確認",NOT(IF(ISNUMBER(E62),AND(E62&gt;=1,E62&lt;=1000000,E62=INT(E62)),FALSE()))),"確定/取消の元数量は1〜100万個の整数で必須",IF(AND(F62="未確認",COUNTA(E62)&gt;0),"未確認の数量は空欄",IF(NOT(IF(ISNUMBER(G62),AND(G62&gt;=43831,G62&lt;73051,G62=INT(G62)),FALSE())),"記録確認日は時刻なしで必須",IF(OR(C62&lt;在庫一覧!$B$3,C62&gt;G62,G62&gt;在庫一覧!$H$3),"期首日≦発生日≦確認日≦基準日を確認","確認済み"))))))))))))</f>
        <v/>
      </c>
      <c r="L62" s="1" t="str">
        <f aca="false">IF(K62="","",IF(K62="確認済み",0,1))</f>
        <v/>
      </c>
      <c r="M62" s="1" t="n">
        <f aca="false">IF(COUNTA(A62:G62)=0,IF(AND(K62="",L62="",H62="",I62="",J62=""),0,1),IF(NOT(AND(ISTEXT(K62),K62=IF(COUNTA(A62:G62)=0,"",IF(NOT(AND(ISTEXT(A62),LEN(A62)=8,EXACT(LEFT(A62,4),"MOV-"),ISNUMBER(FIND(MID(A62,5,1)&amp;"x","0x1x2x3x4x5x6x7x8x9x")),ISNUMBER(FIND(MID(A62,6,1)&amp;"x","0x1x2x3x4x5x6x7x8x9x")),ISNUMBER(FIND(MID(A62,7,1)&amp;"x","0x1x2x3x4x5x6x7x8x9x")),ISNUMBER(FIND(MID(A62,8,1)&amp;"x","0x1x2x3x4x5x6x7x8x9x")))),"IDはMOV-と半角数字4桁",IF(COUNTIFS($A$8:$A$107,A62)&gt;1,"記録IDが重複",IF(NOT(AND(ISTEXT(B62),LEN(B62)=8,EXACT(LEFT(B62,4),"SKU-"),ISNUMBER(FIND(MID(B62,5,1)&amp;"x","0x1x2x3x4x5x6x7x8x9x")),ISNUMBER(FIND(MID(B62,6,1)&amp;"x","0x1x2x3x4x5x6x7x8x9x")),ISNUMBER(FIND(MID(B62,7,1)&amp;"x","0x1x2x3x4x5x6x7x8x9x")),ISNUMBER(FIND(MID(B62,8,1)&amp;"x","0x1x2x3x4x5x6x7x8x9x")))),"品目IDはSKU-と半角数字4桁",IF(COUNTIFS(期首と基準!$A$8:$A$57,B62)&lt;&gt;1,"期首品目が一意に登録されていません",IF(NOT(IF(ISNUMBER(C62),AND(C62&gt;=43831,C62&lt;73051,C62=INT(C62)),FALSE())),"発生日は時刻なしで必須",IF(NOT(OR(D62="入庫",D62="出庫")),"入出区分を確認",IF(NOT(OR(F62="確定",F62="取消",F62="未確認")),"状態を確認",IF(AND(F62&lt;&gt;"未確認",NOT(IF(ISNUMBER(E62),AND(E62&gt;=1,E62&lt;=1000000,E62=INT(E62)),FALSE()))),"確定/取消の元数量は1〜100万個の整数で必須",IF(AND(F62="未確認",COUNTA(E62)&gt;0),"未確認の数量は空欄",IF(NOT(IF(ISNUMBER(G62),AND(G62&gt;=43831,G62&lt;73051,G62=INT(G62)),FALSE())),"記録確認日は時刻なしで必須",IF(OR(C62&lt;在庫一覧!$B$3,C62&gt;G62,G62&gt;在庫一覧!$H$3),"期首日≦発生日≦確認日≦基準日を確認","確認済み")))))))))))),ISNUMBER(L62),L62=IF(K62="確認済み",0,1))),1,IF(L62&lt;&gt;0,0,IF(AND(ISNUMBER(H62),H62=IF(AND(F62="確定",D62="入庫",C62&lt;=在庫一覧!$E$3),E62,0),ISNUMBER(I62),I62=IF(AND(F62="確定",D62="出庫",C62&lt;=在庫一覧!$E$3),E62,0),ISNUMBER(J62),J62=IF(AND(F62="未確認",C62&lt;=在庫一覧!$E$3),1,0)),0,1))))</f>
        <v>0</v>
      </c>
    </row>
    <row r="63" customFormat="false" ht="30" hidden="false" customHeight="true" outlineLevel="0" collapsed="false">
      <c r="A63" s="8"/>
      <c r="B63" s="12"/>
      <c r="C63" s="13"/>
      <c r="D63" s="9"/>
      <c r="E63" s="10"/>
      <c r="F63" s="9"/>
      <c r="G63" s="13"/>
      <c r="H63" s="4" t="str">
        <f aca="false">IF(K63="","",IF(L63&lt;&gt;0,NA(),IF(AND(F63="確定",D63="入庫",C63&lt;=在庫一覧!$E$3),E63,0)))</f>
        <v/>
      </c>
      <c r="I63" s="4" t="str">
        <f aca="false">IF(K63="","",IF(L63&lt;&gt;0,NA(),IF(AND(F63="確定",D63="出庫",C63&lt;=在庫一覧!$E$3),E63,0)))</f>
        <v/>
      </c>
      <c r="J63" s="1" t="str">
        <f aca="false">IF(K63="","",IF(L63&lt;&gt;0,NA(),IF(AND(F63="未確認",C63&lt;=在庫一覧!$E$3),1,0)))</f>
        <v/>
      </c>
      <c r="K63" s="1" t="str">
        <f aca="false">IF(COUNTA(A63:G63)=0,"",IF(NOT(AND(ISTEXT(A63),LEN(A63)=8,EXACT(LEFT(A63,4),"MOV-"),ISNUMBER(FIND(MID(A63,5,1)&amp;"x","0x1x2x3x4x5x6x7x8x9x")),ISNUMBER(FIND(MID(A63,6,1)&amp;"x","0x1x2x3x4x5x6x7x8x9x")),ISNUMBER(FIND(MID(A63,7,1)&amp;"x","0x1x2x3x4x5x6x7x8x9x")),ISNUMBER(FIND(MID(A63,8,1)&amp;"x","0x1x2x3x4x5x6x7x8x9x")))),"IDはMOV-と半角数字4桁",IF(COUNTIFS($A$8:$A$107,A63)&gt;1,"記録IDが重複",IF(NOT(AND(ISTEXT(B63),LEN(B63)=8,EXACT(LEFT(B63,4),"SKU-"),ISNUMBER(FIND(MID(B63,5,1)&amp;"x","0x1x2x3x4x5x6x7x8x9x")),ISNUMBER(FIND(MID(B63,6,1)&amp;"x","0x1x2x3x4x5x6x7x8x9x")),ISNUMBER(FIND(MID(B63,7,1)&amp;"x","0x1x2x3x4x5x6x7x8x9x")),ISNUMBER(FIND(MID(B63,8,1)&amp;"x","0x1x2x3x4x5x6x7x8x9x")))),"品目IDはSKU-と半角数字4桁",IF(COUNTIFS(期首と基準!$A$8:$A$57,B63)&lt;&gt;1,"期首品目が一意に登録されていません",IF(NOT(IF(ISNUMBER(C63),AND(C63&gt;=43831,C63&lt;73051,C63=INT(C63)),FALSE())),"発生日は時刻なしで必須",IF(NOT(OR(D63="入庫",D63="出庫")),"入出区分を確認",IF(NOT(OR(F63="確定",F63="取消",F63="未確認")),"状態を確認",IF(AND(F63&lt;&gt;"未確認",NOT(IF(ISNUMBER(E63),AND(E63&gt;=1,E63&lt;=1000000,E63=INT(E63)),FALSE()))),"確定/取消の元数量は1〜100万個の整数で必須",IF(AND(F63="未確認",COUNTA(E63)&gt;0),"未確認の数量は空欄",IF(NOT(IF(ISNUMBER(G63),AND(G63&gt;=43831,G63&lt;73051,G63=INT(G63)),FALSE())),"記録確認日は時刻なしで必須",IF(OR(C63&lt;在庫一覧!$B$3,C63&gt;G63,G63&gt;在庫一覧!$H$3),"期首日≦発生日≦確認日≦基準日を確認","確認済み"))))))))))))</f>
        <v/>
      </c>
      <c r="L63" s="1" t="str">
        <f aca="false">IF(K63="","",IF(K63="確認済み",0,1))</f>
        <v/>
      </c>
      <c r="M63" s="1" t="n">
        <f aca="false">IF(COUNTA(A63:G63)=0,IF(AND(K63="",L63="",H63="",I63="",J63=""),0,1),IF(NOT(AND(ISTEXT(K63),K63=IF(COUNTA(A63:G63)=0,"",IF(NOT(AND(ISTEXT(A63),LEN(A63)=8,EXACT(LEFT(A63,4),"MOV-"),ISNUMBER(FIND(MID(A63,5,1)&amp;"x","0x1x2x3x4x5x6x7x8x9x")),ISNUMBER(FIND(MID(A63,6,1)&amp;"x","0x1x2x3x4x5x6x7x8x9x")),ISNUMBER(FIND(MID(A63,7,1)&amp;"x","0x1x2x3x4x5x6x7x8x9x")),ISNUMBER(FIND(MID(A63,8,1)&amp;"x","0x1x2x3x4x5x6x7x8x9x")))),"IDはMOV-と半角数字4桁",IF(COUNTIFS($A$8:$A$107,A63)&gt;1,"記録IDが重複",IF(NOT(AND(ISTEXT(B63),LEN(B63)=8,EXACT(LEFT(B63,4),"SKU-"),ISNUMBER(FIND(MID(B63,5,1)&amp;"x","0x1x2x3x4x5x6x7x8x9x")),ISNUMBER(FIND(MID(B63,6,1)&amp;"x","0x1x2x3x4x5x6x7x8x9x")),ISNUMBER(FIND(MID(B63,7,1)&amp;"x","0x1x2x3x4x5x6x7x8x9x")),ISNUMBER(FIND(MID(B63,8,1)&amp;"x","0x1x2x3x4x5x6x7x8x9x")))),"品目IDはSKU-と半角数字4桁",IF(COUNTIFS(期首と基準!$A$8:$A$57,B63)&lt;&gt;1,"期首品目が一意に登録されていません",IF(NOT(IF(ISNUMBER(C63),AND(C63&gt;=43831,C63&lt;73051,C63=INT(C63)),FALSE())),"発生日は時刻なしで必須",IF(NOT(OR(D63="入庫",D63="出庫")),"入出区分を確認",IF(NOT(OR(F63="確定",F63="取消",F63="未確認")),"状態を確認",IF(AND(F63&lt;&gt;"未確認",NOT(IF(ISNUMBER(E63),AND(E63&gt;=1,E63&lt;=1000000,E63=INT(E63)),FALSE()))),"確定/取消の元数量は1〜100万個の整数で必須",IF(AND(F63="未確認",COUNTA(E63)&gt;0),"未確認の数量は空欄",IF(NOT(IF(ISNUMBER(G63),AND(G63&gt;=43831,G63&lt;73051,G63=INT(G63)),FALSE())),"記録確認日は時刻なしで必須",IF(OR(C63&lt;在庫一覧!$B$3,C63&gt;G63,G63&gt;在庫一覧!$H$3),"期首日≦発生日≦確認日≦基準日を確認","確認済み")))))))))))),ISNUMBER(L63),L63=IF(K63="確認済み",0,1))),1,IF(L63&lt;&gt;0,0,IF(AND(ISNUMBER(H63),H63=IF(AND(F63="確定",D63="入庫",C63&lt;=在庫一覧!$E$3),E63,0),ISNUMBER(I63),I63=IF(AND(F63="確定",D63="出庫",C63&lt;=在庫一覧!$E$3),E63,0),ISNUMBER(J63),J63=IF(AND(F63="未確認",C63&lt;=在庫一覧!$E$3),1,0)),0,1))))</f>
        <v>0</v>
      </c>
    </row>
    <row r="64" customFormat="false" ht="30" hidden="false" customHeight="true" outlineLevel="0" collapsed="false">
      <c r="A64" s="8"/>
      <c r="B64" s="12"/>
      <c r="C64" s="13"/>
      <c r="D64" s="9"/>
      <c r="E64" s="10"/>
      <c r="F64" s="9"/>
      <c r="G64" s="13"/>
      <c r="H64" s="4" t="str">
        <f aca="false">IF(K64="","",IF(L64&lt;&gt;0,NA(),IF(AND(F64="確定",D64="入庫",C64&lt;=在庫一覧!$E$3),E64,0)))</f>
        <v/>
      </c>
      <c r="I64" s="4" t="str">
        <f aca="false">IF(K64="","",IF(L64&lt;&gt;0,NA(),IF(AND(F64="確定",D64="出庫",C64&lt;=在庫一覧!$E$3),E64,0)))</f>
        <v/>
      </c>
      <c r="J64" s="1" t="str">
        <f aca="false">IF(K64="","",IF(L64&lt;&gt;0,NA(),IF(AND(F64="未確認",C64&lt;=在庫一覧!$E$3),1,0)))</f>
        <v/>
      </c>
      <c r="K64" s="1" t="str">
        <f aca="false">IF(COUNTA(A64:G64)=0,"",IF(NOT(AND(ISTEXT(A64),LEN(A64)=8,EXACT(LEFT(A64,4),"MOV-"),ISNUMBER(FIND(MID(A64,5,1)&amp;"x","0x1x2x3x4x5x6x7x8x9x")),ISNUMBER(FIND(MID(A64,6,1)&amp;"x","0x1x2x3x4x5x6x7x8x9x")),ISNUMBER(FIND(MID(A64,7,1)&amp;"x","0x1x2x3x4x5x6x7x8x9x")),ISNUMBER(FIND(MID(A64,8,1)&amp;"x","0x1x2x3x4x5x6x7x8x9x")))),"IDはMOV-と半角数字4桁",IF(COUNTIFS($A$8:$A$107,A64)&gt;1,"記録IDが重複",IF(NOT(AND(ISTEXT(B64),LEN(B64)=8,EXACT(LEFT(B64,4),"SKU-"),ISNUMBER(FIND(MID(B64,5,1)&amp;"x","0x1x2x3x4x5x6x7x8x9x")),ISNUMBER(FIND(MID(B64,6,1)&amp;"x","0x1x2x3x4x5x6x7x8x9x")),ISNUMBER(FIND(MID(B64,7,1)&amp;"x","0x1x2x3x4x5x6x7x8x9x")),ISNUMBER(FIND(MID(B64,8,1)&amp;"x","0x1x2x3x4x5x6x7x8x9x")))),"品目IDはSKU-と半角数字4桁",IF(COUNTIFS(期首と基準!$A$8:$A$57,B64)&lt;&gt;1,"期首品目が一意に登録されていません",IF(NOT(IF(ISNUMBER(C64),AND(C64&gt;=43831,C64&lt;73051,C64=INT(C64)),FALSE())),"発生日は時刻なしで必須",IF(NOT(OR(D64="入庫",D64="出庫")),"入出区分を確認",IF(NOT(OR(F64="確定",F64="取消",F64="未確認")),"状態を確認",IF(AND(F64&lt;&gt;"未確認",NOT(IF(ISNUMBER(E64),AND(E64&gt;=1,E64&lt;=1000000,E64=INT(E64)),FALSE()))),"確定/取消の元数量は1〜100万個の整数で必須",IF(AND(F64="未確認",COUNTA(E64)&gt;0),"未確認の数量は空欄",IF(NOT(IF(ISNUMBER(G64),AND(G64&gt;=43831,G64&lt;73051,G64=INT(G64)),FALSE())),"記録確認日は時刻なしで必須",IF(OR(C64&lt;在庫一覧!$B$3,C64&gt;G64,G64&gt;在庫一覧!$H$3),"期首日≦発生日≦確認日≦基準日を確認","確認済み"))))))))))))</f>
        <v/>
      </c>
      <c r="L64" s="1" t="str">
        <f aca="false">IF(K64="","",IF(K64="確認済み",0,1))</f>
        <v/>
      </c>
      <c r="M64" s="1" t="n">
        <f aca="false">IF(COUNTA(A64:G64)=0,IF(AND(K64="",L64="",H64="",I64="",J64=""),0,1),IF(NOT(AND(ISTEXT(K64),K64=IF(COUNTA(A64:G64)=0,"",IF(NOT(AND(ISTEXT(A64),LEN(A64)=8,EXACT(LEFT(A64,4),"MOV-"),ISNUMBER(FIND(MID(A64,5,1)&amp;"x","0x1x2x3x4x5x6x7x8x9x")),ISNUMBER(FIND(MID(A64,6,1)&amp;"x","0x1x2x3x4x5x6x7x8x9x")),ISNUMBER(FIND(MID(A64,7,1)&amp;"x","0x1x2x3x4x5x6x7x8x9x")),ISNUMBER(FIND(MID(A64,8,1)&amp;"x","0x1x2x3x4x5x6x7x8x9x")))),"IDはMOV-と半角数字4桁",IF(COUNTIFS($A$8:$A$107,A64)&gt;1,"記録IDが重複",IF(NOT(AND(ISTEXT(B64),LEN(B64)=8,EXACT(LEFT(B64,4),"SKU-"),ISNUMBER(FIND(MID(B64,5,1)&amp;"x","0x1x2x3x4x5x6x7x8x9x")),ISNUMBER(FIND(MID(B64,6,1)&amp;"x","0x1x2x3x4x5x6x7x8x9x")),ISNUMBER(FIND(MID(B64,7,1)&amp;"x","0x1x2x3x4x5x6x7x8x9x")),ISNUMBER(FIND(MID(B64,8,1)&amp;"x","0x1x2x3x4x5x6x7x8x9x")))),"品目IDはSKU-と半角数字4桁",IF(COUNTIFS(期首と基準!$A$8:$A$57,B64)&lt;&gt;1,"期首品目が一意に登録されていません",IF(NOT(IF(ISNUMBER(C64),AND(C64&gt;=43831,C64&lt;73051,C64=INT(C64)),FALSE())),"発生日は時刻なしで必須",IF(NOT(OR(D64="入庫",D64="出庫")),"入出区分を確認",IF(NOT(OR(F64="確定",F64="取消",F64="未確認")),"状態を確認",IF(AND(F64&lt;&gt;"未確認",NOT(IF(ISNUMBER(E64),AND(E64&gt;=1,E64&lt;=1000000,E64=INT(E64)),FALSE()))),"確定/取消の元数量は1〜100万個の整数で必須",IF(AND(F64="未確認",COUNTA(E64)&gt;0),"未確認の数量は空欄",IF(NOT(IF(ISNUMBER(G64),AND(G64&gt;=43831,G64&lt;73051,G64=INT(G64)),FALSE())),"記録確認日は時刻なしで必須",IF(OR(C64&lt;在庫一覧!$B$3,C64&gt;G64,G64&gt;在庫一覧!$H$3),"期首日≦発生日≦確認日≦基準日を確認","確認済み")))))))))))),ISNUMBER(L64),L64=IF(K64="確認済み",0,1))),1,IF(L64&lt;&gt;0,0,IF(AND(ISNUMBER(H64),H64=IF(AND(F64="確定",D64="入庫",C64&lt;=在庫一覧!$E$3),E64,0),ISNUMBER(I64),I64=IF(AND(F64="確定",D64="出庫",C64&lt;=在庫一覧!$E$3),E64,0),ISNUMBER(J64),J64=IF(AND(F64="未確認",C64&lt;=在庫一覧!$E$3),1,0)),0,1))))</f>
        <v>0</v>
      </c>
    </row>
    <row r="65" customFormat="false" ht="30" hidden="false" customHeight="true" outlineLevel="0" collapsed="false">
      <c r="A65" s="8"/>
      <c r="B65" s="12"/>
      <c r="C65" s="13"/>
      <c r="D65" s="9"/>
      <c r="E65" s="10"/>
      <c r="F65" s="9"/>
      <c r="G65" s="13"/>
      <c r="H65" s="4" t="str">
        <f aca="false">IF(K65="","",IF(L65&lt;&gt;0,NA(),IF(AND(F65="確定",D65="入庫",C65&lt;=在庫一覧!$E$3),E65,0)))</f>
        <v/>
      </c>
      <c r="I65" s="4" t="str">
        <f aca="false">IF(K65="","",IF(L65&lt;&gt;0,NA(),IF(AND(F65="確定",D65="出庫",C65&lt;=在庫一覧!$E$3),E65,0)))</f>
        <v/>
      </c>
      <c r="J65" s="1" t="str">
        <f aca="false">IF(K65="","",IF(L65&lt;&gt;0,NA(),IF(AND(F65="未確認",C65&lt;=在庫一覧!$E$3),1,0)))</f>
        <v/>
      </c>
      <c r="K65" s="1" t="str">
        <f aca="false">IF(COUNTA(A65:G65)=0,"",IF(NOT(AND(ISTEXT(A65),LEN(A65)=8,EXACT(LEFT(A65,4),"MOV-"),ISNUMBER(FIND(MID(A65,5,1)&amp;"x","0x1x2x3x4x5x6x7x8x9x")),ISNUMBER(FIND(MID(A65,6,1)&amp;"x","0x1x2x3x4x5x6x7x8x9x")),ISNUMBER(FIND(MID(A65,7,1)&amp;"x","0x1x2x3x4x5x6x7x8x9x")),ISNUMBER(FIND(MID(A65,8,1)&amp;"x","0x1x2x3x4x5x6x7x8x9x")))),"IDはMOV-と半角数字4桁",IF(COUNTIFS($A$8:$A$107,A65)&gt;1,"記録IDが重複",IF(NOT(AND(ISTEXT(B65),LEN(B65)=8,EXACT(LEFT(B65,4),"SKU-"),ISNUMBER(FIND(MID(B65,5,1)&amp;"x","0x1x2x3x4x5x6x7x8x9x")),ISNUMBER(FIND(MID(B65,6,1)&amp;"x","0x1x2x3x4x5x6x7x8x9x")),ISNUMBER(FIND(MID(B65,7,1)&amp;"x","0x1x2x3x4x5x6x7x8x9x")),ISNUMBER(FIND(MID(B65,8,1)&amp;"x","0x1x2x3x4x5x6x7x8x9x")))),"品目IDはSKU-と半角数字4桁",IF(COUNTIFS(期首と基準!$A$8:$A$57,B65)&lt;&gt;1,"期首品目が一意に登録されていません",IF(NOT(IF(ISNUMBER(C65),AND(C65&gt;=43831,C65&lt;73051,C65=INT(C65)),FALSE())),"発生日は時刻なしで必須",IF(NOT(OR(D65="入庫",D65="出庫")),"入出区分を確認",IF(NOT(OR(F65="確定",F65="取消",F65="未確認")),"状態を確認",IF(AND(F65&lt;&gt;"未確認",NOT(IF(ISNUMBER(E65),AND(E65&gt;=1,E65&lt;=1000000,E65=INT(E65)),FALSE()))),"確定/取消の元数量は1〜100万個の整数で必須",IF(AND(F65="未確認",COUNTA(E65)&gt;0),"未確認の数量は空欄",IF(NOT(IF(ISNUMBER(G65),AND(G65&gt;=43831,G65&lt;73051,G65=INT(G65)),FALSE())),"記録確認日は時刻なしで必須",IF(OR(C65&lt;在庫一覧!$B$3,C65&gt;G65,G65&gt;在庫一覧!$H$3),"期首日≦発生日≦確認日≦基準日を確認","確認済み"))))))))))))</f>
        <v/>
      </c>
      <c r="L65" s="1" t="str">
        <f aca="false">IF(K65="","",IF(K65="確認済み",0,1))</f>
        <v/>
      </c>
      <c r="M65" s="1" t="n">
        <f aca="false">IF(COUNTA(A65:G65)=0,IF(AND(K65="",L65="",H65="",I65="",J65=""),0,1),IF(NOT(AND(ISTEXT(K65),K65=IF(COUNTA(A65:G65)=0,"",IF(NOT(AND(ISTEXT(A65),LEN(A65)=8,EXACT(LEFT(A65,4),"MOV-"),ISNUMBER(FIND(MID(A65,5,1)&amp;"x","0x1x2x3x4x5x6x7x8x9x")),ISNUMBER(FIND(MID(A65,6,1)&amp;"x","0x1x2x3x4x5x6x7x8x9x")),ISNUMBER(FIND(MID(A65,7,1)&amp;"x","0x1x2x3x4x5x6x7x8x9x")),ISNUMBER(FIND(MID(A65,8,1)&amp;"x","0x1x2x3x4x5x6x7x8x9x")))),"IDはMOV-と半角数字4桁",IF(COUNTIFS($A$8:$A$107,A65)&gt;1,"記録IDが重複",IF(NOT(AND(ISTEXT(B65),LEN(B65)=8,EXACT(LEFT(B65,4),"SKU-"),ISNUMBER(FIND(MID(B65,5,1)&amp;"x","0x1x2x3x4x5x6x7x8x9x")),ISNUMBER(FIND(MID(B65,6,1)&amp;"x","0x1x2x3x4x5x6x7x8x9x")),ISNUMBER(FIND(MID(B65,7,1)&amp;"x","0x1x2x3x4x5x6x7x8x9x")),ISNUMBER(FIND(MID(B65,8,1)&amp;"x","0x1x2x3x4x5x6x7x8x9x")))),"品目IDはSKU-と半角数字4桁",IF(COUNTIFS(期首と基準!$A$8:$A$57,B65)&lt;&gt;1,"期首品目が一意に登録されていません",IF(NOT(IF(ISNUMBER(C65),AND(C65&gt;=43831,C65&lt;73051,C65=INT(C65)),FALSE())),"発生日は時刻なしで必須",IF(NOT(OR(D65="入庫",D65="出庫")),"入出区分を確認",IF(NOT(OR(F65="確定",F65="取消",F65="未確認")),"状態を確認",IF(AND(F65&lt;&gt;"未確認",NOT(IF(ISNUMBER(E65),AND(E65&gt;=1,E65&lt;=1000000,E65=INT(E65)),FALSE()))),"確定/取消の元数量は1〜100万個の整数で必須",IF(AND(F65="未確認",COUNTA(E65)&gt;0),"未確認の数量は空欄",IF(NOT(IF(ISNUMBER(G65),AND(G65&gt;=43831,G65&lt;73051,G65=INT(G65)),FALSE())),"記録確認日は時刻なしで必須",IF(OR(C65&lt;在庫一覧!$B$3,C65&gt;G65,G65&gt;在庫一覧!$H$3),"期首日≦発生日≦確認日≦基準日を確認","確認済み")))))))))))),ISNUMBER(L65),L65=IF(K65="確認済み",0,1))),1,IF(L65&lt;&gt;0,0,IF(AND(ISNUMBER(H65),H65=IF(AND(F65="確定",D65="入庫",C65&lt;=在庫一覧!$E$3),E65,0),ISNUMBER(I65),I65=IF(AND(F65="確定",D65="出庫",C65&lt;=在庫一覧!$E$3),E65,0),ISNUMBER(J65),J65=IF(AND(F65="未確認",C65&lt;=在庫一覧!$E$3),1,0)),0,1))))</f>
        <v>0</v>
      </c>
    </row>
    <row r="66" customFormat="false" ht="30" hidden="false" customHeight="true" outlineLevel="0" collapsed="false">
      <c r="A66" s="8"/>
      <c r="B66" s="12"/>
      <c r="C66" s="13"/>
      <c r="D66" s="9"/>
      <c r="E66" s="10"/>
      <c r="F66" s="9"/>
      <c r="G66" s="13"/>
      <c r="H66" s="4" t="str">
        <f aca="false">IF(K66="","",IF(L66&lt;&gt;0,NA(),IF(AND(F66="確定",D66="入庫",C66&lt;=在庫一覧!$E$3),E66,0)))</f>
        <v/>
      </c>
      <c r="I66" s="4" t="str">
        <f aca="false">IF(K66="","",IF(L66&lt;&gt;0,NA(),IF(AND(F66="確定",D66="出庫",C66&lt;=在庫一覧!$E$3),E66,0)))</f>
        <v/>
      </c>
      <c r="J66" s="1" t="str">
        <f aca="false">IF(K66="","",IF(L66&lt;&gt;0,NA(),IF(AND(F66="未確認",C66&lt;=在庫一覧!$E$3),1,0)))</f>
        <v/>
      </c>
      <c r="K66" s="1" t="str">
        <f aca="false">IF(COUNTA(A66:G66)=0,"",IF(NOT(AND(ISTEXT(A66),LEN(A66)=8,EXACT(LEFT(A66,4),"MOV-"),ISNUMBER(FIND(MID(A66,5,1)&amp;"x","0x1x2x3x4x5x6x7x8x9x")),ISNUMBER(FIND(MID(A66,6,1)&amp;"x","0x1x2x3x4x5x6x7x8x9x")),ISNUMBER(FIND(MID(A66,7,1)&amp;"x","0x1x2x3x4x5x6x7x8x9x")),ISNUMBER(FIND(MID(A66,8,1)&amp;"x","0x1x2x3x4x5x6x7x8x9x")))),"IDはMOV-と半角数字4桁",IF(COUNTIFS($A$8:$A$107,A66)&gt;1,"記録IDが重複",IF(NOT(AND(ISTEXT(B66),LEN(B66)=8,EXACT(LEFT(B66,4),"SKU-"),ISNUMBER(FIND(MID(B66,5,1)&amp;"x","0x1x2x3x4x5x6x7x8x9x")),ISNUMBER(FIND(MID(B66,6,1)&amp;"x","0x1x2x3x4x5x6x7x8x9x")),ISNUMBER(FIND(MID(B66,7,1)&amp;"x","0x1x2x3x4x5x6x7x8x9x")),ISNUMBER(FIND(MID(B66,8,1)&amp;"x","0x1x2x3x4x5x6x7x8x9x")))),"品目IDはSKU-と半角数字4桁",IF(COUNTIFS(期首と基準!$A$8:$A$57,B66)&lt;&gt;1,"期首品目が一意に登録されていません",IF(NOT(IF(ISNUMBER(C66),AND(C66&gt;=43831,C66&lt;73051,C66=INT(C66)),FALSE())),"発生日は時刻なしで必須",IF(NOT(OR(D66="入庫",D66="出庫")),"入出区分を確認",IF(NOT(OR(F66="確定",F66="取消",F66="未確認")),"状態を確認",IF(AND(F66&lt;&gt;"未確認",NOT(IF(ISNUMBER(E66),AND(E66&gt;=1,E66&lt;=1000000,E66=INT(E66)),FALSE()))),"確定/取消の元数量は1〜100万個の整数で必須",IF(AND(F66="未確認",COUNTA(E66)&gt;0),"未確認の数量は空欄",IF(NOT(IF(ISNUMBER(G66),AND(G66&gt;=43831,G66&lt;73051,G66=INT(G66)),FALSE())),"記録確認日は時刻なしで必須",IF(OR(C66&lt;在庫一覧!$B$3,C66&gt;G66,G66&gt;在庫一覧!$H$3),"期首日≦発生日≦確認日≦基準日を確認","確認済み"))))))))))))</f>
        <v/>
      </c>
      <c r="L66" s="1" t="str">
        <f aca="false">IF(K66="","",IF(K66="確認済み",0,1))</f>
        <v/>
      </c>
      <c r="M66" s="1" t="n">
        <f aca="false">IF(COUNTA(A66:G66)=0,IF(AND(K66="",L66="",H66="",I66="",J66=""),0,1),IF(NOT(AND(ISTEXT(K66),K66=IF(COUNTA(A66:G66)=0,"",IF(NOT(AND(ISTEXT(A66),LEN(A66)=8,EXACT(LEFT(A66,4),"MOV-"),ISNUMBER(FIND(MID(A66,5,1)&amp;"x","0x1x2x3x4x5x6x7x8x9x")),ISNUMBER(FIND(MID(A66,6,1)&amp;"x","0x1x2x3x4x5x6x7x8x9x")),ISNUMBER(FIND(MID(A66,7,1)&amp;"x","0x1x2x3x4x5x6x7x8x9x")),ISNUMBER(FIND(MID(A66,8,1)&amp;"x","0x1x2x3x4x5x6x7x8x9x")))),"IDはMOV-と半角数字4桁",IF(COUNTIFS($A$8:$A$107,A66)&gt;1,"記録IDが重複",IF(NOT(AND(ISTEXT(B66),LEN(B66)=8,EXACT(LEFT(B66,4),"SKU-"),ISNUMBER(FIND(MID(B66,5,1)&amp;"x","0x1x2x3x4x5x6x7x8x9x")),ISNUMBER(FIND(MID(B66,6,1)&amp;"x","0x1x2x3x4x5x6x7x8x9x")),ISNUMBER(FIND(MID(B66,7,1)&amp;"x","0x1x2x3x4x5x6x7x8x9x")),ISNUMBER(FIND(MID(B66,8,1)&amp;"x","0x1x2x3x4x5x6x7x8x9x")))),"品目IDはSKU-と半角数字4桁",IF(COUNTIFS(期首と基準!$A$8:$A$57,B66)&lt;&gt;1,"期首品目が一意に登録されていません",IF(NOT(IF(ISNUMBER(C66),AND(C66&gt;=43831,C66&lt;73051,C66=INT(C66)),FALSE())),"発生日は時刻なしで必須",IF(NOT(OR(D66="入庫",D66="出庫")),"入出区分を確認",IF(NOT(OR(F66="確定",F66="取消",F66="未確認")),"状態を確認",IF(AND(F66&lt;&gt;"未確認",NOT(IF(ISNUMBER(E66),AND(E66&gt;=1,E66&lt;=1000000,E66=INT(E66)),FALSE()))),"確定/取消の元数量は1〜100万個の整数で必須",IF(AND(F66="未確認",COUNTA(E66)&gt;0),"未確認の数量は空欄",IF(NOT(IF(ISNUMBER(G66),AND(G66&gt;=43831,G66&lt;73051,G66=INT(G66)),FALSE())),"記録確認日は時刻なしで必須",IF(OR(C66&lt;在庫一覧!$B$3,C66&gt;G66,G66&gt;在庫一覧!$H$3),"期首日≦発生日≦確認日≦基準日を確認","確認済み")))))))))))),ISNUMBER(L66),L66=IF(K66="確認済み",0,1))),1,IF(L66&lt;&gt;0,0,IF(AND(ISNUMBER(H66),H66=IF(AND(F66="確定",D66="入庫",C66&lt;=在庫一覧!$E$3),E66,0),ISNUMBER(I66),I66=IF(AND(F66="確定",D66="出庫",C66&lt;=在庫一覧!$E$3),E66,0),ISNUMBER(J66),J66=IF(AND(F66="未確認",C66&lt;=在庫一覧!$E$3),1,0)),0,1))))</f>
        <v>0</v>
      </c>
    </row>
    <row r="67" customFormat="false" ht="30" hidden="false" customHeight="true" outlineLevel="0" collapsed="false">
      <c r="A67" s="8"/>
      <c r="B67" s="12"/>
      <c r="C67" s="13"/>
      <c r="D67" s="9"/>
      <c r="E67" s="10"/>
      <c r="F67" s="9"/>
      <c r="G67" s="13"/>
      <c r="H67" s="4" t="str">
        <f aca="false">IF(K67="","",IF(L67&lt;&gt;0,NA(),IF(AND(F67="確定",D67="入庫",C67&lt;=在庫一覧!$E$3),E67,0)))</f>
        <v/>
      </c>
      <c r="I67" s="4" t="str">
        <f aca="false">IF(K67="","",IF(L67&lt;&gt;0,NA(),IF(AND(F67="確定",D67="出庫",C67&lt;=在庫一覧!$E$3),E67,0)))</f>
        <v/>
      </c>
      <c r="J67" s="1" t="str">
        <f aca="false">IF(K67="","",IF(L67&lt;&gt;0,NA(),IF(AND(F67="未確認",C67&lt;=在庫一覧!$E$3),1,0)))</f>
        <v/>
      </c>
      <c r="K67" s="1" t="str">
        <f aca="false">IF(COUNTA(A67:G67)=0,"",IF(NOT(AND(ISTEXT(A67),LEN(A67)=8,EXACT(LEFT(A67,4),"MOV-"),ISNUMBER(FIND(MID(A67,5,1)&amp;"x","0x1x2x3x4x5x6x7x8x9x")),ISNUMBER(FIND(MID(A67,6,1)&amp;"x","0x1x2x3x4x5x6x7x8x9x")),ISNUMBER(FIND(MID(A67,7,1)&amp;"x","0x1x2x3x4x5x6x7x8x9x")),ISNUMBER(FIND(MID(A67,8,1)&amp;"x","0x1x2x3x4x5x6x7x8x9x")))),"IDはMOV-と半角数字4桁",IF(COUNTIFS($A$8:$A$107,A67)&gt;1,"記録IDが重複",IF(NOT(AND(ISTEXT(B67),LEN(B67)=8,EXACT(LEFT(B67,4),"SKU-"),ISNUMBER(FIND(MID(B67,5,1)&amp;"x","0x1x2x3x4x5x6x7x8x9x")),ISNUMBER(FIND(MID(B67,6,1)&amp;"x","0x1x2x3x4x5x6x7x8x9x")),ISNUMBER(FIND(MID(B67,7,1)&amp;"x","0x1x2x3x4x5x6x7x8x9x")),ISNUMBER(FIND(MID(B67,8,1)&amp;"x","0x1x2x3x4x5x6x7x8x9x")))),"品目IDはSKU-と半角数字4桁",IF(COUNTIFS(期首と基準!$A$8:$A$57,B67)&lt;&gt;1,"期首品目が一意に登録されていません",IF(NOT(IF(ISNUMBER(C67),AND(C67&gt;=43831,C67&lt;73051,C67=INT(C67)),FALSE())),"発生日は時刻なしで必須",IF(NOT(OR(D67="入庫",D67="出庫")),"入出区分を確認",IF(NOT(OR(F67="確定",F67="取消",F67="未確認")),"状態を確認",IF(AND(F67&lt;&gt;"未確認",NOT(IF(ISNUMBER(E67),AND(E67&gt;=1,E67&lt;=1000000,E67=INT(E67)),FALSE()))),"確定/取消の元数量は1〜100万個の整数で必須",IF(AND(F67="未確認",COUNTA(E67)&gt;0),"未確認の数量は空欄",IF(NOT(IF(ISNUMBER(G67),AND(G67&gt;=43831,G67&lt;73051,G67=INT(G67)),FALSE())),"記録確認日は時刻なしで必須",IF(OR(C67&lt;在庫一覧!$B$3,C67&gt;G67,G67&gt;在庫一覧!$H$3),"期首日≦発生日≦確認日≦基準日を確認","確認済み"))))))))))))</f>
        <v/>
      </c>
      <c r="L67" s="1" t="str">
        <f aca="false">IF(K67="","",IF(K67="確認済み",0,1))</f>
        <v/>
      </c>
      <c r="M67" s="1" t="n">
        <f aca="false">IF(COUNTA(A67:G67)=0,IF(AND(K67="",L67="",H67="",I67="",J67=""),0,1),IF(NOT(AND(ISTEXT(K67),K67=IF(COUNTA(A67:G67)=0,"",IF(NOT(AND(ISTEXT(A67),LEN(A67)=8,EXACT(LEFT(A67,4),"MOV-"),ISNUMBER(FIND(MID(A67,5,1)&amp;"x","0x1x2x3x4x5x6x7x8x9x")),ISNUMBER(FIND(MID(A67,6,1)&amp;"x","0x1x2x3x4x5x6x7x8x9x")),ISNUMBER(FIND(MID(A67,7,1)&amp;"x","0x1x2x3x4x5x6x7x8x9x")),ISNUMBER(FIND(MID(A67,8,1)&amp;"x","0x1x2x3x4x5x6x7x8x9x")))),"IDはMOV-と半角数字4桁",IF(COUNTIFS($A$8:$A$107,A67)&gt;1,"記録IDが重複",IF(NOT(AND(ISTEXT(B67),LEN(B67)=8,EXACT(LEFT(B67,4),"SKU-"),ISNUMBER(FIND(MID(B67,5,1)&amp;"x","0x1x2x3x4x5x6x7x8x9x")),ISNUMBER(FIND(MID(B67,6,1)&amp;"x","0x1x2x3x4x5x6x7x8x9x")),ISNUMBER(FIND(MID(B67,7,1)&amp;"x","0x1x2x3x4x5x6x7x8x9x")),ISNUMBER(FIND(MID(B67,8,1)&amp;"x","0x1x2x3x4x5x6x7x8x9x")))),"品目IDはSKU-と半角数字4桁",IF(COUNTIFS(期首と基準!$A$8:$A$57,B67)&lt;&gt;1,"期首品目が一意に登録されていません",IF(NOT(IF(ISNUMBER(C67),AND(C67&gt;=43831,C67&lt;73051,C67=INT(C67)),FALSE())),"発生日は時刻なしで必須",IF(NOT(OR(D67="入庫",D67="出庫")),"入出区分を確認",IF(NOT(OR(F67="確定",F67="取消",F67="未確認")),"状態を確認",IF(AND(F67&lt;&gt;"未確認",NOT(IF(ISNUMBER(E67),AND(E67&gt;=1,E67&lt;=1000000,E67=INT(E67)),FALSE()))),"確定/取消の元数量は1〜100万個の整数で必須",IF(AND(F67="未確認",COUNTA(E67)&gt;0),"未確認の数量は空欄",IF(NOT(IF(ISNUMBER(G67),AND(G67&gt;=43831,G67&lt;73051,G67=INT(G67)),FALSE())),"記録確認日は時刻なしで必須",IF(OR(C67&lt;在庫一覧!$B$3,C67&gt;G67,G67&gt;在庫一覧!$H$3),"期首日≦発生日≦確認日≦基準日を確認","確認済み")))))))))))),ISNUMBER(L67),L67=IF(K67="確認済み",0,1))),1,IF(L67&lt;&gt;0,0,IF(AND(ISNUMBER(H67),H67=IF(AND(F67="確定",D67="入庫",C67&lt;=在庫一覧!$E$3),E67,0),ISNUMBER(I67),I67=IF(AND(F67="確定",D67="出庫",C67&lt;=在庫一覧!$E$3),E67,0),ISNUMBER(J67),J67=IF(AND(F67="未確認",C67&lt;=在庫一覧!$E$3),1,0)),0,1))))</f>
        <v>0</v>
      </c>
    </row>
    <row r="68" customFormat="false" ht="30" hidden="false" customHeight="true" outlineLevel="0" collapsed="false">
      <c r="A68" s="8"/>
      <c r="B68" s="12"/>
      <c r="C68" s="13"/>
      <c r="D68" s="9"/>
      <c r="E68" s="10"/>
      <c r="F68" s="9"/>
      <c r="G68" s="13"/>
      <c r="H68" s="4" t="str">
        <f aca="false">IF(K68="","",IF(L68&lt;&gt;0,NA(),IF(AND(F68="確定",D68="入庫",C68&lt;=在庫一覧!$E$3),E68,0)))</f>
        <v/>
      </c>
      <c r="I68" s="4" t="str">
        <f aca="false">IF(K68="","",IF(L68&lt;&gt;0,NA(),IF(AND(F68="確定",D68="出庫",C68&lt;=在庫一覧!$E$3),E68,0)))</f>
        <v/>
      </c>
      <c r="J68" s="1" t="str">
        <f aca="false">IF(K68="","",IF(L68&lt;&gt;0,NA(),IF(AND(F68="未確認",C68&lt;=在庫一覧!$E$3),1,0)))</f>
        <v/>
      </c>
      <c r="K68" s="1" t="str">
        <f aca="false">IF(COUNTA(A68:G68)=0,"",IF(NOT(AND(ISTEXT(A68),LEN(A68)=8,EXACT(LEFT(A68,4),"MOV-"),ISNUMBER(FIND(MID(A68,5,1)&amp;"x","0x1x2x3x4x5x6x7x8x9x")),ISNUMBER(FIND(MID(A68,6,1)&amp;"x","0x1x2x3x4x5x6x7x8x9x")),ISNUMBER(FIND(MID(A68,7,1)&amp;"x","0x1x2x3x4x5x6x7x8x9x")),ISNUMBER(FIND(MID(A68,8,1)&amp;"x","0x1x2x3x4x5x6x7x8x9x")))),"IDはMOV-と半角数字4桁",IF(COUNTIFS($A$8:$A$107,A68)&gt;1,"記録IDが重複",IF(NOT(AND(ISTEXT(B68),LEN(B68)=8,EXACT(LEFT(B68,4),"SKU-"),ISNUMBER(FIND(MID(B68,5,1)&amp;"x","0x1x2x3x4x5x6x7x8x9x")),ISNUMBER(FIND(MID(B68,6,1)&amp;"x","0x1x2x3x4x5x6x7x8x9x")),ISNUMBER(FIND(MID(B68,7,1)&amp;"x","0x1x2x3x4x5x6x7x8x9x")),ISNUMBER(FIND(MID(B68,8,1)&amp;"x","0x1x2x3x4x5x6x7x8x9x")))),"品目IDはSKU-と半角数字4桁",IF(COUNTIFS(期首と基準!$A$8:$A$57,B68)&lt;&gt;1,"期首品目が一意に登録されていません",IF(NOT(IF(ISNUMBER(C68),AND(C68&gt;=43831,C68&lt;73051,C68=INT(C68)),FALSE())),"発生日は時刻なしで必須",IF(NOT(OR(D68="入庫",D68="出庫")),"入出区分を確認",IF(NOT(OR(F68="確定",F68="取消",F68="未確認")),"状態を確認",IF(AND(F68&lt;&gt;"未確認",NOT(IF(ISNUMBER(E68),AND(E68&gt;=1,E68&lt;=1000000,E68=INT(E68)),FALSE()))),"確定/取消の元数量は1〜100万個の整数で必須",IF(AND(F68="未確認",COUNTA(E68)&gt;0),"未確認の数量は空欄",IF(NOT(IF(ISNUMBER(G68),AND(G68&gt;=43831,G68&lt;73051,G68=INT(G68)),FALSE())),"記録確認日は時刻なしで必須",IF(OR(C68&lt;在庫一覧!$B$3,C68&gt;G68,G68&gt;在庫一覧!$H$3),"期首日≦発生日≦確認日≦基準日を確認","確認済み"))))))))))))</f>
        <v/>
      </c>
      <c r="L68" s="1" t="str">
        <f aca="false">IF(K68="","",IF(K68="確認済み",0,1))</f>
        <v/>
      </c>
      <c r="M68" s="1" t="n">
        <f aca="false">IF(COUNTA(A68:G68)=0,IF(AND(K68="",L68="",H68="",I68="",J68=""),0,1),IF(NOT(AND(ISTEXT(K68),K68=IF(COUNTA(A68:G68)=0,"",IF(NOT(AND(ISTEXT(A68),LEN(A68)=8,EXACT(LEFT(A68,4),"MOV-"),ISNUMBER(FIND(MID(A68,5,1)&amp;"x","0x1x2x3x4x5x6x7x8x9x")),ISNUMBER(FIND(MID(A68,6,1)&amp;"x","0x1x2x3x4x5x6x7x8x9x")),ISNUMBER(FIND(MID(A68,7,1)&amp;"x","0x1x2x3x4x5x6x7x8x9x")),ISNUMBER(FIND(MID(A68,8,1)&amp;"x","0x1x2x3x4x5x6x7x8x9x")))),"IDはMOV-と半角数字4桁",IF(COUNTIFS($A$8:$A$107,A68)&gt;1,"記録IDが重複",IF(NOT(AND(ISTEXT(B68),LEN(B68)=8,EXACT(LEFT(B68,4),"SKU-"),ISNUMBER(FIND(MID(B68,5,1)&amp;"x","0x1x2x3x4x5x6x7x8x9x")),ISNUMBER(FIND(MID(B68,6,1)&amp;"x","0x1x2x3x4x5x6x7x8x9x")),ISNUMBER(FIND(MID(B68,7,1)&amp;"x","0x1x2x3x4x5x6x7x8x9x")),ISNUMBER(FIND(MID(B68,8,1)&amp;"x","0x1x2x3x4x5x6x7x8x9x")))),"品目IDはSKU-と半角数字4桁",IF(COUNTIFS(期首と基準!$A$8:$A$57,B68)&lt;&gt;1,"期首品目が一意に登録されていません",IF(NOT(IF(ISNUMBER(C68),AND(C68&gt;=43831,C68&lt;73051,C68=INT(C68)),FALSE())),"発生日は時刻なしで必須",IF(NOT(OR(D68="入庫",D68="出庫")),"入出区分を確認",IF(NOT(OR(F68="確定",F68="取消",F68="未確認")),"状態を確認",IF(AND(F68&lt;&gt;"未確認",NOT(IF(ISNUMBER(E68),AND(E68&gt;=1,E68&lt;=1000000,E68=INT(E68)),FALSE()))),"確定/取消の元数量は1〜100万個の整数で必須",IF(AND(F68="未確認",COUNTA(E68)&gt;0),"未確認の数量は空欄",IF(NOT(IF(ISNUMBER(G68),AND(G68&gt;=43831,G68&lt;73051,G68=INT(G68)),FALSE())),"記録確認日は時刻なしで必須",IF(OR(C68&lt;在庫一覧!$B$3,C68&gt;G68,G68&gt;在庫一覧!$H$3),"期首日≦発生日≦確認日≦基準日を確認","確認済み")))))))))))),ISNUMBER(L68),L68=IF(K68="確認済み",0,1))),1,IF(L68&lt;&gt;0,0,IF(AND(ISNUMBER(H68),H68=IF(AND(F68="確定",D68="入庫",C68&lt;=在庫一覧!$E$3),E68,0),ISNUMBER(I68),I68=IF(AND(F68="確定",D68="出庫",C68&lt;=在庫一覧!$E$3),E68,0),ISNUMBER(J68),J68=IF(AND(F68="未確認",C68&lt;=在庫一覧!$E$3),1,0)),0,1))))</f>
        <v>0</v>
      </c>
    </row>
    <row r="69" customFormat="false" ht="30" hidden="false" customHeight="true" outlineLevel="0" collapsed="false">
      <c r="A69" s="8"/>
      <c r="B69" s="12"/>
      <c r="C69" s="13"/>
      <c r="D69" s="9"/>
      <c r="E69" s="10"/>
      <c r="F69" s="9"/>
      <c r="G69" s="13"/>
      <c r="H69" s="4" t="str">
        <f aca="false">IF(K69="","",IF(L69&lt;&gt;0,NA(),IF(AND(F69="確定",D69="入庫",C69&lt;=在庫一覧!$E$3),E69,0)))</f>
        <v/>
      </c>
      <c r="I69" s="4" t="str">
        <f aca="false">IF(K69="","",IF(L69&lt;&gt;0,NA(),IF(AND(F69="確定",D69="出庫",C69&lt;=在庫一覧!$E$3),E69,0)))</f>
        <v/>
      </c>
      <c r="J69" s="1" t="str">
        <f aca="false">IF(K69="","",IF(L69&lt;&gt;0,NA(),IF(AND(F69="未確認",C69&lt;=在庫一覧!$E$3),1,0)))</f>
        <v/>
      </c>
      <c r="K69" s="1" t="str">
        <f aca="false">IF(COUNTA(A69:G69)=0,"",IF(NOT(AND(ISTEXT(A69),LEN(A69)=8,EXACT(LEFT(A69,4),"MOV-"),ISNUMBER(FIND(MID(A69,5,1)&amp;"x","0x1x2x3x4x5x6x7x8x9x")),ISNUMBER(FIND(MID(A69,6,1)&amp;"x","0x1x2x3x4x5x6x7x8x9x")),ISNUMBER(FIND(MID(A69,7,1)&amp;"x","0x1x2x3x4x5x6x7x8x9x")),ISNUMBER(FIND(MID(A69,8,1)&amp;"x","0x1x2x3x4x5x6x7x8x9x")))),"IDはMOV-と半角数字4桁",IF(COUNTIFS($A$8:$A$107,A69)&gt;1,"記録IDが重複",IF(NOT(AND(ISTEXT(B69),LEN(B69)=8,EXACT(LEFT(B69,4),"SKU-"),ISNUMBER(FIND(MID(B69,5,1)&amp;"x","0x1x2x3x4x5x6x7x8x9x")),ISNUMBER(FIND(MID(B69,6,1)&amp;"x","0x1x2x3x4x5x6x7x8x9x")),ISNUMBER(FIND(MID(B69,7,1)&amp;"x","0x1x2x3x4x5x6x7x8x9x")),ISNUMBER(FIND(MID(B69,8,1)&amp;"x","0x1x2x3x4x5x6x7x8x9x")))),"品目IDはSKU-と半角数字4桁",IF(COUNTIFS(期首と基準!$A$8:$A$57,B69)&lt;&gt;1,"期首品目が一意に登録されていません",IF(NOT(IF(ISNUMBER(C69),AND(C69&gt;=43831,C69&lt;73051,C69=INT(C69)),FALSE())),"発生日は時刻なしで必須",IF(NOT(OR(D69="入庫",D69="出庫")),"入出区分を確認",IF(NOT(OR(F69="確定",F69="取消",F69="未確認")),"状態を確認",IF(AND(F69&lt;&gt;"未確認",NOT(IF(ISNUMBER(E69),AND(E69&gt;=1,E69&lt;=1000000,E69=INT(E69)),FALSE()))),"確定/取消の元数量は1〜100万個の整数で必須",IF(AND(F69="未確認",COUNTA(E69)&gt;0),"未確認の数量は空欄",IF(NOT(IF(ISNUMBER(G69),AND(G69&gt;=43831,G69&lt;73051,G69=INT(G69)),FALSE())),"記録確認日は時刻なしで必須",IF(OR(C69&lt;在庫一覧!$B$3,C69&gt;G69,G69&gt;在庫一覧!$H$3),"期首日≦発生日≦確認日≦基準日を確認","確認済み"))))))))))))</f>
        <v/>
      </c>
      <c r="L69" s="1" t="str">
        <f aca="false">IF(K69="","",IF(K69="確認済み",0,1))</f>
        <v/>
      </c>
      <c r="M69" s="1" t="n">
        <f aca="false">IF(COUNTA(A69:G69)=0,IF(AND(K69="",L69="",H69="",I69="",J69=""),0,1),IF(NOT(AND(ISTEXT(K69),K69=IF(COUNTA(A69:G69)=0,"",IF(NOT(AND(ISTEXT(A69),LEN(A69)=8,EXACT(LEFT(A69,4),"MOV-"),ISNUMBER(FIND(MID(A69,5,1)&amp;"x","0x1x2x3x4x5x6x7x8x9x")),ISNUMBER(FIND(MID(A69,6,1)&amp;"x","0x1x2x3x4x5x6x7x8x9x")),ISNUMBER(FIND(MID(A69,7,1)&amp;"x","0x1x2x3x4x5x6x7x8x9x")),ISNUMBER(FIND(MID(A69,8,1)&amp;"x","0x1x2x3x4x5x6x7x8x9x")))),"IDはMOV-と半角数字4桁",IF(COUNTIFS($A$8:$A$107,A69)&gt;1,"記録IDが重複",IF(NOT(AND(ISTEXT(B69),LEN(B69)=8,EXACT(LEFT(B69,4),"SKU-"),ISNUMBER(FIND(MID(B69,5,1)&amp;"x","0x1x2x3x4x5x6x7x8x9x")),ISNUMBER(FIND(MID(B69,6,1)&amp;"x","0x1x2x3x4x5x6x7x8x9x")),ISNUMBER(FIND(MID(B69,7,1)&amp;"x","0x1x2x3x4x5x6x7x8x9x")),ISNUMBER(FIND(MID(B69,8,1)&amp;"x","0x1x2x3x4x5x6x7x8x9x")))),"品目IDはSKU-と半角数字4桁",IF(COUNTIFS(期首と基準!$A$8:$A$57,B69)&lt;&gt;1,"期首品目が一意に登録されていません",IF(NOT(IF(ISNUMBER(C69),AND(C69&gt;=43831,C69&lt;73051,C69=INT(C69)),FALSE())),"発生日は時刻なしで必須",IF(NOT(OR(D69="入庫",D69="出庫")),"入出区分を確認",IF(NOT(OR(F69="確定",F69="取消",F69="未確認")),"状態を確認",IF(AND(F69&lt;&gt;"未確認",NOT(IF(ISNUMBER(E69),AND(E69&gt;=1,E69&lt;=1000000,E69=INT(E69)),FALSE()))),"確定/取消の元数量は1〜100万個の整数で必須",IF(AND(F69="未確認",COUNTA(E69)&gt;0),"未確認の数量は空欄",IF(NOT(IF(ISNUMBER(G69),AND(G69&gt;=43831,G69&lt;73051,G69=INT(G69)),FALSE())),"記録確認日は時刻なしで必須",IF(OR(C69&lt;在庫一覧!$B$3,C69&gt;G69,G69&gt;在庫一覧!$H$3),"期首日≦発生日≦確認日≦基準日を確認","確認済み")))))))))))),ISNUMBER(L69),L69=IF(K69="確認済み",0,1))),1,IF(L69&lt;&gt;0,0,IF(AND(ISNUMBER(H69),H69=IF(AND(F69="確定",D69="入庫",C69&lt;=在庫一覧!$E$3),E69,0),ISNUMBER(I69),I69=IF(AND(F69="確定",D69="出庫",C69&lt;=在庫一覧!$E$3),E69,0),ISNUMBER(J69),J69=IF(AND(F69="未確認",C69&lt;=在庫一覧!$E$3),1,0)),0,1))))</f>
        <v>0</v>
      </c>
    </row>
    <row r="70" customFormat="false" ht="30" hidden="false" customHeight="true" outlineLevel="0" collapsed="false">
      <c r="A70" s="8"/>
      <c r="B70" s="12"/>
      <c r="C70" s="13"/>
      <c r="D70" s="9"/>
      <c r="E70" s="10"/>
      <c r="F70" s="9"/>
      <c r="G70" s="13"/>
      <c r="H70" s="4" t="str">
        <f aca="false">IF(K70="","",IF(L70&lt;&gt;0,NA(),IF(AND(F70="確定",D70="入庫",C70&lt;=在庫一覧!$E$3),E70,0)))</f>
        <v/>
      </c>
      <c r="I70" s="4" t="str">
        <f aca="false">IF(K70="","",IF(L70&lt;&gt;0,NA(),IF(AND(F70="確定",D70="出庫",C70&lt;=在庫一覧!$E$3),E70,0)))</f>
        <v/>
      </c>
      <c r="J70" s="1" t="str">
        <f aca="false">IF(K70="","",IF(L70&lt;&gt;0,NA(),IF(AND(F70="未確認",C70&lt;=在庫一覧!$E$3),1,0)))</f>
        <v/>
      </c>
      <c r="K70" s="1" t="str">
        <f aca="false">IF(COUNTA(A70:G70)=0,"",IF(NOT(AND(ISTEXT(A70),LEN(A70)=8,EXACT(LEFT(A70,4),"MOV-"),ISNUMBER(FIND(MID(A70,5,1)&amp;"x","0x1x2x3x4x5x6x7x8x9x")),ISNUMBER(FIND(MID(A70,6,1)&amp;"x","0x1x2x3x4x5x6x7x8x9x")),ISNUMBER(FIND(MID(A70,7,1)&amp;"x","0x1x2x3x4x5x6x7x8x9x")),ISNUMBER(FIND(MID(A70,8,1)&amp;"x","0x1x2x3x4x5x6x7x8x9x")))),"IDはMOV-と半角数字4桁",IF(COUNTIFS($A$8:$A$107,A70)&gt;1,"記録IDが重複",IF(NOT(AND(ISTEXT(B70),LEN(B70)=8,EXACT(LEFT(B70,4),"SKU-"),ISNUMBER(FIND(MID(B70,5,1)&amp;"x","0x1x2x3x4x5x6x7x8x9x")),ISNUMBER(FIND(MID(B70,6,1)&amp;"x","0x1x2x3x4x5x6x7x8x9x")),ISNUMBER(FIND(MID(B70,7,1)&amp;"x","0x1x2x3x4x5x6x7x8x9x")),ISNUMBER(FIND(MID(B70,8,1)&amp;"x","0x1x2x3x4x5x6x7x8x9x")))),"品目IDはSKU-と半角数字4桁",IF(COUNTIFS(期首と基準!$A$8:$A$57,B70)&lt;&gt;1,"期首品目が一意に登録されていません",IF(NOT(IF(ISNUMBER(C70),AND(C70&gt;=43831,C70&lt;73051,C70=INT(C70)),FALSE())),"発生日は時刻なしで必須",IF(NOT(OR(D70="入庫",D70="出庫")),"入出区分を確認",IF(NOT(OR(F70="確定",F70="取消",F70="未確認")),"状態を確認",IF(AND(F70&lt;&gt;"未確認",NOT(IF(ISNUMBER(E70),AND(E70&gt;=1,E70&lt;=1000000,E70=INT(E70)),FALSE()))),"確定/取消の元数量は1〜100万個の整数で必須",IF(AND(F70="未確認",COUNTA(E70)&gt;0),"未確認の数量は空欄",IF(NOT(IF(ISNUMBER(G70),AND(G70&gt;=43831,G70&lt;73051,G70=INT(G70)),FALSE())),"記録確認日は時刻なしで必須",IF(OR(C70&lt;在庫一覧!$B$3,C70&gt;G70,G70&gt;在庫一覧!$H$3),"期首日≦発生日≦確認日≦基準日を確認","確認済み"))))))))))))</f>
        <v/>
      </c>
      <c r="L70" s="1" t="str">
        <f aca="false">IF(K70="","",IF(K70="確認済み",0,1))</f>
        <v/>
      </c>
      <c r="M70" s="1" t="n">
        <f aca="false">IF(COUNTA(A70:G70)=0,IF(AND(K70="",L70="",H70="",I70="",J70=""),0,1),IF(NOT(AND(ISTEXT(K70),K70=IF(COUNTA(A70:G70)=0,"",IF(NOT(AND(ISTEXT(A70),LEN(A70)=8,EXACT(LEFT(A70,4),"MOV-"),ISNUMBER(FIND(MID(A70,5,1)&amp;"x","0x1x2x3x4x5x6x7x8x9x")),ISNUMBER(FIND(MID(A70,6,1)&amp;"x","0x1x2x3x4x5x6x7x8x9x")),ISNUMBER(FIND(MID(A70,7,1)&amp;"x","0x1x2x3x4x5x6x7x8x9x")),ISNUMBER(FIND(MID(A70,8,1)&amp;"x","0x1x2x3x4x5x6x7x8x9x")))),"IDはMOV-と半角数字4桁",IF(COUNTIFS($A$8:$A$107,A70)&gt;1,"記録IDが重複",IF(NOT(AND(ISTEXT(B70),LEN(B70)=8,EXACT(LEFT(B70,4),"SKU-"),ISNUMBER(FIND(MID(B70,5,1)&amp;"x","0x1x2x3x4x5x6x7x8x9x")),ISNUMBER(FIND(MID(B70,6,1)&amp;"x","0x1x2x3x4x5x6x7x8x9x")),ISNUMBER(FIND(MID(B70,7,1)&amp;"x","0x1x2x3x4x5x6x7x8x9x")),ISNUMBER(FIND(MID(B70,8,1)&amp;"x","0x1x2x3x4x5x6x7x8x9x")))),"品目IDはSKU-と半角数字4桁",IF(COUNTIFS(期首と基準!$A$8:$A$57,B70)&lt;&gt;1,"期首品目が一意に登録されていません",IF(NOT(IF(ISNUMBER(C70),AND(C70&gt;=43831,C70&lt;73051,C70=INT(C70)),FALSE())),"発生日は時刻なしで必須",IF(NOT(OR(D70="入庫",D70="出庫")),"入出区分を確認",IF(NOT(OR(F70="確定",F70="取消",F70="未確認")),"状態を確認",IF(AND(F70&lt;&gt;"未確認",NOT(IF(ISNUMBER(E70),AND(E70&gt;=1,E70&lt;=1000000,E70=INT(E70)),FALSE()))),"確定/取消の元数量は1〜100万個の整数で必須",IF(AND(F70="未確認",COUNTA(E70)&gt;0),"未確認の数量は空欄",IF(NOT(IF(ISNUMBER(G70),AND(G70&gt;=43831,G70&lt;73051,G70=INT(G70)),FALSE())),"記録確認日は時刻なしで必須",IF(OR(C70&lt;在庫一覧!$B$3,C70&gt;G70,G70&gt;在庫一覧!$H$3),"期首日≦発生日≦確認日≦基準日を確認","確認済み")))))))))))),ISNUMBER(L70),L70=IF(K70="確認済み",0,1))),1,IF(L70&lt;&gt;0,0,IF(AND(ISNUMBER(H70),H70=IF(AND(F70="確定",D70="入庫",C70&lt;=在庫一覧!$E$3),E70,0),ISNUMBER(I70),I70=IF(AND(F70="確定",D70="出庫",C70&lt;=在庫一覧!$E$3),E70,0),ISNUMBER(J70),J70=IF(AND(F70="未確認",C70&lt;=在庫一覧!$E$3),1,0)),0,1))))</f>
        <v>0</v>
      </c>
    </row>
    <row r="71" customFormat="false" ht="30" hidden="false" customHeight="true" outlineLevel="0" collapsed="false">
      <c r="A71" s="8"/>
      <c r="B71" s="12"/>
      <c r="C71" s="13"/>
      <c r="D71" s="9"/>
      <c r="E71" s="10"/>
      <c r="F71" s="9"/>
      <c r="G71" s="13"/>
      <c r="H71" s="4" t="str">
        <f aca="false">IF(K71="","",IF(L71&lt;&gt;0,NA(),IF(AND(F71="確定",D71="入庫",C71&lt;=在庫一覧!$E$3),E71,0)))</f>
        <v/>
      </c>
      <c r="I71" s="4" t="str">
        <f aca="false">IF(K71="","",IF(L71&lt;&gt;0,NA(),IF(AND(F71="確定",D71="出庫",C71&lt;=在庫一覧!$E$3),E71,0)))</f>
        <v/>
      </c>
      <c r="J71" s="1" t="str">
        <f aca="false">IF(K71="","",IF(L71&lt;&gt;0,NA(),IF(AND(F71="未確認",C71&lt;=在庫一覧!$E$3),1,0)))</f>
        <v/>
      </c>
      <c r="K71" s="1" t="str">
        <f aca="false">IF(COUNTA(A71:G71)=0,"",IF(NOT(AND(ISTEXT(A71),LEN(A71)=8,EXACT(LEFT(A71,4),"MOV-"),ISNUMBER(FIND(MID(A71,5,1)&amp;"x","0x1x2x3x4x5x6x7x8x9x")),ISNUMBER(FIND(MID(A71,6,1)&amp;"x","0x1x2x3x4x5x6x7x8x9x")),ISNUMBER(FIND(MID(A71,7,1)&amp;"x","0x1x2x3x4x5x6x7x8x9x")),ISNUMBER(FIND(MID(A71,8,1)&amp;"x","0x1x2x3x4x5x6x7x8x9x")))),"IDはMOV-と半角数字4桁",IF(COUNTIFS($A$8:$A$107,A71)&gt;1,"記録IDが重複",IF(NOT(AND(ISTEXT(B71),LEN(B71)=8,EXACT(LEFT(B71,4),"SKU-"),ISNUMBER(FIND(MID(B71,5,1)&amp;"x","0x1x2x3x4x5x6x7x8x9x")),ISNUMBER(FIND(MID(B71,6,1)&amp;"x","0x1x2x3x4x5x6x7x8x9x")),ISNUMBER(FIND(MID(B71,7,1)&amp;"x","0x1x2x3x4x5x6x7x8x9x")),ISNUMBER(FIND(MID(B71,8,1)&amp;"x","0x1x2x3x4x5x6x7x8x9x")))),"品目IDはSKU-と半角数字4桁",IF(COUNTIFS(期首と基準!$A$8:$A$57,B71)&lt;&gt;1,"期首品目が一意に登録されていません",IF(NOT(IF(ISNUMBER(C71),AND(C71&gt;=43831,C71&lt;73051,C71=INT(C71)),FALSE())),"発生日は時刻なしで必須",IF(NOT(OR(D71="入庫",D71="出庫")),"入出区分を確認",IF(NOT(OR(F71="確定",F71="取消",F71="未確認")),"状態を確認",IF(AND(F71&lt;&gt;"未確認",NOT(IF(ISNUMBER(E71),AND(E71&gt;=1,E71&lt;=1000000,E71=INT(E71)),FALSE()))),"確定/取消の元数量は1〜100万個の整数で必須",IF(AND(F71="未確認",COUNTA(E71)&gt;0),"未確認の数量は空欄",IF(NOT(IF(ISNUMBER(G71),AND(G71&gt;=43831,G71&lt;73051,G71=INT(G71)),FALSE())),"記録確認日は時刻なしで必須",IF(OR(C71&lt;在庫一覧!$B$3,C71&gt;G71,G71&gt;在庫一覧!$H$3),"期首日≦発生日≦確認日≦基準日を確認","確認済み"))))))))))))</f>
        <v/>
      </c>
      <c r="L71" s="1" t="str">
        <f aca="false">IF(K71="","",IF(K71="確認済み",0,1))</f>
        <v/>
      </c>
      <c r="M71" s="1" t="n">
        <f aca="false">IF(COUNTA(A71:G71)=0,IF(AND(K71="",L71="",H71="",I71="",J71=""),0,1),IF(NOT(AND(ISTEXT(K71),K71=IF(COUNTA(A71:G71)=0,"",IF(NOT(AND(ISTEXT(A71),LEN(A71)=8,EXACT(LEFT(A71,4),"MOV-"),ISNUMBER(FIND(MID(A71,5,1)&amp;"x","0x1x2x3x4x5x6x7x8x9x")),ISNUMBER(FIND(MID(A71,6,1)&amp;"x","0x1x2x3x4x5x6x7x8x9x")),ISNUMBER(FIND(MID(A71,7,1)&amp;"x","0x1x2x3x4x5x6x7x8x9x")),ISNUMBER(FIND(MID(A71,8,1)&amp;"x","0x1x2x3x4x5x6x7x8x9x")))),"IDはMOV-と半角数字4桁",IF(COUNTIFS($A$8:$A$107,A71)&gt;1,"記録IDが重複",IF(NOT(AND(ISTEXT(B71),LEN(B71)=8,EXACT(LEFT(B71,4),"SKU-"),ISNUMBER(FIND(MID(B71,5,1)&amp;"x","0x1x2x3x4x5x6x7x8x9x")),ISNUMBER(FIND(MID(B71,6,1)&amp;"x","0x1x2x3x4x5x6x7x8x9x")),ISNUMBER(FIND(MID(B71,7,1)&amp;"x","0x1x2x3x4x5x6x7x8x9x")),ISNUMBER(FIND(MID(B71,8,1)&amp;"x","0x1x2x3x4x5x6x7x8x9x")))),"品目IDはSKU-と半角数字4桁",IF(COUNTIFS(期首と基準!$A$8:$A$57,B71)&lt;&gt;1,"期首品目が一意に登録されていません",IF(NOT(IF(ISNUMBER(C71),AND(C71&gt;=43831,C71&lt;73051,C71=INT(C71)),FALSE())),"発生日は時刻なしで必須",IF(NOT(OR(D71="入庫",D71="出庫")),"入出区分を確認",IF(NOT(OR(F71="確定",F71="取消",F71="未確認")),"状態を確認",IF(AND(F71&lt;&gt;"未確認",NOT(IF(ISNUMBER(E71),AND(E71&gt;=1,E71&lt;=1000000,E71=INT(E71)),FALSE()))),"確定/取消の元数量は1〜100万個の整数で必須",IF(AND(F71="未確認",COUNTA(E71)&gt;0),"未確認の数量は空欄",IF(NOT(IF(ISNUMBER(G71),AND(G71&gt;=43831,G71&lt;73051,G71=INT(G71)),FALSE())),"記録確認日は時刻なしで必須",IF(OR(C71&lt;在庫一覧!$B$3,C71&gt;G71,G71&gt;在庫一覧!$H$3),"期首日≦発生日≦確認日≦基準日を確認","確認済み")))))))))))),ISNUMBER(L71),L71=IF(K71="確認済み",0,1))),1,IF(L71&lt;&gt;0,0,IF(AND(ISNUMBER(H71),H71=IF(AND(F71="確定",D71="入庫",C71&lt;=在庫一覧!$E$3),E71,0),ISNUMBER(I71),I71=IF(AND(F71="確定",D71="出庫",C71&lt;=在庫一覧!$E$3),E71,0),ISNUMBER(J71),J71=IF(AND(F71="未確認",C71&lt;=在庫一覧!$E$3),1,0)),0,1))))</f>
        <v>0</v>
      </c>
    </row>
    <row r="72" customFormat="false" ht="30" hidden="false" customHeight="true" outlineLevel="0" collapsed="false">
      <c r="A72" s="8"/>
      <c r="B72" s="12"/>
      <c r="C72" s="13"/>
      <c r="D72" s="9"/>
      <c r="E72" s="10"/>
      <c r="F72" s="9"/>
      <c r="G72" s="13"/>
      <c r="H72" s="4" t="str">
        <f aca="false">IF(K72="","",IF(L72&lt;&gt;0,NA(),IF(AND(F72="確定",D72="入庫",C72&lt;=在庫一覧!$E$3),E72,0)))</f>
        <v/>
      </c>
      <c r="I72" s="4" t="str">
        <f aca="false">IF(K72="","",IF(L72&lt;&gt;0,NA(),IF(AND(F72="確定",D72="出庫",C72&lt;=在庫一覧!$E$3),E72,0)))</f>
        <v/>
      </c>
      <c r="J72" s="1" t="str">
        <f aca="false">IF(K72="","",IF(L72&lt;&gt;0,NA(),IF(AND(F72="未確認",C72&lt;=在庫一覧!$E$3),1,0)))</f>
        <v/>
      </c>
      <c r="K72" s="1" t="str">
        <f aca="false">IF(COUNTA(A72:G72)=0,"",IF(NOT(AND(ISTEXT(A72),LEN(A72)=8,EXACT(LEFT(A72,4),"MOV-"),ISNUMBER(FIND(MID(A72,5,1)&amp;"x","0x1x2x3x4x5x6x7x8x9x")),ISNUMBER(FIND(MID(A72,6,1)&amp;"x","0x1x2x3x4x5x6x7x8x9x")),ISNUMBER(FIND(MID(A72,7,1)&amp;"x","0x1x2x3x4x5x6x7x8x9x")),ISNUMBER(FIND(MID(A72,8,1)&amp;"x","0x1x2x3x4x5x6x7x8x9x")))),"IDはMOV-と半角数字4桁",IF(COUNTIFS($A$8:$A$107,A72)&gt;1,"記録IDが重複",IF(NOT(AND(ISTEXT(B72),LEN(B72)=8,EXACT(LEFT(B72,4),"SKU-"),ISNUMBER(FIND(MID(B72,5,1)&amp;"x","0x1x2x3x4x5x6x7x8x9x")),ISNUMBER(FIND(MID(B72,6,1)&amp;"x","0x1x2x3x4x5x6x7x8x9x")),ISNUMBER(FIND(MID(B72,7,1)&amp;"x","0x1x2x3x4x5x6x7x8x9x")),ISNUMBER(FIND(MID(B72,8,1)&amp;"x","0x1x2x3x4x5x6x7x8x9x")))),"品目IDはSKU-と半角数字4桁",IF(COUNTIFS(期首と基準!$A$8:$A$57,B72)&lt;&gt;1,"期首品目が一意に登録されていません",IF(NOT(IF(ISNUMBER(C72),AND(C72&gt;=43831,C72&lt;73051,C72=INT(C72)),FALSE())),"発生日は時刻なしで必須",IF(NOT(OR(D72="入庫",D72="出庫")),"入出区分を確認",IF(NOT(OR(F72="確定",F72="取消",F72="未確認")),"状態を確認",IF(AND(F72&lt;&gt;"未確認",NOT(IF(ISNUMBER(E72),AND(E72&gt;=1,E72&lt;=1000000,E72=INT(E72)),FALSE()))),"確定/取消の元数量は1〜100万個の整数で必須",IF(AND(F72="未確認",COUNTA(E72)&gt;0),"未確認の数量は空欄",IF(NOT(IF(ISNUMBER(G72),AND(G72&gt;=43831,G72&lt;73051,G72=INT(G72)),FALSE())),"記録確認日は時刻なしで必須",IF(OR(C72&lt;在庫一覧!$B$3,C72&gt;G72,G72&gt;在庫一覧!$H$3),"期首日≦発生日≦確認日≦基準日を確認","確認済み"))))))))))))</f>
        <v/>
      </c>
      <c r="L72" s="1" t="str">
        <f aca="false">IF(K72="","",IF(K72="確認済み",0,1))</f>
        <v/>
      </c>
      <c r="M72" s="1" t="n">
        <f aca="false">IF(COUNTA(A72:G72)=0,IF(AND(K72="",L72="",H72="",I72="",J72=""),0,1),IF(NOT(AND(ISTEXT(K72),K72=IF(COUNTA(A72:G72)=0,"",IF(NOT(AND(ISTEXT(A72),LEN(A72)=8,EXACT(LEFT(A72,4),"MOV-"),ISNUMBER(FIND(MID(A72,5,1)&amp;"x","0x1x2x3x4x5x6x7x8x9x")),ISNUMBER(FIND(MID(A72,6,1)&amp;"x","0x1x2x3x4x5x6x7x8x9x")),ISNUMBER(FIND(MID(A72,7,1)&amp;"x","0x1x2x3x4x5x6x7x8x9x")),ISNUMBER(FIND(MID(A72,8,1)&amp;"x","0x1x2x3x4x5x6x7x8x9x")))),"IDはMOV-と半角数字4桁",IF(COUNTIFS($A$8:$A$107,A72)&gt;1,"記録IDが重複",IF(NOT(AND(ISTEXT(B72),LEN(B72)=8,EXACT(LEFT(B72,4),"SKU-"),ISNUMBER(FIND(MID(B72,5,1)&amp;"x","0x1x2x3x4x5x6x7x8x9x")),ISNUMBER(FIND(MID(B72,6,1)&amp;"x","0x1x2x3x4x5x6x7x8x9x")),ISNUMBER(FIND(MID(B72,7,1)&amp;"x","0x1x2x3x4x5x6x7x8x9x")),ISNUMBER(FIND(MID(B72,8,1)&amp;"x","0x1x2x3x4x5x6x7x8x9x")))),"品目IDはSKU-と半角数字4桁",IF(COUNTIFS(期首と基準!$A$8:$A$57,B72)&lt;&gt;1,"期首品目が一意に登録されていません",IF(NOT(IF(ISNUMBER(C72),AND(C72&gt;=43831,C72&lt;73051,C72=INT(C72)),FALSE())),"発生日は時刻なしで必須",IF(NOT(OR(D72="入庫",D72="出庫")),"入出区分を確認",IF(NOT(OR(F72="確定",F72="取消",F72="未確認")),"状態を確認",IF(AND(F72&lt;&gt;"未確認",NOT(IF(ISNUMBER(E72),AND(E72&gt;=1,E72&lt;=1000000,E72=INT(E72)),FALSE()))),"確定/取消の元数量は1〜100万個の整数で必須",IF(AND(F72="未確認",COUNTA(E72)&gt;0),"未確認の数量は空欄",IF(NOT(IF(ISNUMBER(G72),AND(G72&gt;=43831,G72&lt;73051,G72=INT(G72)),FALSE())),"記録確認日は時刻なしで必須",IF(OR(C72&lt;在庫一覧!$B$3,C72&gt;G72,G72&gt;在庫一覧!$H$3),"期首日≦発生日≦確認日≦基準日を確認","確認済み")))))))))))),ISNUMBER(L72),L72=IF(K72="確認済み",0,1))),1,IF(L72&lt;&gt;0,0,IF(AND(ISNUMBER(H72),H72=IF(AND(F72="確定",D72="入庫",C72&lt;=在庫一覧!$E$3),E72,0),ISNUMBER(I72),I72=IF(AND(F72="確定",D72="出庫",C72&lt;=在庫一覧!$E$3),E72,0),ISNUMBER(J72),J72=IF(AND(F72="未確認",C72&lt;=在庫一覧!$E$3),1,0)),0,1))))</f>
        <v>0</v>
      </c>
    </row>
    <row r="73" customFormat="false" ht="30" hidden="false" customHeight="true" outlineLevel="0" collapsed="false">
      <c r="A73" s="8"/>
      <c r="B73" s="12"/>
      <c r="C73" s="13"/>
      <c r="D73" s="9"/>
      <c r="E73" s="10"/>
      <c r="F73" s="9"/>
      <c r="G73" s="13"/>
      <c r="H73" s="4" t="str">
        <f aca="false">IF(K73="","",IF(L73&lt;&gt;0,NA(),IF(AND(F73="確定",D73="入庫",C73&lt;=在庫一覧!$E$3),E73,0)))</f>
        <v/>
      </c>
      <c r="I73" s="4" t="str">
        <f aca="false">IF(K73="","",IF(L73&lt;&gt;0,NA(),IF(AND(F73="確定",D73="出庫",C73&lt;=在庫一覧!$E$3),E73,0)))</f>
        <v/>
      </c>
      <c r="J73" s="1" t="str">
        <f aca="false">IF(K73="","",IF(L73&lt;&gt;0,NA(),IF(AND(F73="未確認",C73&lt;=在庫一覧!$E$3),1,0)))</f>
        <v/>
      </c>
      <c r="K73" s="1" t="str">
        <f aca="false">IF(COUNTA(A73:G73)=0,"",IF(NOT(AND(ISTEXT(A73),LEN(A73)=8,EXACT(LEFT(A73,4),"MOV-"),ISNUMBER(FIND(MID(A73,5,1)&amp;"x","0x1x2x3x4x5x6x7x8x9x")),ISNUMBER(FIND(MID(A73,6,1)&amp;"x","0x1x2x3x4x5x6x7x8x9x")),ISNUMBER(FIND(MID(A73,7,1)&amp;"x","0x1x2x3x4x5x6x7x8x9x")),ISNUMBER(FIND(MID(A73,8,1)&amp;"x","0x1x2x3x4x5x6x7x8x9x")))),"IDはMOV-と半角数字4桁",IF(COUNTIFS($A$8:$A$107,A73)&gt;1,"記録IDが重複",IF(NOT(AND(ISTEXT(B73),LEN(B73)=8,EXACT(LEFT(B73,4),"SKU-"),ISNUMBER(FIND(MID(B73,5,1)&amp;"x","0x1x2x3x4x5x6x7x8x9x")),ISNUMBER(FIND(MID(B73,6,1)&amp;"x","0x1x2x3x4x5x6x7x8x9x")),ISNUMBER(FIND(MID(B73,7,1)&amp;"x","0x1x2x3x4x5x6x7x8x9x")),ISNUMBER(FIND(MID(B73,8,1)&amp;"x","0x1x2x3x4x5x6x7x8x9x")))),"品目IDはSKU-と半角数字4桁",IF(COUNTIFS(期首と基準!$A$8:$A$57,B73)&lt;&gt;1,"期首品目が一意に登録されていません",IF(NOT(IF(ISNUMBER(C73),AND(C73&gt;=43831,C73&lt;73051,C73=INT(C73)),FALSE())),"発生日は時刻なしで必須",IF(NOT(OR(D73="入庫",D73="出庫")),"入出区分を確認",IF(NOT(OR(F73="確定",F73="取消",F73="未確認")),"状態を確認",IF(AND(F73&lt;&gt;"未確認",NOT(IF(ISNUMBER(E73),AND(E73&gt;=1,E73&lt;=1000000,E73=INT(E73)),FALSE()))),"確定/取消の元数量は1〜100万個の整数で必須",IF(AND(F73="未確認",COUNTA(E73)&gt;0),"未確認の数量は空欄",IF(NOT(IF(ISNUMBER(G73),AND(G73&gt;=43831,G73&lt;73051,G73=INT(G73)),FALSE())),"記録確認日は時刻なしで必須",IF(OR(C73&lt;在庫一覧!$B$3,C73&gt;G73,G73&gt;在庫一覧!$H$3),"期首日≦発生日≦確認日≦基準日を確認","確認済み"))))))))))))</f>
        <v/>
      </c>
      <c r="L73" s="1" t="str">
        <f aca="false">IF(K73="","",IF(K73="確認済み",0,1))</f>
        <v/>
      </c>
      <c r="M73" s="1" t="n">
        <f aca="false">IF(COUNTA(A73:G73)=0,IF(AND(K73="",L73="",H73="",I73="",J73=""),0,1),IF(NOT(AND(ISTEXT(K73),K73=IF(COUNTA(A73:G73)=0,"",IF(NOT(AND(ISTEXT(A73),LEN(A73)=8,EXACT(LEFT(A73,4),"MOV-"),ISNUMBER(FIND(MID(A73,5,1)&amp;"x","0x1x2x3x4x5x6x7x8x9x")),ISNUMBER(FIND(MID(A73,6,1)&amp;"x","0x1x2x3x4x5x6x7x8x9x")),ISNUMBER(FIND(MID(A73,7,1)&amp;"x","0x1x2x3x4x5x6x7x8x9x")),ISNUMBER(FIND(MID(A73,8,1)&amp;"x","0x1x2x3x4x5x6x7x8x9x")))),"IDはMOV-と半角数字4桁",IF(COUNTIFS($A$8:$A$107,A73)&gt;1,"記録IDが重複",IF(NOT(AND(ISTEXT(B73),LEN(B73)=8,EXACT(LEFT(B73,4),"SKU-"),ISNUMBER(FIND(MID(B73,5,1)&amp;"x","0x1x2x3x4x5x6x7x8x9x")),ISNUMBER(FIND(MID(B73,6,1)&amp;"x","0x1x2x3x4x5x6x7x8x9x")),ISNUMBER(FIND(MID(B73,7,1)&amp;"x","0x1x2x3x4x5x6x7x8x9x")),ISNUMBER(FIND(MID(B73,8,1)&amp;"x","0x1x2x3x4x5x6x7x8x9x")))),"品目IDはSKU-と半角数字4桁",IF(COUNTIFS(期首と基準!$A$8:$A$57,B73)&lt;&gt;1,"期首品目が一意に登録されていません",IF(NOT(IF(ISNUMBER(C73),AND(C73&gt;=43831,C73&lt;73051,C73=INT(C73)),FALSE())),"発生日は時刻なしで必須",IF(NOT(OR(D73="入庫",D73="出庫")),"入出区分を確認",IF(NOT(OR(F73="確定",F73="取消",F73="未確認")),"状態を確認",IF(AND(F73&lt;&gt;"未確認",NOT(IF(ISNUMBER(E73),AND(E73&gt;=1,E73&lt;=1000000,E73=INT(E73)),FALSE()))),"確定/取消の元数量は1〜100万個の整数で必須",IF(AND(F73="未確認",COUNTA(E73)&gt;0),"未確認の数量は空欄",IF(NOT(IF(ISNUMBER(G73),AND(G73&gt;=43831,G73&lt;73051,G73=INT(G73)),FALSE())),"記録確認日は時刻なしで必須",IF(OR(C73&lt;在庫一覧!$B$3,C73&gt;G73,G73&gt;在庫一覧!$H$3),"期首日≦発生日≦確認日≦基準日を確認","確認済み")))))))))))),ISNUMBER(L73),L73=IF(K73="確認済み",0,1))),1,IF(L73&lt;&gt;0,0,IF(AND(ISNUMBER(H73),H73=IF(AND(F73="確定",D73="入庫",C73&lt;=在庫一覧!$E$3),E73,0),ISNUMBER(I73),I73=IF(AND(F73="確定",D73="出庫",C73&lt;=在庫一覧!$E$3),E73,0),ISNUMBER(J73),J73=IF(AND(F73="未確認",C73&lt;=在庫一覧!$E$3),1,0)),0,1))))</f>
        <v>0</v>
      </c>
    </row>
    <row r="74" customFormat="false" ht="30" hidden="false" customHeight="true" outlineLevel="0" collapsed="false">
      <c r="A74" s="8"/>
      <c r="B74" s="12"/>
      <c r="C74" s="13"/>
      <c r="D74" s="9"/>
      <c r="E74" s="10"/>
      <c r="F74" s="9"/>
      <c r="G74" s="13"/>
      <c r="H74" s="4" t="str">
        <f aca="false">IF(K74="","",IF(L74&lt;&gt;0,NA(),IF(AND(F74="確定",D74="入庫",C74&lt;=在庫一覧!$E$3),E74,0)))</f>
        <v/>
      </c>
      <c r="I74" s="4" t="str">
        <f aca="false">IF(K74="","",IF(L74&lt;&gt;0,NA(),IF(AND(F74="確定",D74="出庫",C74&lt;=在庫一覧!$E$3),E74,0)))</f>
        <v/>
      </c>
      <c r="J74" s="1" t="str">
        <f aca="false">IF(K74="","",IF(L74&lt;&gt;0,NA(),IF(AND(F74="未確認",C74&lt;=在庫一覧!$E$3),1,0)))</f>
        <v/>
      </c>
      <c r="K74" s="1" t="str">
        <f aca="false">IF(COUNTA(A74:G74)=0,"",IF(NOT(AND(ISTEXT(A74),LEN(A74)=8,EXACT(LEFT(A74,4),"MOV-"),ISNUMBER(FIND(MID(A74,5,1)&amp;"x","0x1x2x3x4x5x6x7x8x9x")),ISNUMBER(FIND(MID(A74,6,1)&amp;"x","0x1x2x3x4x5x6x7x8x9x")),ISNUMBER(FIND(MID(A74,7,1)&amp;"x","0x1x2x3x4x5x6x7x8x9x")),ISNUMBER(FIND(MID(A74,8,1)&amp;"x","0x1x2x3x4x5x6x7x8x9x")))),"IDはMOV-と半角数字4桁",IF(COUNTIFS($A$8:$A$107,A74)&gt;1,"記録IDが重複",IF(NOT(AND(ISTEXT(B74),LEN(B74)=8,EXACT(LEFT(B74,4),"SKU-"),ISNUMBER(FIND(MID(B74,5,1)&amp;"x","0x1x2x3x4x5x6x7x8x9x")),ISNUMBER(FIND(MID(B74,6,1)&amp;"x","0x1x2x3x4x5x6x7x8x9x")),ISNUMBER(FIND(MID(B74,7,1)&amp;"x","0x1x2x3x4x5x6x7x8x9x")),ISNUMBER(FIND(MID(B74,8,1)&amp;"x","0x1x2x3x4x5x6x7x8x9x")))),"品目IDはSKU-と半角数字4桁",IF(COUNTIFS(期首と基準!$A$8:$A$57,B74)&lt;&gt;1,"期首品目が一意に登録されていません",IF(NOT(IF(ISNUMBER(C74),AND(C74&gt;=43831,C74&lt;73051,C74=INT(C74)),FALSE())),"発生日は時刻なしで必須",IF(NOT(OR(D74="入庫",D74="出庫")),"入出区分を確認",IF(NOT(OR(F74="確定",F74="取消",F74="未確認")),"状態を確認",IF(AND(F74&lt;&gt;"未確認",NOT(IF(ISNUMBER(E74),AND(E74&gt;=1,E74&lt;=1000000,E74=INT(E74)),FALSE()))),"確定/取消の元数量は1〜100万個の整数で必須",IF(AND(F74="未確認",COUNTA(E74)&gt;0),"未確認の数量は空欄",IF(NOT(IF(ISNUMBER(G74),AND(G74&gt;=43831,G74&lt;73051,G74=INT(G74)),FALSE())),"記録確認日は時刻なしで必須",IF(OR(C74&lt;在庫一覧!$B$3,C74&gt;G74,G74&gt;在庫一覧!$H$3),"期首日≦発生日≦確認日≦基準日を確認","確認済み"))))))))))))</f>
        <v/>
      </c>
      <c r="L74" s="1" t="str">
        <f aca="false">IF(K74="","",IF(K74="確認済み",0,1))</f>
        <v/>
      </c>
      <c r="M74" s="1" t="n">
        <f aca="false">IF(COUNTA(A74:G74)=0,IF(AND(K74="",L74="",H74="",I74="",J74=""),0,1),IF(NOT(AND(ISTEXT(K74),K74=IF(COUNTA(A74:G74)=0,"",IF(NOT(AND(ISTEXT(A74),LEN(A74)=8,EXACT(LEFT(A74,4),"MOV-"),ISNUMBER(FIND(MID(A74,5,1)&amp;"x","0x1x2x3x4x5x6x7x8x9x")),ISNUMBER(FIND(MID(A74,6,1)&amp;"x","0x1x2x3x4x5x6x7x8x9x")),ISNUMBER(FIND(MID(A74,7,1)&amp;"x","0x1x2x3x4x5x6x7x8x9x")),ISNUMBER(FIND(MID(A74,8,1)&amp;"x","0x1x2x3x4x5x6x7x8x9x")))),"IDはMOV-と半角数字4桁",IF(COUNTIFS($A$8:$A$107,A74)&gt;1,"記録IDが重複",IF(NOT(AND(ISTEXT(B74),LEN(B74)=8,EXACT(LEFT(B74,4),"SKU-"),ISNUMBER(FIND(MID(B74,5,1)&amp;"x","0x1x2x3x4x5x6x7x8x9x")),ISNUMBER(FIND(MID(B74,6,1)&amp;"x","0x1x2x3x4x5x6x7x8x9x")),ISNUMBER(FIND(MID(B74,7,1)&amp;"x","0x1x2x3x4x5x6x7x8x9x")),ISNUMBER(FIND(MID(B74,8,1)&amp;"x","0x1x2x3x4x5x6x7x8x9x")))),"品目IDはSKU-と半角数字4桁",IF(COUNTIFS(期首と基準!$A$8:$A$57,B74)&lt;&gt;1,"期首品目が一意に登録されていません",IF(NOT(IF(ISNUMBER(C74),AND(C74&gt;=43831,C74&lt;73051,C74=INT(C74)),FALSE())),"発生日は時刻なしで必須",IF(NOT(OR(D74="入庫",D74="出庫")),"入出区分を確認",IF(NOT(OR(F74="確定",F74="取消",F74="未確認")),"状態を確認",IF(AND(F74&lt;&gt;"未確認",NOT(IF(ISNUMBER(E74),AND(E74&gt;=1,E74&lt;=1000000,E74=INT(E74)),FALSE()))),"確定/取消の元数量は1〜100万個の整数で必須",IF(AND(F74="未確認",COUNTA(E74)&gt;0),"未確認の数量は空欄",IF(NOT(IF(ISNUMBER(G74),AND(G74&gt;=43831,G74&lt;73051,G74=INT(G74)),FALSE())),"記録確認日は時刻なしで必須",IF(OR(C74&lt;在庫一覧!$B$3,C74&gt;G74,G74&gt;在庫一覧!$H$3),"期首日≦発生日≦確認日≦基準日を確認","確認済み")))))))))))),ISNUMBER(L74),L74=IF(K74="確認済み",0,1))),1,IF(L74&lt;&gt;0,0,IF(AND(ISNUMBER(H74),H74=IF(AND(F74="確定",D74="入庫",C74&lt;=在庫一覧!$E$3),E74,0),ISNUMBER(I74),I74=IF(AND(F74="確定",D74="出庫",C74&lt;=在庫一覧!$E$3),E74,0),ISNUMBER(J74),J74=IF(AND(F74="未確認",C74&lt;=在庫一覧!$E$3),1,0)),0,1))))</f>
        <v>0</v>
      </c>
    </row>
    <row r="75" customFormat="false" ht="30" hidden="false" customHeight="true" outlineLevel="0" collapsed="false">
      <c r="A75" s="8"/>
      <c r="B75" s="12"/>
      <c r="C75" s="13"/>
      <c r="D75" s="9"/>
      <c r="E75" s="10"/>
      <c r="F75" s="9"/>
      <c r="G75" s="13"/>
      <c r="H75" s="4" t="str">
        <f aca="false">IF(K75="","",IF(L75&lt;&gt;0,NA(),IF(AND(F75="確定",D75="入庫",C75&lt;=在庫一覧!$E$3),E75,0)))</f>
        <v/>
      </c>
      <c r="I75" s="4" t="str">
        <f aca="false">IF(K75="","",IF(L75&lt;&gt;0,NA(),IF(AND(F75="確定",D75="出庫",C75&lt;=在庫一覧!$E$3),E75,0)))</f>
        <v/>
      </c>
      <c r="J75" s="1" t="str">
        <f aca="false">IF(K75="","",IF(L75&lt;&gt;0,NA(),IF(AND(F75="未確認",C75&lt;=在庫一覧!$E$3),1,0)))</f>
        <v/>
      </c>
      <c r="K75" s="1" t="str">
        <f aca="false">IF(COUNTA(A75:G75)=0,"",IF(NOT(AND(ISTEXT(A75),LEN(A75)=8,EXACT(LEFT(A75,4),"MOV-"),ISNUMBER(FIND(MID(A75,5,1)&amp;"x","0x1x2x3x4x5x6x7x8x9x")),ISNUMBER(FIND(MID(A75,6,1)&amp;"x","0x1x2x3x4x5x6x7x8x9x")),ISNUMBER(FIND(MID(A75,7,1)&amp;"x","0x1x2x3x4x5x6x7x8x9x")),ISNUMBER(FIND(MID(A75,8,1)&amp;"x","0x1x2x3x4x5x6x7x8x9x")))),"IDはMOV-と半角数字4桁",IF(COUNTIFS($A$8:$A$107,A75)&gt;1,"記録IDが重複",IF(NOT(AND(ISTEXT(B75),LEN(B75)=8,EXACT(LEFT(B75,4),"SKU-"),ISNUMBER(FIND(MID(B75,5,1)&amp;"x","0x1x2x3x4x5x6x7x8x9x")),ISNUMBER(FIND(MID(B75,6,1)&amp;"x","0x1x2x3x4x5x6x7x8x9x")),ISNUMBER(FIND(MID(B75,7,1)&amp;"x","0x1x2x3x4x5x6x7x8x9x")),ISNUMBER(FIND(MID(B75,8,1)&amp;"x","0x1x2x3x4x5x6x7x8x9x")))),"品目IDはSKU-と半角数字4桁",IF(COUNTIFS(期首と基準!$A$8:$A$57,B75)&lt;&gt;1,"期首品目が一意に登録されていません",IF(NOT(IF(ISNUMBER(C75),AND(C75&gt;=43831,C75&lt;73051,C75=INT(C75)),FALSE())),"発生日は時刻なしで必須",IF(NOT(OR(D75="入庫",D75="出庫")),"入出区分を確認",IF(NOT(OR(F75="確定",F75="取消",F75="未確認")),"状態を確認",IF(AND(F75&lt;&gt;"未確認",NOT(IF(ISNUMBER(E75),AND(E75&gt;=1,E75&lt;=1000000,E75=INT(E75)),FALSE()))),"確定/取消の元数量は1〜100万個の整数で必須",IF(AND(F75="未確認",COUNTA(E75)&gt;0),"未確認の数量は空欄",IF(NOT(IF(ISNUMBER(G75),AND(G75&gt;=43831,G75&lt;73051,G75=INT(G75)),FALSE())),"記録確認日は時刻なしで必須",IF(OR(C75&lt;在庫一覧!$B$3,C75&gt;G75,G75&gt;在庫一覧!$H$3),"期首日≦発生日≦確認日≦基準日を確認","確認済み"))))))))))))</f>
        <v/>
      </c>
      <c r="L75" s="1" t="str">
        <f aca="false">IF(K75="","",IF(K75="確認済み",0,1))</f>
        <v/>
      </c>
      <c r="M75" s="1" t="n">
        <f aca="false">IF(COUNTA(A75:G75)=0,IF(AND(K75="",L75="",H75="",I75="",J75=""),0,1),IF(NOT(AND(ISTEXT(K75),K75=IF(COUNTA(A75:G75)=0,"",IF(NOT(AND(ISTEXT(A75),LEN(A75)=8,EXACT(LEFT(A75,4),"MOV-"),ISNUMBER(FIND(MID(A75,5,1)&amp;"x","0x1x2x3x4x5x6x7x8x9x")),ISNUMBER(FIND(MID(A75,6,1)&amp;"x","0x1x2x3x4x5x6x7x8x9x")),ISNUMBER(FIND(MID(A75,7,1)&amp;"x","0x1x2x3x4x5x6x7x8x9x")),ISNUMBER(FIND(MID(A75,8,1)&amp;"x","0x1x2x3x4x5x6x7x8x9x")))),"IDはMOV-と半角数字4桁",IF(COUNTIFS($A$8:$A$107,A75)&gt;1,"記録IDが重複",IF(NOT(AND(ISTEXT(B75),LEN(B75)=8,EXACT(LEFT(B75,4),"SKU-"),ISNUMBER(FIND(MID(B75,5,1)&amp;"x","0x1x2x3x4x5x6x7x8x9x")),ISNUMBER(FIND(MID(B75,6,1)&amp;"x","0x1x2x3x4x5x6x7x8x9x")),ISNUMBER(FIND(MID(B75,7,1)&amp;"x","0x1x2x3x4x5x6x7x8x9x")),ISNUMBER(FIND(MID(B75,8,1)&amp;"x","0x1x2x3x4x5x6x7x8x9x")))),"品目IDはSKU-と半角数字4桁",IF(COUNTIFS(期首と基準!$A$8:$A$57,B75)&lt;&gt;1,"期首品目が一意に登録されていません",IF(NOT(IF(ISNUMBER(C75),AND(C75&gt;=43831,C75&lt;73051,C75=INT(C75)),FALSE())),"発生日は時刻なしで必須",IF(NOT(OR(D75="入庫",D75="出庫")),"入出区分を確認",IF(NOT(OR(F75="確定",F75="取消",F75="未確認")),"状態を確認",IF(AND(F75&lt;&gt;"未確認",NOT(IF(ISNUMBER(E75),AND(E75&gt;=1,E75&lt;=1000000,E75=INT(E75)),FALSE()))),"確定/取消の元数量は1〜100万個の整数で必須",IF(AND(F75="未確認",COUNTA(E75)&gt;0),"未確認の数量は空欄",IF(NOT(IF(ISNUMBER(G75),AND(G75&gt;=43831,G75&lt;73051,G75=INT(G75)),FALSE())),"記録確認日は時刻なしで必須",IF(OR(C75&lt;在庫一覧!$B$3,C75&gt;G75,G75&gt;在庫一覧!$H$3),"期首日≦発生日≦確認日≦基準日を確認","確認済み")))))))))))),ISNUMBER(L75),L75=IF(K75="確認済み",0,1))),1,IF(L75&lt;&gt;0,0,IF(AND(ISNUMBER(H75),H75=IF(AND(F75="確定",D75="入庫",C75&lt;=在庫一覧!$E$3),E75,0),ISNUMBER(I75),I75=IF(AND(F75="確定",D75="出庫",C75&lt;=在庫一覧!$E$3),E75,0),ISNUMBER(J75),J75=IF(AND(F75="未確認",C75&lt;=在庫一覧!$E$3),1,0)),0,1))))</f>
        <v>0</v>
      </c>
    </row>
    <row r="76" customFormat="false" ht="30" hidden="false" customHeight="true" outlineLevel="0" collapsed="false">
      <c r="A76" s="8"/>
      <c r="B76" s="12"/>
      <c r="C76" s="13"/>
      <c r="D76" s="9"/>
      <c r="E76" s="10"/>
      <c r="F76" s="9"/>
      <c r="G76" s="13"/>
      <c r="H76" s="4" t="str">
        <f aca="false">IF(K76="","",IF(L76&lt;&gt;0,NA(),IF(AND(F76="確定",D76="入庫",C76&lt;=在庫一覧!$E$3),E76,0)))</f>
        <v/>
      </c>
      <c r="I76" s="4" t="str">
        <f aca="false">IF(K76="","",IF(L76&lt;&gt;0,NA(),IF(AND(F76="確定",D76="出庫",C76&lt;=在庫一覧!$E$3),E76,0)))</f>
        <v/>
      </c>
      <c r="J76" s="1" t="str">
        <f aca="false">IF(K76="","",IF(L76&lt;&gt;0,NA(),IF(AND(F76="未確認",C76&lt;=在庫一覧!$E$3),1,0)))</f>
        <v/>
      </c>
      <c r="K76" s="1" t="str">
        <f aca="false">IF(COUNTA(A76:G76)=0,"",IF(NOT(AND(ISTEXT(A76),LEN(A76)=8,EXACT(LEFT(A76,4),"MOV-"),ISNUMBER(FIND(MID(A76,5,1)&amp;"x","0x1x2x3x4x5x6x7x8x9x")),ISNUMBER(FIND(MID(A76,6,1)&amp;"x","0x1x2x3x4x5x6x7x8x9x")),ISNUMBER(FIND(MID(A76,7,1)&amp;"x","0x1x2x3x4x5x6x7x8x9x")),ISNUMBER(FIND(MID(A76,8,1)&amp;"x","0x1x2x3x4x5x6x7x8x9x")))),"IDはMOV-と半角数字4桁",IF(COUNTIFS($A$8:$A$107,A76)&gt;1,"記録IDが重複",IF(NOT(AND(ISTEXT(B76),LEN(B76)=8,EXACT(LEFT(B76,4),"SKU-"),ISNUMBER(FIND(MID(B76,5,1)&amp;"x","0x1x2x3x4x5x6x7x8x9x")),ISNUMBER(FIND(MID(B76,6,1)&amp;"x","0x1x2x3x4x5x6x7x8x9x")),ISNUMBER(FIND(MID(B76,7,1)&amp;"x","0x1x2x3x4x5x6x7x8x9x")),ISNUMBER(FIND(MID(B76,8,1)&amp;"x","0x1x2x3x4x5x6x7x8x9x")))),"品目IDはSKU-と半角数字4桁",IF(COUNTIFS(期首と基準!$A$8:$A$57,B76)&lt;&gt;1,"期首品目が一意に登録されていません",IF(NOT(IF(ISNUMBER(C76),AND(C76&gt;=43831,C76&lt;73051,C76=INT(C76)),FALSE())),"発生日は時刻なしで必須",IF(NOT(OR(D76="入庫",D76="出庫")),"入出区分を確認",IF(NOT(OR(F76="確定",F76="取消",F76="未確認")),"状態を確認",IF(AND(F76&lt;&gt;"未確認",NOT(IF(ISNUMBER(E76),AND(E76&gt;=1,E76&lt;=1000000,E76=INT(E76)),FALSE()))),"確定/取消の元数量は1〜100万個の整数で必須",IF(AND(F76="未確認",COUNTA(E76)&gt;0),"未確認の数量は空欄",IF(NOT(IF(ISNUMBER(G76),AND(G76&gt;=43831,G76&lt;73051,G76=INT(G76)),FALSE())),"記録確認日は時刻なしで必須",IF(OR(C76&lt;在庫一覧!$B$3,C76&gt;G76,G76&gt;在庫一覧!$H$3),"期首日≦発生日≦確認日≦基準日を確認","確認済み"))))))))))))</f>
        <v/>
      </c>
      <c r="L76" s="1" t="str">
        <f aca="false">IF(K76="","",IF(K76="確認済み",0,1))</f>
        <v/>
      </c>
      <c r="M76" s="1" t="n">
        <f aca="false">IF(COUNTA(A76:G76)=0,IF(AND(K76="",L76="",H76="",I76="",J76=""),0,1),IF(NOT(AND(ISTEXT(K76),K76=IF(COUNTA(A76:G76)=0,"",IF(NOT(AND(ISTEXT(A76),LEN(A76)=8,EXACT(LEFT(A76,4),"MOV-"),ISNUMBER(FIND(MID(A76,5,1)&amp;"x","0x1x2x3x4x5x6x7x8x9x")),ISNUMBER(FIND(MID(A76,6,1)&amp;"x","0x1x2x3x4x5x6x7x8x9x")),ISNUMBER(FIND(MID(A76,7,1)&amp;"x","0x1x2x3x4x5x6x7x8x9x")),ISNUMBER(FIND(MID(A76,8,1)&amp;"x","0x1x2x3x4x5x6x7x8x9x")))),"IDはMOV-と半角数字4桁",IF(COUNTIFS($A$8:$A$107,A76)&gt;1,"記録IDが重複",IF(NOT(AND(ISTEXT(B76),LEN(B76)=8,EXACT(LEFT(B76,4),"SKU-"),ISNUMBER(FIND(MID(B76,5,1)&amp;"x","0x1x2x3x4x5x6x7x8x9x")),ISNUMBER(FIND(MID(B76,6,1)&amp;"x","0x1x2x3x4x5x6x7x8x9x")),ISNUMBER(FIND(MID(B76,7,1)&amp;"x","0x1x2x3x4x5x6x7x8x9x")),ISNUMBER(FIND(MID(B76,8,1)&amp;"x","0x1x2x3x4x5x6x7x8x9x")))),"品目IDはSKU-と半角数字4桁",IF(COUNTIFS(期首と基準!$A$8:$A$57,B76)&lt;&gt;1,"期首品目が一意に登録されていません",IF(NOT(IF(ISNUMBER(C76),AND(C76&gt;=43831,C76&lt;73051,C76=INT(C76)),FALSE())),"発生日は時刻なしで必須",IF(NOT(OR(D76="入庫",D76="出庫")),"入出区分を確認",IF(NOT(OR(F76="確定",F76="取消",F76="未確認")),"状態を確認",IF(AND(F76&lt;&gt;"未確認",NOT(IF(ISNUMBER(E76),AND(E76&gt;=1,E76&lt;=1000000,E76=INT(E76)),FALSE()))),"確定/取消の元数量は1〜100万個の整数で必須",IF(AND(F76="未確認",COUNTA(E76)&gt;0),"未確認の数量は空欄",IF(NOT(IF(ISNUMBER(G76),AND(G76&gt;=43831,G76&lt;73051,G76=INT(G76)),FALSE())),"記録確認日は時刻なしで必須",IF(OR(C76&lt;在庫一覧!$B$3,C76&gt;G76,G76&gt;在庫一覧!$H$3),"期首日≦発生日≦確認日≦基準日を確認","確認済み")))))))))))),ISNUMBER(L76),L76=IF(K76="確認済み",0,1))),1,IF(L76&lt;&gt;0,0,IF(AND(ISNUMBER(H76),H76=IF(AND(F76="確定",D76="入庫",C76&lt;=在庫一覧!$E$3),E76,0),ISNUMBER(I76),I76=IF(AND(F76="確定",D76="出庫",C76&lt;=在庫一覧!$E$3),E76,0),ISNUMBER(J76),J76=IF(AND(F76="未確認",C76&lt;=在庫一覧!$E$3),1,0)),0,1))))</f>
        <v>0</v>
      </c>
    </row>
    <row r="77" customFormat="false" ht="30" hidden="false" customHeight="true" outlineLevel="0" collapsed="false">
      <c r="A77" s="8"/>
      <c r="B77" s="12"/>
      <c r="C77" s="13"/>
      <c r="D77" s="9"/>
      <c r="E77" s="10"/>
      <c r="F77" s="9"/>
      <c r="G77" s="13"/>
      <c r="H77" s="4" t="str">
        <f aca="false">IF(K77="","",IF(L77&lt;&gt;0,NA(),IF(AND(F77="確定",D77="入庫",C77&lt;=在庫一覧!$E$3),E77,0)))</f>
        <v/>
      </c>
      <c r="I77" s="4" t="str">
        <f aca="false">IF(K77="","",IF(L77&lt;&gt;0,NA(),IF(AND(F77="確定",D77="出庫",C77&lt;=在庫一覧!$E$3),E77,0)))</f>
        <v/>
      </c>
      <c r="J77" s="1" t="str">
        <f aca="false">IF(K77="","",IF(L77&lt;&gt;0,NA(),IF(AND(F77="未確認",C77&lt;=在庫一覧!$E$3),1,0)))</f>
        <v/>
      </c>
      <c r="K77" s="1" t="str">
        <f aca="false">IF(COUNTA(A77:G77)=0,"",IF(NOT(AND(ISTEXT(A77),LEN(A77)=8,EXACT(LEFT(A77,4),"MOV-"),ISNUMBER(FIND(MID(A77,5,1)&amp;"x","0x1x2x3x4x5x6x7x8x9x")),ISNUMBER(FIND(MID(A77,6,1)&amp;"x","0x1x2x3x4x5x6x7x8x9x")),ISNUMBER(FIND(MID(A77,7,1)&amp;"x","0x1x2x3x4x5x6x7x8x9x")),ISNUMBER(FIND(MID(A77,8,1)&amp;"x","0x1x2x3x4x5x6x7x8x9x")))),"IDはMOV-と半角数字4桁",IF(COUNTIFS($A$8:$A$107,A77)&gt;1,"記録IDが重複",IF(NOT(AND(ISTEXT(B77),LEN(B77)=8,EXACT(LEFT(B77,4),"SKU-"),ISNUMBER(FIND(MID(B77,5,1)&amp;"x","0x1x2x3x4x5x6x7x8x9x")),ISNUMBER(FIND(MID(B77,6,1)&amp;"x","0x1x2x3x4x5x6x7x8x9x")),ISNUMBER(FIND(MID(B77,7,1)&amp;"x","0x1x2x3x4x5x6x7x8x9x")),ISNUMBER(FIND(MID(B77,8,1)&amp;"x","0x1x2x3x4x5x6x7x8x9x")))),"品目IDはSKU-と半角数字4桁",IF(COUNTIFS(期首と基準!$A$8:$A$57,B77)&lt;&gt;1,"期首品目が一意に登録されていません",IF(NOT(IF(ISNUMBER(C77),AND(C77&gt;=43831,C77&lt;73051,C77=INT(C77)),FALSE())),"発生日は時刻なしで必須",IF(NOT(OR(D77="入庫",D77="出庫")),"入出区分を確認",IF(NOT(OR(F77="確定",F77="取消",F77="未確認")),"状態を確認",IF(AND(F77&lt;&gt;"未確認",NOT(IF(ISNUMBER(E77),AND(E77&gt;=1,E77&lt;=1000000,E77=INT(E77)),FALSE()))),"確定/取消の元数量は1〜100万個の整数で必須",IF(AND(F77="未確認",COUNTA(E77)&gt;0),"未確認の数量は空欄",IF(NOT(IF(ISNUMBER(G77),AND(G77&gt;=43831,G77&lt;73051,G77=INT(G77)),FALSE())),"記録確認日は時刻なしで必須",IF(OR(C77&lt;在庫一覧!$B$3,C77&gt;G77,G77&gt;在庫一覧!$H$3),"期首日≦発生日≦確認日≦基準日を確認","確認済み"))))))))))))</f>
        <v/>
      </c>
      <c r="L77" s="1" t="str">
        <f aca="false">IF(K77="","",IF(K77="確認済み",0,1))</f>
        <v/>
      </c>
      <c r="M77" s="1" t="n">
        <f aca="false">IF(COUNTA(A77:G77)=0,IF(AND(K77="",L77="",H77="",I77="",J77=""),0,1),IF(NOT(AND(ISTEXT(K77),K77=IF(COUNTA(A77:G77)=0,"",IF(NOT(AND(ISTEXT(A77),LEN(A77)=8,EXACT(LEFT(A77,4),"MOV-"),ISNUMBER(FIND(MID(A77,5,1)&amp;"x","0x1x2x3x4x5x6x7x8x9x")),ISNUMBER(FIND(MID(A77,6,1)&amp;"x","0x1x2x3x4x5x6x7x8x9x")),ISNUMBER(FIND(MID(A77,7,1)&amp;"x","0x1x2x3x4x5x6x7x8x9x")),ISNUMBER(FIND(MID(A77,8,1)&amp;"x","0x1x2x3x4x5x6x7x8x9x")))),"IDはMOV-と半角数字4桁",IF(COUNTIFS($A$8:$A$107,A77)&gt;1,"記録IDが重複",IF(NOT(AND(ISTEXT(B77),LEN(B77)=8,EXACT(LEFT(B77,4),"SKU-"),ISNUMBER(FIND(MID(B77,5,1)&amp;"x","0x1x2x3x4x5x6x7x8x9x")),ISNUMBER(FIND(MID(B77,6,1)&amp;"x","0x1x2x3x4x5x6x7x8x9x")),ISNUMBER(FIND(MID(B77,7,1)&amp;"x","0x1x2x3x4x5x6x7x8x9x")),ISNUMBER(FIND(MID(B77,8,1)&amp;"x","0x1x2x3x4x5x6x7x8x9x")))),"品目IDはSKU-と半角数字4桁",IF(COUNTIFS(期首と基準!$A$8:$A$57,B77)&lt;&gt;1,"期首品目が一意に登録されていません",IF(NOT(IF(ISNUMBER(C77),AND(C77&gt;=43831,C77&lt;73051,C77=INT(C77)),FALSE())),"発生日は時刻なしで必須",IF(NOT(OR(D77="入庫",D77="出庫")),"入出区分を確認",IF(NOT(OR(F77="確定",F77="取消",F77="未確認")),"状態を確認",IF(AND(F77&lt;&gt;"未確認",NOT(IF(ISNUMBER(E77),AND(E77&gt;=1,E77&lt;=1000000,E77=INT(E77)),FALSE()))),"確定/取消の元数量は1〜100万個の整数で必須",IF(AND(F77="未確認",COUNTA(E77)&gt;0),"未確認の数量は空欄",IF(NOT(IF(ISNUMBER(G77),AND(G77&gt;=43831,G77&lt;73051,G77=INT(G77)),FALSE())),"記録確認日は時刻なしで必須",IF(OR(C77&lt;在庫一覧!$B$3,C77&gt;G77,G77&gt;在庫一覧!$H$3),"期首日≦発生日≦確認日≦基準日を確認","確認済み")))))))))))),ISNUMBER(L77),L77=IF(K77="確認済み",0,1))),1,IF(L77&lt;&gt;0,0,IF(AND(ISNUMBER(H77),H77=IF(AND(F77="確定",D77="入庫",C77&lt;=在庫一覧!$E$3),E77,0),ISNUMBER(I77),I77=IF(AND(F77="確定",D77="出庫",C77&lt;=在庫一覧!$E$3),E77,0),ISNUMBER(J77),J77=IF(AND(F77="未確認",C77&lt;=在庫一覧!$E$3),1,0)),0,1))))</f>
        <v>0</v>
      </c>
    </row>
    <row r="78" customFormat="false" ht="30" hidden="false" customHeight="true" outlineLevel="0" collapsed="false">
      <c r="A78" s="8"/>
      <c r="B78" s="12"/>
      <c r="C78" s="13"/>
      <c r="D78" s="9"/>
      <c r="E78" s="10"/>
      <c r="F78" s="9"/>
      <c r="G78" s="13"/>
      <c r="H78" s="4" t="str">
        <f aca="false">IF(K78="","",IF(L78&lt;&gt;0,NA(),IF(AND(F78="確定",D78="入庫",C78&lt;=在庫一覧!$E$3),E78,0)))</f>
        <v/>
      </c>
      <c r="I78" s="4" t="str">
        <f aca="false">IF(K78="","",IF(L78&lt;&gt;0,NA(),IF(AND(F78="確定",D78="出庫",C78&lt;=在庫一覧!$E$3),E78,0)))</f>
        <v/>
      </c>
      <c r="J78" s="1" t="str">
        <f aca="false">IF(K78="","",IF(L78&lt;&gt;0,NA(),IF(AND(F78="未確認",C78&lt;=在庫一覧!$E$3),1,0)))</f>
        <v/>
      </c>
      <c r="K78" s="1" t="str">
        <f aca="false">IF(COUNTA(A78:G78)=0,"",IF(NOT(AND(ISTEXT(A78),LEN(A78)=8,EXACT(LEFT(A78,4),"MOV-"),ISNUMBER(FIND(MID(A78,5,1)&amp;"x","0x1x2x3x4x5x6x7x8x9x")),ISNUMBER(FIND(MID(A78,6,1)&amp;"x","0x1x2x3x4x5x6x7x8x9x")),ISNUMBER(FIND(MID(A78,7,1)&amp;"x","0x1x2x3x4x5x6x7x8x9x")),ISNUMBER(FIND(MID(A78,8,1)&amp;"x","0x1x2x3x4x5x6x7x8x9x")))),"IDはMOV-と半角数字4桁",IF(COUNTIFS($A$8:$A$107,A78)&gt;1,"記録IDが重複",IF(NOT(AND(ISTEXT(B78),LEN(B78)=8,EXACT(LEFT(B78,4),"SKU-"),ISNUMBER(FIND(MID(B78,5,1)&amp;"x","0x1x2x3x4x5x6x7x8x9x")),ISNUMBER(FIND(MID(B78,6,1)&amp;"x","0x1x2x3x4x5x6x7x8x9x")),ISNUMBER(FIND(MID(B78,7,1)&amp;"x","0x1x2x3x4x5x6x7x8x9x")),ISNUMBER(FIND(MID(B78,8,1)&amp;"x","0x1x2x3x4x5x6x7x8x9x")))),"品目IDはSKU-と半角数字4桁",IF(COUNTIFS(期首と基準!$A$8:$A$57,B78)&lt;&gt;1,"期首品目が一意に登録されていません",IF(NOT(IF(ISNUMBER(C78),AND(C78&gt;=43831,C78&lt;73051,C78=INT(C78)),FALSE())),"発生日は時刻なしで必須",IF(NOT(OR(D78="入庫",D78="出庫")),"入出区分を確認",IF(NOT(OR(F78="確定",F78="取消",F78="未確認")),"状態を確認",IF(AND(F78&lt;&gt;"未確認",NOT(IF(ISNUMBER(E78),AND(E78&gt;=1,E78&lt;=1000000,E78=INT(E78)),FALSE()))),"確定/取消の元数量は1〜100万個の整数で必須",IF(AND(F78="未確認",COUNTA(E78)&gt;0),"未確認の数量は空欄",IF(NOT(IF(ISNUMBER(G78),AND(G78&gt;=43831,G78&lt;73051,G78=INT(G78)),FALSE())),"記録確認日は時刻なしで必須",IF(OR(C78&lt;在庫一覧!$B$3,C78&gt;G78,G78&gt;在庫一覧!$H$3),"期首日≦発生日≦確認日≦基準日を確認","確認済み"))))))))))))</f>
        <v/>
      </c>
      <c r="L78" s="1" t="str">
        <f aca="false">IF(K78="","",IF(K78="確認済み",0,1))</f>
        <v/>
      </c>
      <c r="M78" s="1" t="n">
        <f aca="false">IF(COUNTA(A78:G78)=0,IF(AND(K78="",L78="",H78="",I78="",J78=""),0,1),IF(NOT(AND(ISTEXT(K78),K78=IF(COUNTA(A78:G78)=0,"",IF(NOT(AND(ISTEXT(A78),LEN(A78)=8,EXACT(LEFT(A78,4),"MOV-"),ISNUMBER(FIND(MID(A78,5,1)&amp;"x","0x1x2x3x4x5x6x7x8x9x")),ISNUMBER(FIND(MID(A78,6,1)&amp;"x","0x1x2x3x4x5x6x7x8x9x")),ISNUMBER(FIND(MID(A78,7,1)&amp;"x","0x1x2x3x4x5x6x7x8x9x")),ISNUMBER(FIND(MID(A78,8,1)&amp;"x","0x1x2x3x4x5x6x7x8x9x")))),"IDはMOV-と半角数字4桁",IF(COUNTIFS($A$8:$A$107,A78)&gt;1,"記録IDが重複",IF(NOT(AND(ISTEXT(B78),LEN(B78)=8,EXACT(LEFT(B78,4),"SKU-"),ISNUMBER(FIND(MID(B78,5,1)&amp;"x","0x1x2x3x4x5x6x7x8x9x")),ISNUMBER(FIND(MID(B78,6,1)&amp;"x","0x1x2x3x4x5x6x7x8x9x")),ISNUMBER(FIND(MID(B78,7,1)&amp;"x","0x1x2x3x4x5x6x7x8x9x")),ISNUMBER(FIND(MID(B78,8,1)&amp;"x","0x1x2x3x4x5x6x7x8x9x")))),"品目IDはSKU-と半角数字4桁",IF(COUNTIFS(期首と基準!$A$8:$A$57,B78)&lt;&gt;1,"期首品目が一意に登録されていません",IF(NOT(IF(ISNUMBER(C78),AND(C78&gt;=43831,C78&lt;73051,C78=INT(C78)),FALSE())),"発生日は時刻なしで必須",IF(NOT(OR(D78="入庫",D78="出庫")),"入出区分を確認",IF(NOT(OR(F78="確定",F78="取消",F78="未確認")),"状態を確認",IF(AND(F78&lt;&gt;"未確認",NOT(IF(ISNUMBER(E78),AND(E78&gt;=1,E78&lt;=1000000,E78=INT(E78)),FALSE()))),"確定/取消の元数量は1〜100万個の整数で必須",IF(AND(F78="未確認",COUNTA(E78)&gt;0),"未確認の数量は空欄",IF(NOT(IF(ISNUMBER(G78),AND(G78&gt;=43831,G78&lt;73051,G78=INT(G78)),FALSE())),"記録確認日は時刻なしで必須",IF(OR(C78&lt;在庫一覧!$B$3,C78&gt;G78,G78&gt;在庫一覧!$H$3),"期首日≦発生日≦確認日≦基準日を確認","確認済み")))))))))))),ISNUMBER(L78),L78=IF(K78="確認済み",0,1))),1,IF(L78&lt;&gt;0,0,IF(AND(ISNUMBER(H78),H78=IF(AND(F78="確定",D78="入庫",C78&lt;=在庫一覧!$E$3),E78,0),ISNUMBER(I78),I78=IF(AND(F78="確定",D78="出庫",C78&lt;=在庫一覧!$E$3),E78,0),ISNUMBER(J78),J78=IF(AND(F78="未確認",C78&lt;=在庫一覧!$E$3),1,0)),0,1))))</f>
        <v>0</v>
      </c>
    </row>
    <row r="79" customFormat="false" ht="30" hidden="false" customHeight="true" outlineLevel="0" collapsed="false">
      <c r="A79" s="8"/>
      <c r="B79" s="12"/>
      <c r="C79" s="13"/>
      <c r="D79" s="9"/>
      <c r="E79" s="10"/>
      <c r="F79" s="9"/>
      <c r="G79" s="13"/>
      <c r="H79" s="4" t="str">
        <f aca="false">IF(K79="","",IF(L79&lt;&gt;0,NA(),IF(AND(F79="確定",D79="入庫",C79&lt;=在庫一覧!$E$3),E79,0)))</f>
        <v/>
      </c>
      <c r="I79" s="4" t="str">
        <f aca="false">IF(K79="","",IF(L79&lt;&gt;0,NA(),IF(AND(F79="確定",D79="出庫",C79&lt;=在庫一覧!$E$3),E79,0)))</f>
        <v/>
      </c>
      <c r="J79" s="1" t="str">
        <f aca="false">IF(K79="","",IF(L79&lt;&gt;0,NA(),IF(AND(F79="未確認",C79&lt;=在庫一覧!$E$3),1,0)))</f>
        <v/>
      </c>
      <c r="K79" s="1" t="str">
        <f aca="false">IF(COUNTA(A79:G79)=0,"",IF(NOT(AND(ISTEXT(A79),LEN(A79)=8,EXACT(LEFT(A79,4),"MOV-"),ISNUMBER(FIND(MID(A79,5,1)&amp;"x","0x1x2x3x4x5x6x7x8x9x")),ISNUMBER(FIND(MID(A79,6,1)&amp;"x","0x1x2x3x4x5x6x7x8x9x")),ISNUMBER(FIND(MID(A79,7,1)&amp;"x","0x1x2x3x4x5x6x7x8x9x")),ISNUMBER(FIND(MID(A79,8,1)&amp;"x","0x1x2x3x4x5x6x7x8x9x")))),"IDはMOV-と半角数字4桁",IF(COUNTIFS($A$8:$A$107,A79)&gt;1,"記録IDが重複",IF(NOT(AND(ISTEXT(B79),LEN(B79)=8,EXACT(LEFT(B79,4),"SKU-"),ISNUMBER(FIND(MID(B79,5,1)&amp;"x","0x1x2x3x4x5x6x7x8x9x")),ISNUMBER(FIND(MID(B79,6,1)&amp;"x","0x1x2x3x4x5x6x7x8x9x")),ISNUMBER(FIND(MID(B79,7,1)&amp;"x","0x1x2x3x4x5x6x7x8x9x")),ISNUMBER(FIND(MID(B79,8,1)&amp;"x","0x1x2x3x4x5x6x7x8x9x")))),"品目IDはSKU-と半角数字4桁",IF(COUNTIFS(期首と基準!$A$8:$A$57,B79)&lt;&gt;1,"期首品目が一意に登録されていません",IF(NOT(IF(ISNUMBER(C79),AND(C79&gt;=43831,C79&lt;73051,C79=INT(C79)),FALSE())),"発生日は時刻なしで必須",IF(NOT(OR(D79="入庫",D79="出庫")),"入出区分を確認",IF(NOT(OR(F79="確定",F79="取消",F79="未確認")),"状態を確認",IF(AND(F79&lt;&gt;"未確認",NOT(IF(ISNUMBER(E79),AND(E79&gt;=1,E79&lt;=1000000,E79=INT(E79)),FALSE()))),"確定/取消の元数量は1〜100万個の整数で必須",IF(AND(F79="未確認",COUNTA(E79)&gt;0),"未確認の数量は空欄",IF(NOT(IF(ISNUMBER(G79),AND(G79&gt;=43831,G79&lt;73051,G79=INT(G79)),FALSE())),"記録確認日は時刻なしで必須",IF(OR(C79&lt;在庫一覧!$B$3,C79&gt;G79,G79&gt;在庫一覧!$H$3),"期首日≦発生日≦確認日≦基準日を確認","確認済み"))))))))))))</f>
        <v/>
      </c>
      <c r="L79" s="1" t="str">
        <f aca="false">IF(K79="","",IF(K79="確認済み",0,1))</f>
        <v/>
      </c>
      <c r="M79" s="1" t="n">
        <f aca="false">IF(COUNTA(A79:G79)=0,IF(AND(K79="",L79="",H79="",I79="",J79=""),0,1),IF(NOT(AND(ISTEXT(K79),K79=IF(COUNTA(A79:G79)=0,"",IF(NOT(AND(ISTEXT(A79),LEN(A79)=8,EXACT(LEFT(A79,4),"MOV-"),ISNUMBER(FIND(MID(A79,5,1)&amp;"x","0x1x2x3x4x5x6x7x8x9x")),ISNUMBER(FIND(MID(A79,6,1)&amp;"x","0x1x2x3x4x5x6x7x8x9x")),ISNUMBER(FIND(MID(A79,7,1)&amp;"x","0x1x2x3x4x5x6x7x8x9x")),ISNUMBER(FIND(MID(A79,8,1)&amp;"x","0x1x2x3x4x5x6x7x8x9x")))),"IDはMOV-と半角数字4桁",IF(COUNTIFS($A$8:$A$107,A79)&gt;1,"記録IDが重複",IF(NOT(AND(ISTEXT(B79),LEN(B79)=8,EXACT(LEFT(B79,4),"SKU-"),ISNUMBER(FIND(MID(B79,5,1)&amp;"x","0x1x2x3x4x5x6x7x8x9x")),ISNUMBER(FIND(MID(B79,6,1)&amp;"x","0x1x2x3x4x5x6x7x8x9x")),ISNUMBER(FIND(MID(B79,7,1)&amp;"x","0x1x2x3x4x5x6x7x8x9x")),ISNUMBER(FIND(MID(B79,8,1)&amp;"x","0x1x2x3x4x5x6x7x8x9x")))),"品目IDはSKU-と半角数字4桁",IF(COUNTIFS(期首と基準!$A$8:$A$57,B79)&lt;&gt;1,"期首品目が一意に登録されていません",IF(NOT(IF(ISNUMBER(C79),AND(C79&gt;=43831,C79&lt;73051,C79=INT(C79)),FALSE())),"発生日は時刻なしで必須",IF(NOT(OR(D79="入庫",D79="出庫")),"入出区分を確認",IF(NOT(OR(F79="確定",F79="取消",F79="未確認")),"状態を確認",IF(AND(F79&lt;&gt;"未確認",NOT(IF(ISNUMBER(E79),AND(E79&gt;=1,E79&lt;=1000000,E79=INT(E79)),FALSE()))),"確定/取消の元数量は1〜100万個の整数で必須",IF(AND(F79="未確認",COUNTA(E79)&gt;0),"未確認の数量は空欄",IF(NOT(IF(ISNUMBER(G79),AND(G79&gt;=43831,G79&lt;73051,G79=INT(G79)),FALSE())),"記録確認日は時刻なしで必須",IF(OR(C79&lt;在庫一覧!$B$3,C79&gt;G79,G79&gt;在庫一覧!$H$3),"期首日≦発生日≦確認日≦基準日を確認","確認済み")))))))))))),ISNUMBER(L79),L79=IF(K79="確認済み",0,1))),1,IF(L79&lt;&gt;0,0,IF(AND(ISNUMBER(H79),H79=IF(AND(F79="確定",D79="入庫",C79&lt;=在庫一覧!$E$3),E79,0),ISNUMBER(I79),I79=IF(AND(F79="確定",D79="出庫",C79&lt;=在庫一覧!$E$3),E79,0),ISNUMBER(J79),J79=IF(AND(F79="未確認",C79&lt;=在庫一覧!$E$3),1,0)),0,1))))</f>
        <v>0</v>
      </c>
    </row>
    <row r="80" customFormat="false" ht="30" hidden="false" customHeight="true" outlineLevel="0" collapsed="false">
      <c r="A80" s="8"/>
      <c r="B80" s="12"/>
      <c r="C80" s="13"/>
      <c r="D80" s="9"/>
      <c r="E80" s="10"/>
      <c r="F80" s="9"/>
      <c r="G80" s="13"/>
      <c r="H80" s="4" t="str">
        <f aca="false">IF(K80="","",IF(L80&lt;&gt;0,NA(),IF(AND(F80="確定",D80="入庫",C80&lt;=在庫一覧!$E$3),E80,0)))</f>
        <v/>
      </c>
      <c r="I80" s="4" t="str">
        <f aca="false">IF(K80="","",IF(L80&lt;&gt;0,NA(),IF(AND(F80="確定",D80="出庫",C80&lt;=在庫一覧!$E$3),E80,0)))</f>
        <v/>
      </c>
      <c r="J80" s="1" t="str">
        <f aca="false">IF(K80="","",IF(L80&lt;&gt;0,NA(),IF(AND(F80="未確認",C80&lt;=在庫一覧!$E$3),1,0)))</f>
        <v/>
      </c>
      <c r="K80" s="1" t="str">
        <f aca="false">IF(COUNTA(A80:G80)=0,"",IF(NOT(AND(ISTEXT(A80),LEN(A80)=8,EXACT(LEFT(A80,4),"MOV-"),ISNUMBER(FIND(MID(A80,5,1)&amp;"x","0x1x2x3x4x5x6x7x8x9x")),ISNUMBER(FIND(MID(A80,6,1)&amp;"x","0x1x2x3x4x5x6x7x8x9x")),ISNUMBER(FIND(MID(A80,7,1)&amp;"x","0x1x2x3x4x5x6x7x8x9x")),ISNUMBER(FIND(MID(A80,8,1)&amp;"x","0x1x2x3x4x5x6x7x8x9x")))),"IDはMOV-と半角数字4桁",IF(COUNTIFS($A$8:$A$107,A80)&gt;1,"記録IDが重複",IF(NOT(AND(ISTEXT(B80),LEN(B80)=8,EXACT(LEFT(B80,4),"SKU-"),ISNUMBER(FIND(MID(B80,5,1)&amp;"x","0x1x2x3x4x5x6x7x8x9x")),ISNUMBER(FIND(MID(B80,6,1)&amp;"x","0x1x2x3x4x5x6x7x8x9x")),ISNUMBER(FIND(MID(B80,7,1)&amp;"x","0x1x2x3x4x5x6x7x8x9x")),ISNUMBER(FIND(MID(B80,8,1)&amp;"x","0x1x2x3x4x5x6x7x8x9x")))),"品目IDはSKU-と半角数字4桁",IF(COUNTIFS(期首と基準!$A$8:$A$57,B80)&lt;&gt;1,"期首品目が一意に登録されていません",IF(NOT(IF(ISNUMBER(C80),AND(C80&gt;=43831,C80&lt;73051,C80=INT(C80)),FALSE())),"発生日は時刻なしで必須",IF(NOT(OR(D80="入庫",D80="出庫")),"入出区分を確認",IF(NOT(OR(F80="確定",F80="取消",F80="未確認")),"状態を確認",IF(AND(F80&lt;&gt;"未確認",NOT(IF(ISNUMBER(E80),AND(E80&gt;=1,E80&lt;=1000000,E80=INT(E80)),FALSE()))),"確定/取消の元数量は1〜100万個の整数で必須",IF(AND(F80="未確認",COUNTA(E80)&gt;0),"未確認の数量は空欄",IF(NOT(IF(ISNUMBER(G80),AND(G80&gt;=43831,G80&lt;73051,G80=INT(G80)),FALSE())),"記録確認日は時刻なしで必須",IF(OR(C80&lt;在庫一覧!$B$3,C80&gt;G80,G80&gt;在庫一覧!$H$3),"期首日≦発生日≦確認日≦基準日を確認","確認済み"))))))))))))</f>
        <v/>
      </c>
      <c r="L80" s="1" t="str">
        <f aca="false">IF(K80="","",IF(K80="確認済み",0,1))</f>
        <v/>
      </c>
      <c r="M80" s="1" t="n">
        <f aca="false">IF(COUNTA(A80:G80)=0,IF(AND(K80="",L80="",H80="",I80="",J80=""),0,1),IF(NOT(AND(ISTEXT(K80),K80=IF(COUNTA(A80:G80)=0,"",IF(NOT(AND(ISTEXT(A80),LEN(A80)=8,EXACT(LEFT(A80,4),"MOV-"),ISNUMBER(FIND(MID(A80,5,1)&amp;"x","0x1x2x3x4x5x6x7x8x9x")),ISNUMBER(FIND(MID(A80,6,1)&amp;"x","0x1x2x3x4x5x6x7x8x9x")),ISNUMBER(FIND(MID(A80,7,1)&amp;"x","0x1x2x3x4x5x6x7x8x9x")),ISNUMBER(FIND(MID(A80,8,1)&amp;"x","0x1x2x3x4x5x6x7x8x9x")))),"IDはMOV-と半角数字4桁",IF(COUNTIFS($A$8:$A$107,A80)&gt;1,"記録IDが重複",IF(NOT(AND(ISTEXT(B80),LEN(B80)=8,EXACT(LEFT(B80,4),"SKU-"),ISNUMBER(FIND(MID(B80,5,1)&amp;"x","0x1x2x3x4x5x6x7x8x9x")),ISNUMBER(FIND(MID(B80,6,1)&amp;"x","0x1x2x3x4x5x6x7x8x9x")),ISNUMBER(FIND(MID(B80,7,1)&amp;"x","0x1x2x3x4x5x6x7x8x9x")),ISNUMBER(FIND(MID(B80,8,1)&amp;"x","0x1x2x3x4x5x6x7x8x9x")))),"品目IDはSKU-と半角数字4桁",IF(COUNTIFS(期首と基準!$A$8:$A$57,B80)&lt;&gt;1,"期首品目が一意に登録されていません",IF(NOT(IF(ISNUMBER(C80),AND(C80&gt;=43831,C80&lt;73051,C80=INT(C80)),FALSE())),"発生日は時刻なしで必須",IF(NOT(OR(D80="入庫",D80="出庫")),"入出区分を確認",IF(NOT(OR(F80="確定",F80="取消",F80="未確認")),"状態を確認",IF(AND(F80&lt;&gt;"未確認",NOT(IF(ISNUMBER(E80),AND(E80&gt;=1,E80&lt;=1000000,E80=INT(E80)),FALSE()))),"確定/取消の元数量は1〜100万個の整数で必須",IF(AND(F80="未確認",COUNTA(E80)&gt;0),"未確認の数量は空欄",IF(NOT(IF(ISNUMBER(G80),AND(G80&gt;=43831,G80&lt;73051,G80=INT(G80)),FALSE())),"記録確認日は時刻なしで必須",IF(OR(C80&lt;在庫一覧!$B$3,C80&gt;G80,G80&gt;在庫一覧!$H$3),"期首日≦発生日≦確認日≦基準日を確認","確認済み")))))))))))),ISNUMBER(L80),L80=IF(K80="確認済み",0,1))),1,IF(L80&lt;&gt;0,0,IF(AND(ISNUMBER(H80),H80=IF(AND(F80="確定",D80="入庫",C80&lt;=在庫一覧!$E$3),E80,0),ISNUMBER(I80),I80=IF(AND(F80="確定",D80="出庫",C80&lt;=在庫一覧!$E$3),E80,0),ISNUMBER(J80),J80=IF(AND(F80="未確認",C80&lt;=在庫一覧!$E$3),1,0)),0,1))))</f>
        <v>0</v>
      </c>
    </row>
    <row r="81" customFormat="false" ht="30" hidden="false" customHeight="true" outlineLevel="0" collapsed="false">
      <c r="A81" s="8"/>
      <c r="B81" s="12"/>
      <c r="C81" s="13"/>
      <c r="D81" s="9"/>
      <c r="E81" s="10"/>
      <c r="F81" s="9"/>
      <c r="G81" s="13"/>
      <c r="H81" s="4" t="str">
        <f aca="false">IF(K81="","",IF(L81&lt;&gt;0,NA(),IF(AND(F81="確定",D81="入庫",C81&lt;=在庫一覧!$E$3),E81,0)))</f>
        <v/>
      </c>
      <c r="I81" s="4" t="str">
        <f aca="false">IF(K81="","",IF(L81&lt;&gt;0,NA(),IF(AND(F81="確定",D81="出庫",C81&lt;=在庫一覧!$E$3),E81,0)))</f>
        <v/>
      </c>
      <c r="J81" s="1" t="str">
        <f aca="false">IF(K81="","",IF(L81&lt;&gt;0,NA(),IF(AND(F81="未確認",C81&lt;=在庫一覧!$E$3),1,0)))</f>
        <v/>
      </c>
      <c r="K81" s="1" t="str">
        <f aca="false">IF(COUNTA(A81:G81)=0,"",IF(NOT(AND(ISTEXT(A81),LEN(A81)=8,EXACT(LEFT(A81,4),"MOV-"),ISNUMBER(FIND(MID(A81,5,1)&amp;"x","0x1x2x3x4x5x6x7x8x9x")),ISNUMBER(FIND(MID(A81,6,1)&amp;"x","0x1x2x3x4x5x6x7x8x9x")),ISNUMBER(FIND(MID(A81,7,1)&amp;"x","0x1x2x3x4x5x6x7x8x9x")),ISNUMBER(FIND(MID(A81,8,1)&amp;"x","0x1x2x3x4x5x6x7x8x9x")))),"IDはMOV-と半角数字4桁",IF(COUNTIFS($A$8:$A$107,A81)&gt;1,"記録IDが重複",IF(NOT(AND(ISTEXT(B81),LEN(B81)=8,EXACT(LEFT(B81,4),"SKU-"),ISNUMBER(FIND(MID(B81,5,1)&amp;"x","0x1x2x3x4x5x6x7x8x9x")),ISNUMBER(FIND(MID(B81,6,1)&amp;"x","0x1x2x3x4x5x6x7x8x9x")),ISNUMBER(FIND(MID(B81,7,1)&amp;"x","0x1x2x3x4x5x6x7x8x9x")),ISNUMBER(FIND(MID(B81,8,1)&amp;"x","0x1x2x3x4x5x6x7x8x9x")))),"品目IDはSKU-と半角数字4桁",IF(COUNTIFS(期首と基準!$A$8:$A$57,B81)&lt;&gt;1,"期首品目が一意に登録されていません",IF(NOT(IF(ISNUMBER(C81),AND(C81&gt;=43831,C81&lt;73051,C81=INT(C81)),FALSE())),"発生日は時刻なしで必須",IF(NOT(OR(D81="入庫",D81="出庫")),"入出区分を確認",IF(NOT(OR(F81="確定",F81="取消",F81="未確認")),"状態を確認",IF(AND(F81&lt;&gt;"未確認",NOT(IF(ISNUMBER(E81),AND(E81&gt;=1,E81&lt;=1000000,E81=INT(E81)),FALSE()))),"確定/取消の元数量は1〜100万個の整数で必須",IF(AND(F81="未確認",COUNTA(E81)&gt;0),"未確認の数量は空欄",IF(NOT(IF(ISNUMBER(G81),AND(G81&gt;=43831,G81&lt;73051,G81=INT(G81)),FALSE())),"記録確認日は時刻なしで必須",IF(OR(C81&lt;在庫一覧!$B$3,C81&gt;G81,G81&gt;在庫一覧!$H$3),"期首日≦発生日≦確認日≦基準日を確認","確認済み"))))))))))))</f>
        <v/>
      </c>
      <c r="L81" s="1" t="str">
        <f aca="false">IF(K81="","",IF(K81="確認済み",0,1))</f>
        <v/>
      </c>
      <c r="M81" s="1" t="n">
        <f aca="false">IF(COUNTA(A81:G81)=0,IF(AND(K81="",L81="",H81="",I81="",J81=""),0,1),IF(NOT(AND(ISTEXT(K81),K81=IF(COUNTA(A81:G81)=0,"",IF(NOT(AND(ISTEXT(A81),LEN(A81)=8,EXACT(LEFT(A81,4),"MOV-"),ISNUMBER(FIND(MID(A81,5,1)&amp;"x","0x1x2x3x4x5x6x7x8x9x")),ISNUMBER(FIND(MID(A81,6,1)&amp;"x","0x1x2x3x4x5x6x7x8x9x")),ISNUMBER(FIND(MID(A81,7,1)&amp;"x","0x1x2x3x4x5x6x7x8x9x")),ISNUMBER(FIND(MID(A81,8,1)&amp;"x","0x1x2x3x4x5x6x7x8x9x")))),"IDはMOV-と半角数字4桁",IF(COUNTIFS($A$8:$A$107,A81)&gt;1,"記録IDが重複",IF(NOT(AND(ISTEXT(B81),LEN(B81)=8,EXACT(LEFT(B81,4),"SKU-"),ISNUMBER(FIND(MID(B81,5,1)&amp;"x","0x1x2x3x4x5x6x7x8x9x")),ISNUMBER(FIND(MID(B81,6,1)&amp;"x","0x1x2x3x4x5x6x7x8x9x")),ISNUMBER(FIND(MID(B81,7,1)&amp;"x","0x1x2x3x4x5x6x7x8x9x")),ISNUMBER(FIND(MID(B81,8,1)&amp;"x","0x1x2x3x4x5x6x7x8x9x")))),"品目IDはSKU-と半角数字4桁",IF(COUNTIFS(期首と基準!$A$8:$A$57,B81)&lt;&gt;1,"期首品目が一意に登録されていません",IF(NOT(IF(ISNUMBER(C81),AND(C81&gt;=43831,C81&lt;73051,C81=INT(C81)),FALSE())),"発生日は時刻なしで必須",IF(NOT(OR(D81="入庫",D81="出庫")),"入出区分を確認",IF(NOT(OR(F81="確定",F81="取消",F81="未確認")),"状態を確認",IF(AND(F81&lt;&gt;"未確認",NOT(IF(ISNUMBER(E81),AND(E81&gt;=1,E81&lt;=1000000,E81=INT(E81)),FALSE()))),"確定/取消の元数量は1〜100万個の整数で必須",IF(AND(F81="未確認",COUNTA(E81)&gt;0),"未確認の数量は空欄",IF(NOT(IF(ISNUMBER(G81),AND(G81&gt;=43831,G81&lt;73051,G81=INT(G81)),FALSE())),"記録確認日は時刻なしで必須",IF(OR(C81&lt;在庫一覧!$B$3,C81&gt;G81,G81&gt;在庫一覧!$H$3),"期首日≦発生日≦確認日≦基準日を確認","確認済み")))))))))))),ISNUMBER(L81),L81=IF(K81="確認済み",0,1))),1,IF(L81&lt;&gt;0,0,IF(AND(ISNUMBER(H81),H81=IF(AND(F81="確定",D81="入庫",C81&lt;=在庫一覧!$E$3),E81,0),ISNUMBER(I81),I81=IF(AND(F81="確定",D81="出庫",C81&lt;=在庫一覧!$E$3),E81,0),ISNUMBER(J81),J81=IF(AND(F81="未確認",C81&lt;=在庫一覧!$E$3),1,0)),0,1))))</f>
        <v>0</v>
      </c>
    </row>
    <row r="82" customFormat="false" ht="30" hidden="false" customHeight="true" outlineLevel="0" collapsed="false">
      <c r="A82" s="8"/>
      <c r="B82" s="12"/>
      <c r="C82" s="13"/>
      <c r="D82" s="9"/>
      <c r="E82" s="10"/>
      <c r="F82" s="9"/>
      <c r="G82" s="13"/>
      <c r="H82" s="4" t="str">
        <f aca="false">IF(K82="","",IF(L82&lt;&gt;0,NA(),IF(AND(F82="確定",D82="入庫",C82&lt;=在庫一覧!$E$3),E82,0)))</f>
        <v/>
      </c>
      <c r="I82" s="4" t="str">
        <f aca="false">IF(K82="","",IF(L82&lt;&gt;0,NA(),IF(AND(F82="確定",D82="出庫",C82&lt;=在庫一覧!$E$3),E82,0)))</f>
        <v/>
      </c>
      <c r="J82" s="1" t="str">
        <f aca="false">IF(K82="","",IF(L82&lt;&gt;0,NA(),IF(AND(F82="未確認",C82&lt;=在庫一覧!$E$3),1,0)))</f>
        <v/>
      </c>
      <c r="K82" s="1" t="str">
        <f aca="false">IF(COUNTA(A82:G82)=0,"",IF(NOT(AND(ISTEXT(A82),LEN(A82)=8,EXACT(LEFT(A82,4),"MOV-"),ISNUMBER(FIND(MID(A82,5,1)&amp;"x","0x1x2x3x4x5x6x7x8x9x")),ISNUMBER(FIND(MID(A82,6,1)&amp;"x","0x1x2x3x4x5x6x7x8x9x")),ISNUMBER(FIND(MID(A82,7,1)&amp;"x","0x1x2x3x4x5x6x7x8x9x")),ISNUMBER(FIND(MID(A82,8,1)&amp;"x","0x1x2x3x4x5x6x7x8x9x")))),"IDはMOV-と半角数字4桁",IF(COUNTIFS($A$8:$A$107,A82)&gt;1,"記録IDが重複",IF(NOT(AND(ISTEXT(B82),LEN(B82)=8,EXACT(LEFT(B82,4),"SKU-"),ISNUMBER(FIND(MID(B82,5,1)&amp;"x","0x1x2x3x4x5x6x7x8x9x")),ISNUMBER(FIND(MID(B82,6,1)&amp;"x","0x1x2x3x4x5x6x7x8x9x")),ISNUMBER(FIND(MID(B82,7,1)&amp;"x","0x1x2x3x4x5x6x7x8x9x")),ISNUMBER(FIND(MID(B82,8,1)&amp;"x","0x1x2x3x4x5x6x7x8x9x")))),"品目IDはSKU-と半角数字4桁",IF(COUNTIFS(期首と基準!$A$8:$A$57,B82)&lt;&gt;1,"期首品目が一意に登録されていません",IF(NOT(IF(ISNUMBER(C82),AND(C82&gt;=43831,C82&lt;73051,C82=INT(C82)),FALSE())),"発生日は時刻なしで必須",IF(NOT(OR(D82="入庫",D82="出庫")),"入出区分を確認",IF(NOT(OR(F82="確定",F82="取消",F82="未確認")),"状態を確認",IF(AND(F82&lt;&gt;"未確認",NOT(IF(ISNUMBER(E82),AND(E82&gt;=1,E82&lt;=1000000,E82=INT(E82)),FALSE()))),"確定/取消の元数量は1〜100万個の整数で必須",IF(AND(F82="未確認",COUNTA(E82)&gt;0),"未確認の数量は空欄",IF(NOT(IF(ISNUMBER(G82),AND(G82&gt;=43831,G82&lt;73051,G82=INT(G82)),FALSE())),"記録確認日は時刻なしで必須",IF(OR(C82&lt;在庫一覧!$B$3,C82&gt;G82,G82&gt;在庫一覧!$H$3),"期首日≦発生日≦確認日≦基準日を確認","確認済み"))))))))))))</f>
        <v/>
      </c>
      <c r="L82" s="1" t="str">
        <f aca="false">IF(K82="","",IF(K82="確認済み",0,1))</f>
        <v/>
      </c>
      <c r="M82" s="1" t="n">
        <f aca="false">IF(COUNTA(A82:G82)=0,IF(AND(K82="",L82="",H82="",I82="",J82=""),0,1),IF(NOT(AND(ISTEXT(K82),K82=IF(COUNTA(A82:G82)=0,"",IF(NOT(AND(ISTEXT(A82),LEN(A82)=8,EXACT(LEFT(A82,4),"MOV-"),ISNUMBER(FIND(MID(A82,5,1)&amp;"x","0x1x2x3x4x5x6x7x8x9x")),ISNUMBER(FIND(MID(A82,6,1)&amp;"x","0x1x2x3x4x5x6x7x8x9x")),ISNUMBER(FIND(MID(A82,7,1)&amp;"x","0x1x2x3x4x5x6x7x8x9x")),ISNUMBER(FIND(MID(A82,8,1)&amp;"x","0x1x2x3x4x5x6x7x8x9x")))),"IDはMOV-と半角数字4桁",IF(COUNTIFS($A$8:$A$107,A82)&gt;1,"記録IDが重複",IF(NOT(AND(ISTEXT(B82),LEN(B82)=8,EXACT(LEFT(B82,4),"SKU-"),ISNUMBER(FIND(MID(B82,5,1)&amp;"x","0x1x2x3x4x5x6x7x8x9x")),ISNUMBER(FIND(MID(B82,6,1)&amp;"x","0x1x2x3x4x5x6x7x8x9x")),ISNUMBER(FIND(MID(B82,7,1)&amp;"x","0x1x2x3x4x5x6x7x8x9x")),ISNUMBER(FIND(MID(B82,8,1)&amp;"x","0x1x2x3x4x5x6x7x8x9x")))),"品目IDはSKU-と半角数字4桁",IF(COUNTIFS(期首と基準!$A$8:$A$57,B82)&lt;&gt;1,"期首品目が一意に登録されていません",IF(NOT(IF(ISNUMBER(C82),AND(C82&gt;=43831,C82&lt;73051,C82=INT(C82)),FALSE())),"発生日は時刻なしで必須",IF(NOT(OR(D82="入庫",D82="出庫")),"入出区分を確認",IF(NOT(OR(F82="確定",F82="取消",F82="未確認")),"状態を確認",IF(AND(F82&lt;&gt;"未確認",NOT(IF(ISNUMBER(E82),AND(E82&gt;=1,E82&lt;=1000000,E82=INT(E82)),FALSE()))),"確定/取消の元数量は1〜100万個の整数で必須",IF(AND(F82="未確認",COUNTA(E82)&gt;0),"未確認の数量は空欄",IF(NOT(IF(ISNUMBER(G82),AND(G82&gt;=43831,G82&lt;73051,G82=INT(G82)),FALSE())),"記録確認日は時刻なしで必須",IF(OR(C82&lt;在庫一覧!$B$3,C82&gt;G82,G82&gt;在庫一覧!$H$3),"期首日≦発生日≦確認日≦基準日を確認","確認済み")))))))))))),ISNUMBER(L82),L82=IF(K82="確認済み",0,1))),1,IF(L82&lt;&gt;0,0,IF(AND(ISNUMBER(H82),H82=IF(AND(F82="確定",D82="入庫",C82&lt;=在庫一覧!$E$3),E82,0),ISNUMBER(I82),I82=IF(AND(F82="確定",D82="出庫",C82&lt;=在庫一覧!$E$3),E82,0),ISNUMBER(J82),J82=IF(AND(F82="未確認",C82&lt;=在庫一覧!$E$3),1,0)),0,1))))</f>
        <v>0</v>
      </c>
    </row>
    <row r="83" customFormat="false" ht="30" hidden="false" customHeight="true" outlineLevel="0" collapsed="false">
      <c r="A83" s="8"/>
      <c r="B83" s="12"/>
      <c r="C83" s="13"/>
      <c r="D83" s="9"/>
      <c r="E83" s="10"/>
      <c r="F83" s="9"/>
      <c r="G83" s="13"/>
      <c r="H83" s="4" t="str">
        <f aca="false">IF(K83="","",IF(L83&lt;&gt;0,NA(),IF(AND(F83="確定",D83="入庫",C83&lt;=在庫一覧!$E$3),E83,0)))</f>
        <v/>
      </c>
      <c r="I83" s="4" t="str">
        <f aca="false">IF(K83="","",IF(L83&lt;&gt;0,NA(),IF(AND(F83="確定",D83="出庫",C83&lt;=在庫一覧!$E$3),E83,0)))</f>
        <v/>
      </c>
      <c r="J83" s="1" t="str">
        <f aca="false">IF(K83="","",IF(L83&lt;&gt;0,NA(),IF(AND(F83="未確認",C83&lt;=在庫一覧!$E$3),1,0)))</f>
        <v/>
      </c>
      <c r="K83" s="1" t="str">
        <f aca="false">IF(COUNTA(A83:G83)=0,"",IF(NOT(AND(ISTEXT(A83),LEN(A83)=8,EXACT(LEFT(A83,4),"MOV-"),ISNUMBER(FIND(MID(A83,5,1)&amp;"x","0x1x2x3x4x5x6x7x8x9x")),ISNUMBER(FIND(MID(A83,6,1)&amp;"x","0x1x2x3x4x5x6x7x8x9x")),ISNUMBER(FIND(MID(A83,7,1)&amp;"x","0x1x2x3x4x5x6x7x8x9x")),ISNUMBER(FIND(MID(A83,8,1)&amp;"x","0x1x2x3x4x5x6x7x8x9x")))),"IDはMOV-と半角数字4桁",IF(COUNTIFS($A$8:$A$107,A83)&gt;1,"記録IDが重複",IF(NOT(AND(ISTEXT(B83),LEN(B83)=8,EXACT(LEFT(B83,4),"SKU-"),ISNUMBER(FIND(MID(B83,5,1)&amp;"x","0x1x2x3x4x5x6x7x8x9x")),ISNUMBER(FIND(MID(B83,6,1)&amp;"x","0x1x2x3x4x5x6x7x8x9x")),ISNUMBER(FIND(MID(B83,7,1)&amp;"x","0x1x2x3x4x5x6x7x8x9x")),ISNUMBER(FIND(MID(B83,8,1)&amp;"x","0x1x2x3x4x5x6x7x8x9x")))),"品目IDはSKU-と半角数字4桁",IF(COUNTIFS(期首と基準!$A$8:$A$57,B83)&lt;&gt;1,"期首品目が一意に登録されていません",IF(NOT(IF(ISNUMBER(C83),AND(C83&gt;=43831,C83&lt;73051,C83=INT(C83)),FALSE())),"発生日は時刻なしで必須",IF(NOT(OR(D83="入庫",D83="出庫")),"入出区分を確認",IF(NOT(OR(F83="確定",F83="取消",F83="未確認")),"状態を確認",IF(AND(F83&lt;&gt;"未確認",NOT(IF(ISNUMBER(E83),AND(E83&gt;=1,E83&lt;=1000000,E83=INT(E83)),FALSE()))),"確定/取消の元数量は1〜100万個の整数で必須",IF(AND(F83="未確認",COUNTA(E83)&gt;0),"未確認の数量は空欄",IF(NOT(IF(ISNUMBER(G83),AND(G83&gt;=43831,G83&lt;73051,G83=INT(G83)),FALSE())),"記録確認日は時刻なしで必須",IF(OR(C83&lt;在庫一覧!$B$3,C83&gt;G83,G83&gt;在庫一覧!$H$3),"期首日≦発生日≦確認日≦基準日を確認","確認済み"))))))))))))</f>
        <v/>
      </c>
      <c r="L83" s="1" t="str">
        <f aca="false">IF(K83="","",IF(K83="確認済み",0,1))</f>
        <v/>
      </c>
      <c r="M83" s="1" t="n">
        <f aca="false">IF(COUNTA(A83:G83)=0,IF(AND(K83="",L83="",H83="",I83="",J83=""),0,1),IF(NOT(AND(ISTEXT(K83),K83=IF(COUNTA(A83:G83)=0,"",IF(NOT(AND(ISTEXT(A83),LEN(A83)=8,EXACT(LEFT(A83,4),"MOV-"),ISNUMBER(FIND(MID(A83,5,1)&amp;"x","0x1x2x3x4x5x6x7x8x9x")),ISNUMBER(FIND(MID(A83,6,1)&amp;"x","0x1x2x3x4x5x6x7x8x9x")),ISNUMBER(FIND(MID(A83,7,1)&amp;"x","0x1x2x3x4x5x6x7x8x9x")),ISNUMBER(FIND(MID(A83,8,1)&amp;"x","0x1x2x3x4x5x6x7x8x9x")))),"IDはMOV-と半角数字4桁",IF(COUNTIFS($A$8:$A$107,A83)&gt;1,"記録IDが重複",IF(NOT(AND(ISTEXT(B83),LEN(B83)=8,EXACT(LEFT(B83,4),"SKU-"),ISNUMBER(FIND(MID(B83,5,1)&amp;"x","0x1x2x3x4x5x6x7x8x9x")),ISNUMBER(FIND(MID(B83,6,1)&amp;"x","0x1x2x3x4x5x6x7x8x9x")),ISNUMBER(FIND(MID(B83,7,1)&amp;"x","0x1x2x3x4x5x6x7x8x9x")),ISNUMBER(FIND(MID(B83,8,1)&amp;"x","0x1x2x3x4x5x6x7x8x9x")))),"品目IDはSKU-と半角数字4桁",IF(COUNTIFS(期首と基準!$A$8:$A$57,B83)&lt;&gt;1,"期首品目が一意に登録されていません",IF(NOT(IF(ISNUMBER(C83),AND(C83&gt;=43831,C83&lt;73051,C83=INT(C83)),FALSE())),"発生日は時刻なしで必須",IF(NOT(OR(D83="入庫",D83="出庫")),"入出区分を確認",IF(NOT(OR(F83="確定",F83="取消",F83="未確認")),"状態を確認",IF(AND(F83&lt;&gt;"未確認",NOT(IF(ISNUMBER(E83),AND(E83&gt;=1,E83&lt;=1000000,E83=INT(E83)),FALSE()))),"確定/取消の元数量は1〜100万個の整数で必須",IF(AND(F83="未確認",COUNTA(E83)&gt;0),"未確認の数量は空欄",IF(NOT(IF(ISNUMBER(G83),AND(G83&gt;=43831,G83&lt;73051,G83=INT(G83)),FALSE())),"記録確認日は時刻なしで必須",IF(OR(C83&lt;在庫一覧!$B$3,C83&gt;G83,G83&gt;在庫一覧!$H$3),"期首日≦発生日≦確認日≦基準日を確認","確認済み")))))))))))),ISNUMBER(L83),L83=IF(K83="確認済み",0,1))),1,IF(L83&lt;&gt;0,0,IF(AND(ISNUMBER(H83),H83=IF(AND(F83="確定",D83="入庫",C83&lt;=在庫一覧!$E$3),E83,0),ISNUMBER(I83),I83=IF(AND(F83="確定",D83="出庫",C83&lt;=在庫一覧!$E$3),E83,0),ISNUMBER(J83),J83=IF(AND(F83="未確認",C83&lt;=在庫一覧!$E$3),1,0)),0,1))))</f>
        <v>0</v>
      </c>
    </row>
    <row r="84" customFormat="false" ht="30" hidden="false" customHeight="true" outlineLevel="0" collapsed="false">
      <c r="A84" s="8"/>
      <c r="B84" s="12"/>
      <c r="C84" s="13"/>
      <c r="D84" s="9"/>
      <c r="E84" s="10"/>
      <c r="F84" s="9"/>
      <c r="G84" s="13"/>
      <c r="H84" s="4" t="str">
        <f aca="false">IF(K84="","",IF(L84&lt;&gt;0,NA(),IF(AND(F84="確定",D84="入庫",C84&lt;=在庫一覧!$E$3),E84,0)))</f>
        <v/>
      </c>
      <c r="I84" s="4" t="str">
        <f aca="false">IF(K84="","",IF(L84&lt;&gt;0,NA(),IF(AND(F84="確定",D84="出庫",C84&lt;=在庫一覧!$E$3),E84,0)))</f>
        <v/>
      </c>
      <c r="J84" s="1" t="str">
        <f aca="false">IF(K84="","",IF(L84&lt;&gt;0,NA(),IF(AND(F84="未確認",C84&lt;=在庫一覧!$E$3),1,0)))</f>
        <v/>
      </c>
      <c r="K84" s="1" t="str">
        <f aca="false">IF(COUNTA(A84:G84)=0,"",IF(NOT(AND(ISTEXT(A84),LEN(A84)=8,EXACT(LEFT(A84,4),"MOV-"),ISNUMBER(FIND(MID(A84,5,1)&amp;"x","0x1x2x3x4x5x6x7x8x9x")),ISNUMBER(FIND(MID(A84,6,1)&amp;"x","0x1x2x3x4x5x6x7x8x9x")),ISNUMBER(FIND(MID(A84,7,1)&amp;"x","0x1x2x3x4x5x6x7x8x9x")),ISNUMBER(FIND(MID(A84,8,1)&amp;"x","0x1x2x3x4x5x6x7x8x9x")))),"IDはMOV-と半角数字4桁",IF(COUNTIFS($A$8:$A$107,A84)&gt;1,"記録IDが重複",IF(NOT(AND(ISTEXT(B84),LEN(B84)=8,EXACT(LEFT(B84,4),"SKU-"),ISNUMBER(FIND(MID(B84,5,1)&amp;"x","0x1x2x3x4x5x6x7x8x9x")),ISNUMBER(FIND(MID(B84,6,1)&amp;"x","0x1x2x3x4x5x6x7x8x9x")),ISNUMBER(FIND(MID(B84,7,1)&amp;"x","0x1x2x3x4x5x6x7x8x9x")),ISNUMBER(FIND(MID(B84,8,1)&amp;"x","0x1x2x3x4x5x6x7x8x9x")))),"品目IDはSKU-と半角数字4桁",IF(COUNTIFS(期首と基準!$A$8:$A$57,B84)&lt;&gt;1,"期首品目が一意に登録されていません",IF(NOT(IF(ISNUMBER(C84),AND(C84&gt;=43831,C84&lt;73051,C84=INT(C84)),FALSE())),"発生日は時刻なしで必須",IF(NOT(OR(D84="入庫",D84="出庫")),"入出区分を確認",IF(NOT(OR(F84="確定",F84="取消",F84="未確認")),"状態を確認",IF(AND(F84&lt;&gt;"未確認",NOT(IF(ISNUMBER(E84),AND(E84&gt;=1,E84&lt;=1000000,E84=INT(E84)),FALSE()))),"確定/取消の元数量は1〜100万個の整数で必須",IF(AND(F84="未確認",COUNTA(E84)&gt;0),"未確認の数量は空欄",IF(NOT(IF(ISNUMBER(G84),AND(G84&gt;=43831,G84&lt;73051,G84=INT(G84)),FALSE())),"記録確認日は時刻なしで必須",IF(OR(C84&lt;在庫一覧!$B$3,C84&gt;G84,G84&gt;在庫一覧!$H$3),"期首日≦発生日≦確認日≦基準日を確認","確認済み"))))))))))))</f>
        <v/>
      </c>
      <c r="L84" s="1" t="str">
        <f aca="false">IF(K84="","",IF(K84="確認済み",0,1))</f>
        <v/>
      </c>
      <c r="M84" s="1" t="n">
        <f aca="false">IF(COUNTA(A84:G84)=0,IF(AND(K84="",L84="",H84="",I84="",J84=""),0,1),IF(NOT(AND(ISTEXT(K84),K84=IF(COUNTA(A84:G84)=0,"",IF(NOT(AND(ISTEXT(A84),LEN(A84)=8,EXACT(LEFT(A84,4),"MOV-"),ISNUMBER(FIND(MID(A84,5,1)&amp;"x","0x1x2x3x4x5x6x7x8x9x")),ISNUMBER(FIND(MID(A84,6,1)&amp;"x","0x1x2x3x4x5x6x7x8x9x")),ISNUMBER(FIND(MID(A84,7,1)&amp;"x","0x1x2x3x4x5x6x7x8x9x")),ISNUMBER(FIND(MID(A84,8,1)&amp;"x","0x1x2x3x4x5x6x7x8x9x")))),"IDはMOV-と半角数字4桁",IF(COUNTIFS($A$8:$A$107,A84)&gt;1,"記録IDが重複",IF(NOT(AND(ISTEXT(B84),LEN(B84)=8,EXACT(LEFT(B84,4),"SKU-"),ISNUMBER(FIND(MID(B84,5,1)&amp;"x","0x1x2x3x4x5x6x7x8x9x")),ISNUMBER(FIND(MID(B84,6,1)&amp;"x","0x1x2x3x4x5x6x7x8x9x")),ISNUMBER(FIND(MID(B84,7,1)&amp;"x","0x1x2x3x4x5x6x7x8x9x")),ISNUMBER(FIND(MID(B84,8,1)&amp;"x","0x1x2x3x4x5x6x7x8x9x")))),"品目IDはSKU-と半角数字4桁",IF(COUNTIFS(期首と基準!$A$8:$A$57,B84)&lt;&gt;1,"期首品目が一意に登録されていません",IF(NOT(IF(ISNUMBER(C84),AND(C84&gt;=43831,C84&lt;73051,C84=INT(C84)),FALSE())),"発生日は時刻なしで必須",IF(NOT(OR(D84="入庫",D84="出庫")),"入出区分を確認",IF(NOT(OR(F84="確定",F84="取消",F84="未確認")),"状態を確認",IF(AND(F84&lt;&gt;"未確認",NOT(IF(ISNUMBER(E84),AND(E84&gt;=1,E84&lt;=1000000,E84=INT(E84)),FALSE()))),"確定/取消の元数量は1〜100万個の整数で必須",IF(AND(F84="未確認",COUNTA(E84)&gt;0),"未確認の数量は空欄",IF(NOT(IF(ISNUMBER(G84),AND(G84&gt;=43831,G84&lt;73051,G84=INT(G84)),FALSE())),"記録確認日は時刻なしで必須",IF(OR(C84&lt;在庫一覧!$B$3,C84&gt;G84,G84&gt;在庫一覧!$H$3),"期首日≦発生日≦確認日≦基準日を確認","確認済み")))))))))))),ISNUMBER(L84),L84=IF(K84="確認済み",0,1))),1,IF(L84&lt;&gt;0,0,IF(AND(ISNUMBER(H84),H84=IF(AND(F84="確定",D84="入庫",C84&lt;=在庫一覧!$E$3),E84,0),ISNUMBER(I84),I84=IF(AND(F84="確定",D84="出庫",C84&lt;=在庫一覧!$E$3),E84,0),ISNUMBER(J84),J84=IF(AND(F84="未確認",C84&lt;=在庫一覧!$E$3),1,0)),0,1))))</f>
        <v>0</v>
      </c>
    </row>
    <row r="85" customFormat="false" ht="30" hidden="false" customHeight="true" outlineLevel="0" collapsed="false">
      <c r="A85" s="8"/>
      <c r="B85" s="12"/>
      <c r="C85" s="13"/>
      <c r="D85" s="9"/>
      <c r="E85" s="10"/>
      <c r="F85" s="9"/>
      <c r="G85" s="13"/>
      <c r="H85" s="4" t="str">
        <f aca="false">IF(K85="","",IF(L85&lt;&gt;0,NA(),IF(AND(F85="確定",D85="入庫",C85&lt;=在庫一覧!$E$3),E85,0)))</f>
        <v/>
      </c>
      <c r="I85" s="4" t="str">
        <f aca="false">IF(K85="","",IF(L85&lt;&gt;0,NA(),IF(AND(F85="確定",D85="出庫",C85&lt;=在庫一覧!$E$3),E85,0)))</f>
        <v/>
      </c>
      <c r="J85" s="1" t="str">
        <f aca="false">IF(K85="","",IF(L85&lt;&gt;0,NA(),IF(AND(F85="未確認",C85&lt;=在庫一覧!$E$3),1,0)))</f>
        <v/>
      </c>
      <c r="K85" s="1" t="str">
        <f aca="false">IF(COUNTA(A85:G85)=0,"",IF(NOT(AND(ISTEXT(A85),LEN(A85)=8,EXACT(LEFT(A85,4),"MOV-"),ISNUMBER(FIND(MID(A85,5,1)&amp;"x","0x1x2x3x4x5x6x7x8x9x")),ISNUMBER(FIND(MID(A85,6,1)&amp;"x","0x1x2x3x4x5x6x7x8x9x")),ISNUMBER(FIND(MID(A85,7,1)&amp;"x","0x1x2x3x4x5x6x7x8x9x")),ISNUMBER(FIND(MID(A85,8,1)&amp;"x","0x1x2x3x4x5x6x7x8x9x")))),"IDはMOV-と半角数字4桁",IF(COUNTIFS($A$8:$A$107,A85)&gt;1,"記録IDが重複",IF(NOT(AND(ISTEXT(B85),LEN(B85)=8,EXACT(LEFT(B85,4),"SKU-"),ISNUMBER(FIND(MID(B85,5,1)&amp;"x","0x1x2x3x4x5x6x7x8x9x")),ISNUMBER(FIND(MID(B85,6,1)&amp;"x","0x1x2x3x4x5x6x7x8x9x")),ISNUMBER(FIND(MID(B85,7,1)&amp;"x","0x1x2x3x4x5x6x7x8x9x")),ISNUMBER(FIND(MID(B85,8,1)&amp;"x","0x1x2x3x4x5x6x7x8x9x")))),"品目IDはSKU-と半角数字4桁",IF(COUNTIFS(期首と基準!$A$8:$A$57,B85)&lt;&gt;1,"期首品目が一意に登録されていません",IF(NOT(IF(ISNUMBER(C85),AND(C85&gt;=43831,C85&lt;73051,C85=INT(C85)),FALSE())),"発生日は時刻なしで必須",IF(NOT(OR(D85="入庫",D85="出庫")),"入出区分を確認",IF(NOT(OR(F85="確定",F85="取消",F85="未確認")),"状態を確認",IF(AND(F85&lt;&gt;"未確認",NOT(IF(ISNUMBER(E85),AND(E85&gt;=1,E85&lt;=1000000,E85=INT(E85)),FALSE()))),"確定/取消の元数量は1〜100万個の整数で必須",IF(AND(F85="未確認",COUNTA(E85)&gt;0),"未確認の数量は空欄",IF(NOT(IF(ISNUMBER(G85),AND(G85&gt;=43831,G85&lt;73051,G85=INT(G85)),FALSE())),"記録確認日は時刻なしで必須",IF(OR(C85&lt;在庫一覧!$B$3,C85&gt;G85,G85&gt;在庫一覧!$H$3),"期首日≦発生日≦確認日≦基準日を確認","確認済み"))))))))))))</f>
        <v/>
      </c>
      <c r="L85" s="1" t="str">
        <f aca="false">IF(K85="","",IF(K85="確認済み",0,1))</f>
        <v/>
      </c>
      <c r="M85" s="1" t="n">
        <f aca="false">IF(COUNTA(A85:G85)=0,IF(AND(K85="",L85="",H85="",I85="",J85=""),0,1),IF(NOT(AND(ISTEXT(K85),K85=IF(COUNTA(A85:G85)=0,"",IF(NOT(AND(ISTEXT(A85),LEN(A85)=8,EXACT(LEFT(A85,4),"MOV-"),ISNUMBER(FIND(MID(A85,5,1)&amp;"x","0x1x2x3x4x5x6x7x8x9x")),ISNUMBER(FIND(MID(A85,6,1)&amp;"x","0x1x2x3x4x5x6x7x8x9x")),ISNUMBER(FIND(MID(A85,7,1)&amp;"x","0x1x2x3x4x5x6x7x8x9x")),ISNUMBER(FIND(MID(A85,8,1)&amp;"x","0x1x2x3x4x5x6x7x8x9x")))),"IDはMOV-と半角数字4桁",IF(COUNTIFS($A$8:$A$107,A85)&gt;1,"記録IDが重複",IF(NOT(AND(ISTEXT(B85),LEN(B85)=8,EXACT(LEFT(B85,4),"SKU-"),ISNUMBER(FIND(MID(B85,5,1)&amp;"x","0x1x2x3x4x5x6x7x8x9x")),ISNUMBER(FIND(MID(B85,6,1)&amp;"x","0x1x2x3x4x5x6x7x8x9x")),ISNUMBER(FIND(MID(B85,7,1)&amp;"x","0x1x2x3x4x5x6x7x8x9x")),ISNUMBER(FIND(MID(B85,8,1)&amp;"x","0x1x2x3x4x5x6x7x8x9x")))),"品目IDはSKU-と半角数字4桁",IF(COUNTIFS(期首と基準!$A$8:$A$57,B85)&lt;&gt;1,"期首品目が一意に登録されていません",IF(NOT(IF(ISNUMBER(C85),AND(C85&gt;=43831,C85&lt;73051,C85=INT(C85)),FALSE())),"発生日は時刻なしで必須",IF(NOT(OR(D85="入庫",D85="出庫")),"入出区分を確認",IF(NOT(OR(F85="確定",F85="取消",F85="未確認")),"状態を確認",IF(AND(F85&lt;&gt;"未確認",NOT(IF(ISNUMBER(E85),AND(E85&gt;=1,E85&lt;=1000000,E85=INT(E85)),FALSE()))),"確定/取消の元数量は1〜100万個の整数で必須",IF(AND(F85="未確認",COUNTA(E85)&gt;0),"未確認の数量は空欄",IF(NOT(IF(ISNUMBER(G85),AND(G85&gt;=43831,G85&lt;73051,G85=INT(G85)),FALSE())),"記録確認日は時刻なしで必須",IF(OR(C85&lt;在庫一覧!$B$3,C85&gt;G85,G85&gt;在庫一覧!$H$3),"期首日≦発生日≦確認日≦基準日を確認","確認済み")))))))))))),ISNUMBER(L85),L85=IF(K85="確認済み",0,1))),1,IF(L85&lt;&gt;0,0,IF(AND(ISNUMBER(H85),H85=IF(AND(F85="確定",D85="入庫",C85&lt;=在庫一覧!$E$3),E85,0),ISNUMBER(I85),I85=IF(AND(F85="確定",D85="出庫",C85&lt;=在庫一覧!$E$3),E85,0),ISNUMBER(J85),J85=IF(AND(F85="未確認",C85&lt;=在庫一覧!$E$3),1,0)),0,1))))</f>
        <v>0</v>
      </c>
    </row>
    <row r="86" customFormat="false" ht="30" hidden="false" customHeight="true" outlineLevel="0" collapsed="false">
      <c r="A86" s="8"/>
      <c r="B86" s="12"/>
      <c r="C86" s="13"/>
      <c r="D86" s="9"/>
      <c r="E86" s="10"/>
      <c r="F86" s="9"/>
      <c r="G86" s="13"/>
      <c r="H86" s="4" t="str">
        <f aca="false">IF(K86="","",IF(L86&lt;&gt;0,NA(),IF(AND(F86="確定",D86="入庫",C86&lt;=在庫一覧!$E$3),E86,0)))</f>
        <v/>
      </c>
      <c r="I86" s="4" t="str">
        <f aca="false">IF(K86="","",IF(L86&lt;&gt;0,NA(),IF(AND(F86="確定",D86="出庫",C86&lt;=在庫一覧!$E$3),E86,0)))</f>
        <v/>
      </c>
      <c r="J86" s="1" t="str">
        <f aca="false">IF(K86="","",IF(L86&lt;&gt;0,NA(),IF(AND(F86="未確認",C86&lt;=在庫一覧!$E$3),1,0)))</f>
        <v/>
      </c>
      <c r="K86" s="1" t="str">
        <f aca="false">IF(COUNTA(A86:G86)=0,"",IF(NOT(AND(ISTEXT(A86),LEN(A86)=8,EXACT(LEFT(A86,4),"MOV-"),ISNUMBER(FIND(MID(A86,5,1)&amp;"x","0x1x2x3x4x5x6x7x8x9x")),ISNUMBER(FIND(MID(A86,6,1)&amp;"x","0x1x2x3x4x5x6x7x8x9x")),ISNUMBER(FIND(MID(A86,7,1)&amp;"x","0x1x2x3x4x5x6x7x8x9x")),ISNUMBER(FIND(MID(A86,8,1)&amp;"x","0x1x2x3x4x5x6x7x8x9x")))),"IDはMOV-と半角数字4桁",IF(COUNTIFS($A$8:$A$107,A86)&gt;1,"記録IDが重複",IF(NOT(AND(ISTEXT(B86),LEN(B86)=8,EXACT(LEFT(B86,4),"SKU-"),ISNUMBER(FIND(MID(B86,5,1)&amp;"x","0x1x2x3x4x5x6x7x8x9x")),ISNUMBER(FIND(MID(B86,6,1)&amp;"x","0x1x2x3x4x5x6x7x8x9x")),ISNUMBER(FIND(MID(B86,7,1)&amp;"x","0x1x2x3x4x5x6x7x8x9x")),ISNUMBER(FIND(MID(B86,8,1)&amp;"x","0x1x2x3x4x5x6x7x8x9x")))),"品目IDはSKU-と半角数字4桁",IF(COUNTIFS(期首と基準!$A$8:$A$57,B86)&lt;&gt;1,"期首品目が一意に登録されていません",IF(NOT(IF(ISNUMBER(C86),AND(C86&gt;=43831,C86&lt;73051,C86=INT(C86)),FALSE())),"発生日は時刻なしで必須",IF(NOT(OR(D86="入庫",D86="出庫")),"入出区分を確認",IF(NOT(OR(F86="確定",F86="取消",F86="未確認")),"状態を確認",IF(AND(F86&lt;&gt;"未確認",NOT(IF(ISNUMBER(E86),AND(E86&gt;=1,E86&lt;=1000000,E86=INT(E86)),FALSE()))),"確定/取消の元数量は1〜100万個の整数で必須",IF(AND(F86="未確認",COUNTA(E86)&gt;0),"未確認の数量は空欄",IF(NOT(IF(ISNUMBER(G86),AND(G86&gt;=43831,G86&lt;73051,G86=INT(G86)),FALSE())),"記録確認日は時刻なしで必須",IF(OR(C86&lt;在庫一覧!$B$3,C86&gt;G86,G86&gt;在庫一覧!$H$3),"期首日≦発生日≦確認日≦基準日を確認","確認済み"))))))))))))</f>
        <v/>
      </c>
      <c r="L86" s="1" t="str">
        <f aca="false">IF(K86="","",IF(K86="確認済み",0,1))</f>
        <v/>
      </c>
      <c r="M86" s="1" t="n">
        <f aca="false">IF(COUNTA(A86:G86)=0,IF(AND(K86="",L86="",H86="",I86="",J86=""),0,1),IF(NOT(AND(ISTEXT(K86),K86=IF(COUNTA(A86:G86)=0,"",IF(NOT(AND(ISTEXT(A86),LEN(A86)=8,EXACT(LEFT(A86,4),"MOV-"),ISNUMBER(FIND(MID(A86,5,1)&amp;"x","0x1x2x3x4x5x6x7x8x9x")),ISNUMBER(FIND(MID(A86,6,1)&amp;"x","0x1x2x3x4x5x6x7x8x9x")),ISNUMBER(FIND(MID(A86,7,1)&amp;"x","0x1x2x3x4x5x6x7x8x9x")),ISNUMBER(FIND(MID(A86,8,1)&amp;"x","0x1x2x3x4x5x6x7x8x9x")))),"IDはMOV-と半角数字4桁",IF(COUNTIFS($A$8:$A$107,A86)&gt;1,"記録IDが重複",IF(NOT(AND(ISTEXT(B86),LEN(B86)=8,EXACT(LEFT(B86,4),"SKU-"),ISNUMBER(FIND(MID(B86,5,1)&amp;"x","0x1x2x3x4x5x6x7x8x9x")),ISNUMBER(FIND(MID(B86,6,1)&amp;"x","0x1x2x3x4x5x6x7x8x9x")),ISNUMBER(FIND(MID(B86,7,1)&amp;"x","0x1x2x3x4x5x6x7x8x9x")),ISNUMBER(FIND(MID(B86,8,1)&amp;"x","0x1x2x3x4x5x6x7x8x9x")))),"品目IDはSKU-と半角数字4桁",IF(COUNTIFS(期首と基準!$A$8:$A$57,B86)&lt;&gt;1,"期首品目が一意に登録されていません",IF(NOT(IF(ISNUMBER(C86),AND(C86&gt;=43831,C86&lt;73051,C86=INT(C86)),FALSE())),"発生日は時刻なしで必須",IF(NOT(OR(D86="入庫",D86="出庫")),"入出区分を確認",IF(NOT(OR(F86="確定",F86="取消",F86="未確認")),"状態を確認",IF(AND(F86&lt;&gt;"未確認",NOT(IF(ISNUMBER(E86),AND(E86&gt;=1,E86&lt;=1000000,E86=INT(E86)),FALSE()))),"確定/取消の元数量は1〜100万個の整数で必須",IF(AND(F86="未確認",COUNTA(E86)&gt;0),"未確認の数量は空欄",IF(NOT(IF(ISNUMBER(G86),AND(G86&gt;=43831,G86&lt;73051,G86=INT(G86)),FALSE())),"記録確認日は時刻なしで必須",IF(OR(C86&lt;在庫一覧!$B$3,C86&gt;G86,G86&gt;在庫一覧!$H$3),"期首日≦発生日≦確認日≦基準日を確認","確認済み")))))))))))),ISNUMBER(L86),L86=IF(K86="確認済み",0,1))),1,IF(L86&lt;&gt;0,0,IF(AND(ISNUMBER(H86),H86=IF(AND(F86="確定",D86="入庫",C86&lt;=在庫一覧!$E$3),E86,0),ISNUMBER(I86),I86=IF(AND(F86="確定",D86="出庫",C86&lt;=在庫一覧!$E$3),E86,0),ISNUMBER(J86),J86=IF(AND(F86="未確認",C86&lt;=在庫一覧!$E$3),1,0)),0,1))))</f>
        <v>0</v>
      </c>
    </row>
    <row r="87" customFormat="false" ht="30" hidden="false" customHeight="true" outlineLevel="0" collapsed="false">
      <c r="A87" s="8"/>
      <c r="B87" s="12"/>
      <c r="C87" s="13"/>
      <c r="D87" s="9"/>
      <c r="E87" s="10"/>
      <c r="F87" s="9"/>
      <c r="G87" s="13"/>
      <c r="H87" s="4" t="str">
        <f aca="false">IF(K87="","",IF(L87&lt;&gt;0,NA(),IF(AND(F87="確定",D87="入庫",C87&lt;=在庫一覧!$E$3),E87,0)))</f>
        <v/>
      </c>
      <c r="I87" s="4" t="str">
        <f aca="false">IF(K87="","",IF(L87&lt;&gt;0,NA(),IF(AND(F87="確定",D87="出庫",C87&lt;=在庫一覧!$E$3),E87,0)))</f>
        <v/>
      </c>
      <c r="J87" s="1" t="str">
        <f aca="false">IF(K87="","",IF(L87&lt;&gt;0,NA(),IF(AND(F87="未確認",C87&lt;=在庫一覧!$E$3),1,0)))</f>
        <v/>
      </c>
      <c r="K87" s="1" t="str">
        <f aca="false">IF(COUNTA(A87:G87)=0,"",IF(NOT(AND(ISTEXT(A87),LEN(A87)=8,EXACT(LEFT(A87,4),"MOV-"),ISNUMBER(FIND(MID(A87,5,1)&amp;"x","0x1x2x3x4x5x6x7x8x9x")),ISNUMBER(FIND(MID(A87,6,1)&amp;"x","0x1x2x3x4x5x6x7x8x9x")),ISNUMBER(FIND(MID(A87,7,1)&amp;"x","0x1x2x3x4x5x6x7x8x9x")),ISNUMBER(FIND(MID(A87,8,1)&amp;"x","0x1x2x3x4x5x6x7x8x9x")))),"IDはMOV-と半角数字4桁",IF(COUNTIFS($A$8:$A$107,A87)&gt;1,"記録IDが重複",IF(NOT(AND(ISTEXT(B87),LEN(B87)=8,EXACT(LEFT(B87,4),"SKU-"),ISNUMBER(FIND(MID(B87,5,1)&amp;"x","0x1x2x3x4x5x6x7x8x9x")),ISNUMBER(FIND(MID(B87,6,1)&amp;"x","0x1x2x3x4x5x6x7x8x9x")),ISNUMBER(FIND(MID(B87,7,1)&amp;"x","0x1x2x3x4x5x6x7x8x9x")),ISNUMBER(FIND(MID(B87,8,1)&amp;"x","0x1x2x3x4x5x6x7x8x9x")))),"品目IDはSKU-と半角数字4桁",IF(COUNTIFS(期首と基準!$A$8:$A$57,B87)&lt;&gt;1,"期首品目が一意に登録されていません",IF(NOT(IF(ISNUMBER(C87),AND(C87&gt;=43831,C87&lt;73051,C87=INT(C87)),FALSE())),"発生日は時刻なしで必須",IF(NOT(OR(D87="入庫",D87="出庫")),"入出区分を確認",IF(NOT(OR(F87="確定",F87="取消",F87="未確認")),"状態を確認",IF(AND(F87&lt;&gt;"未確認",NOT(IF(ISNUMBER(E87),AND(E87&gt;=1,E87&lt;=1000000,E87=INT(E87)),FALSE()))),"確定/取消の元数量は1〜100万個の整数で必須",IF(AND(F87="未確認",COUNTA(E87)&gt;0),"未確認の数量は空欄",IF(NOT(IF(ISNUMBER(G87),AND(G87&gt;=43831,G87&lt;73051,G87=INT(G87)),FALSE())),"記録確認日は時刻なしで必須",IF(OR(C87&lt;在庫一覧!$B$3,C87&gt;G87,G87&gt;在庫一覧!$H$3),"期首日≦発生日≦確認日≦基準日を確認","確認済み"))))))))))))</f>
        <v/>
      </c>
      <c r="L87" s="1" t="str">
        <f aca="false">IF(K87="","",IF(K87="確認済み",0,1))</f>
        <v/>
      </c>
      <c r="M87" s="1" t="n">
        <f aca="false">IF(COUNTA(A87:G87)=0,IF(AND(K87="",L87="",H87="",I87="",J87=""),0,1),IF(NOT(AND(ISTEXT(K87),K87=IF(COUNTA(A87:G87)=0,"",IF(NOT(AND(ISTEXT(A87),LEN(A87)=8,EXACT(LEFT(A87,4),"MOV-"),ISNUMBER(FIND(MID(A87,5,1)&amp;"x","0x1x2x3x4x5x6x7x8x9x")),ISNUMBER(FIND(MID(A87,6,1)&amp;"x","0x1x2x3x4x5x6x7x8x9x")),ISNUMBER(FIND(MID(A87,7,1)&amp;"x","0x1x2x3x4x5x6x7x8x9x")),ISNUMBER(FIND(MID(A87,8,1)&amp;"x","0x1x2x3x4x5x6x7x8x9x")))),"IDはMOV-と半角数字4桁",IF(COUNTIFS($A$8:$A$107,A87)&gt;1,"記録IDが重複",IF(NOT(AND(ISTEXT(B87),LEN(B87)=8,EXACT(LEFT(B87,4),"SKU-"),ISNUMBER(FIND(MID(B87,5,1)&amp;"x","0x1x2x3x4x5x6x7x8x9x")),ISNUMBER(FIND(MID(B87,6,1)&amp;"x","0x1x2x3x4x5x6x7x8x9x")),ISNUMBER(FIND(MID(B87,7,1)&amp;"x","0x1x2x3x4x5x6x7x8x9x")),ISNUMBER(FIND(MID(B87,8,1)&amp;"x","0x1x2x3x4x5x6x7x8x9x")))),"品目IDはSKU-と半角数字4桁",IF(COUNTIFS(期首と基準!$A$8:$A$57,B87)&lt;&gt;1,"期首品目が一意に登録されていません",IF(NOT(IF(ISNUMBER(C87),AND(C87&gt;=43831,C87&lt;73051,C87=INT(C87)),FALSE())),"発生日は時刻なしで必須",IF(NOT(OR(D87="入庫",D87="出庫")),"入出区分を確認",IF(NOT(OR(F87="確定",F87="取消",F87="未確認")),"状態を確認",IF(AND(F87&lt;&gt;"未確認",NOT(IF(ISNUMBER(E87),AND(E87&gt;=1,E87&lt;=1000000,E87=INT(E87)),FALSE()))),"確定/取消の元数量は1〜100万個の整数で必須",IF(AND(F87="未確認",COUNTA(E87)&gt;0),"未確認の数量は空欄",IF(NOT(IF(ISNUMBER(G87),AND(G87&gt;=43831,G87&lt;73051,G87=INT(G87)),FALSE())),"記録確認日は時刻なしで必須",IF(OR(C87&lt;在庫一覧!$B$3,C87&gt;G87,G87&gt;在庫一覧!$H$3),"期首日≦発生日≦確認日≦基準日を確認","確認済み")))))))))))),ISNUMBER(L87),L87=IF(K87="確認済み",0,1))),1,IF(L87&lt;&gt;0,0,IF(AND(ISNUMBER(H87),H87=IF(AND(F87="確定",D87="入庫",C87&lt;=在庫一覧!$E$3),E87,0),ISNUMBER(I87),I87=IF(AND(F87="確定",D87="出庫",C87&lt;=在庫一覧!$E$3),E87,0),ISNUMBER(J87),J87=IF(AND(F87="未確認",C87&lt;=在庫一覧!$E$3),1,0)),0,1))))</f>
        <v>0</v>
      </c>
    </row>
    <row r="88" customFormat="false" ht="30" hidden="false" customHeight="true" outlineLevel="0" collapsed="false">
      <c r="A88" s="8"/>
      <c r="B88" s="12"/>
      <c r="C88" s="13"/>
      <c r="D88" s="9"/>
      <c r="E88" s="10"/>
      <c r="F88" s="9"/>
      <c r="G88" s="13"/>
      <c r="H88" s="4" t="str">
        <f aca="false">IF(K88="","",IF(L88&lt;&gt;0,NA(),IF(AND(F88="確定",D88="入庫",C88&lt;=在庫一覧!$E$3),E88,0)))</f>
        <v/>
      </c>
      <c r="I88" s="4" t="str">
        <f aca="false">IF(K88="","",IF(L88&lt;&gt;0,NA(),IF(AND(F88="確定",D88="出庫",C88&lt;=在庫一覧!$E$3),E88,0)))</f>
        <v/>
      </c>
      <c r="J88" s="1" t="str">
        <f aca="false">IF(K88="","",IF(L88&lt;&gt;0,NA(),IF(AND(F88="未確認",C88&lt;=在庫一覧!$E$3),1,0)))</f>
        <v/>
      </c>
      <c r="K88" s="1" t="str">
        <f aca="false">IF(COUNTA(A88:G88)=0,"",IF(NOT(AND(ISTEXT(A88),LEN(A88)=8,EXACT(LEFT(A88,4),"MOV-"),ISNUMBER(FIND(MID(A88,5,1)&amp;"x","0x1x2x3x4x5x6x7x8x9x")),ISNUMBER(FIND(MID(A88,6,1)&amp;"x","0x1x2x3x4x5x6x7x8x9x")),ISNUMBER(FIND(MID(A88,7,1)&amp;"x","0x1x2x3x4x5x6x7x8x9x")),ISNUMBER(FIND(MID(A88,8,1)&amp;"x","0x1x2x3x4x5x6x7x8x9x")))),"IDはMOV-と半角数字4桁",IF(COUNTIFS($A$8:$A$107,A88)&gt;1,"記録IDが重複",IF(NOT(AND(ISTEXT(B88),LEN(B88)=8,EXACT(LEFT(B88,4),"SKU-"),ISNUMBER(FIND(MID(B88,5,1)&amp;"x","0x1x2x3x4x5x6x7x8x9x")),ISNUMBER(FIND(MID(B88,6,1)&amp;"x","0x1x2x3x4x5x6x7x8x9x")),ISNUMBER(FIND(MID(B88,7,1)&amp;"x","0x1x2x3x4x5x6x7x8x9x")),ISNUMBER(FIND(MID(B88,8,1)&amp;"x","0x1x2x3x4x5x6x7x8x9x")))),"品目IDはSKU-と半角数字4桁",IF(COUNTIFS(期首と基準!$A$8:$A$57,B88)&lt;&gt;1,"期首品目が一意に登録されていません",IF(NOT(IF(ISNUMBER(C88),AND(C88&gt;=43831,C88&lt;73051,C88=INT(C88)),FALSE())),"発生日は時刻なしで必須",IF(NOT(OR(D88="入庫",D88="出庫")),"入出区分を確認",IF(NOT(OR(F88="確定",F88="取消",F88="未確認")),"状態を確認",IF(AND(F88&lt;&gt;"未確認",NOT(IF(ISNUMBER(E88),AND(E88&gt;=1,E88&lt;=1000000,E88=INT(E88)),FALSE()))),"確定/取消の元数量は1〜100万個の整数で必須",IF(AND(F88="未確認",COUNTA(E88)&gt;0),"未確認の数量は空欄",IF(NOT(IF(ISNUMBER(G88),AND(G88&gt;=43831,G88&lt;73051,G88=INT(G88)),FALSE())),"記録確認日は時刻なしで必須",IF(OR(C88&lt;在庫一覧!$B$3,C88&gt;G88,G88&gt;在庫一覧!$H$3),"期首日≦発生日≦確認日≦基準日を確認","確認済み"))))))))))))</f>
        <v/>
      </c>
      <c r="L88" s="1" t="str">
        <f aca="false">IF(K88="","",IF(K88="確認済み",0,1))</f>
        <v/>
      </c>
      <c r="M88" s="1" t="n">
        <f aca="false">IF(COUNTA(A88:G88)=0,IF(AND(K88="",L88="",H88="",I88="",J88=""),0,1),IF(NOT(AND(ISTEXT(K88),K88=IF(COUNTA(A88:G88)=0,"",IF(NOT(AND(ISTEXT(A88),LEN(A88)=8,EXACT(LEFT(A88,4),"MOV-"),ISNUMBER(FIND(MID(A88,5,1)&amp;"x","0x1x2x3x4x5x6x7x8x9x")),ISNUMBER(FIND(MID(A88,6,1)&amp;"x","0x1x2x3x4x5x6x7x8x9x")),ISNUMBER(FIND(MID(A88,7,1)&amp;"x","0x1x2x3x4x5x6x7x8x9x")),ISNUMBER(FIND(MID(A88,8,1)&amp;"x","0x1x2x3x4x5x6x7x8x9x")))),"IDはMOV-と半角数字4桁",IF(COUNTIFS($A$8:$A$107,A88)&gt;1,"記録IDが重複",IF(NOT(AND(ISTEXT(B88),LEN(B88)=8,EXACT(LEFT(B88,4),"SKU-"),ISNUMBER(FIND(MID(B88,5,1)&amp;"x","0x1x2x3x4x5x6x7x8x9x")),ISNUMBER(FIND(MID(B88,6,1)&amp;"x","0x1x2x3x4x5x6x7x8x9x")),ISNUMBER(FIND(MID(B88,7,1)&amp;"x","0x1x2x3x4x5x6x7x8x9x")),ISNUMBER(FIND(MID(B88,8,1)&amp;"x","0x1x2x3x4x5x6x7x8x9x")))),"品目IDはSKU-と半角数字4桁",IF(COUNTIFS(期首と基準!$A$8:$A$57,B88)&lt;&gt;1,"期首品目が一意に登録されていません",IF(NOT(IF(ISNUMBER(C88),AND(C88&gt;=43831,C88&lt;73051,C88=INT(C88)),FALSE())),"発生日は時刻なしで必須",IF(NOT(OR(D88="入庫",D88="出庫")),"入出区分を確認",IF(NOT(OR(F88="確定",F88="取消",F88="未確認")),"状態を確認",IF(AND(F88&lt;&gt;"未確認",NOT(IF(ISNUMBER(E88),AND(E88&gt;=1,E88&lt;=1000000,E88=INT(E88)),FALSE()))),"確定/取消の元数量は1〜100万個の整数で必須",IF(AND(F88="未確認",COUNTA(E88)&gt;0),"未確認の数量は空欄",IF(NOT(IF(ISNUMBER(G88),AND(G88&gt;=43831,G88&lt;73051,G88=INT(G88)),FALSE())),"記録確認日は時刻なしで必須",IF(OR(C88&lt;在庫一覧!$B$3,C88&gt;G88,G88&gt;在庫一覧!$H$3),"期首日≦発生日≦確認日≦基準日を確認","確認済み")))))))))))),ISNUMBER(L88),L88=IF(K88="確認済み",0,1))),1,IF(L88&lt;&gt;0,0,IF(AND(ISNUMBER(H88),H88=IF(AND(F88="確定",D88="入庫",C88&lt;=在庫一覧!$E$3),E88,0),ISNUMBER(I88),I88=IF(AND(F88="確定",D88="出庫",C88&lt;=在庫一覧!$E$3),E88,0),ISNUMBER(J88),J88=IF(AND(F88="未確認",C88&lt;=在庫一覧!$E$3),1,0)),0,1))))</f>
        <v>0</v>
      </c>
    </row>
    <row r="89" customFormat="false" ht="30" hidden="false" customHeight="true" outlineLevel="0" collapsed="false">
      <c r="A89" s="8"/>
      <c r="B89" s="12"/>
      <c r="C89" s="13"/>
      <c r="D89" s="9"/>
      <c r="E89" s="10"/>
      <c r="F89" s="9"/>
      <c r="G89" s="13"/>
      <c r="H89" s="4" t="str">
        <f aca="false">IF(K89="","",IF(L89&lt;&gt;0,NA(),IF(AND(F89="確定",D89="入庫",C89&lt;=在庫一覧!$E$3),E89,0)))</f>
        <v/>
      </c>
      <c r="I89" s="4" t="str">
        <f aca="false">IF(K89="","",IF(L89&lt;&gt;0,NA(),IF(AND(F89="確定",D89="出庫",C89&lt;=在庫一覧!$E$3),E89,0)))</f>
        <v/>
      </c>
      <c r="J89" s="1" t="str">
        <f aca="false">IF(K89="","",IF(L89&lt;&gt;0,NA(),IF(AND(F89="未確認",C89&lt;=在庫一覧!$E$3),1,0)))</f>
        <v/>
      </c>
      <c r="K89" s="1" t="str">
        <f aca="false">IF(COUNTA(A89:G89)=0,"",IF(NOT(AND(ISTEXT(A89),LEN(A89)=8,EXACT(LEFT(A89,4),"MOV-"),ISNUMBER(FIND(MID(A89,5,1)&amp;"x","0x1x2x3x4x5x6x7x8x9x")),ISNUMBER(FIND(MID(A89,6,1)&amp;"x","0x1x2x3x4x5x6x7x8x9x")),ISNUMBER(FIND(MID(A89,7,1)&amp;"x","0x1x2x3x4x5x6x7x8x9x")),ISNUMBER(FIND(MID(A89,8,1)&amp;"x","0x1x2x3x4x5x6x7x8x9x")))),"IDはMOV-と半角数字4桁",IF(COUNTIFS($A$8:$A$107,A89)&gt;1,"記録IDが重複",IF(NOT(AND(ISTEXT(B89),LEN(B89)=8,EXACT(LEFT(B89,4),"SKU-"),ISNUMBER(FIND(MID(B89,5,1)&amp;"x","0x1x2x3x4x5x6x7x8x9x")),ISNUMBER(FIND(MID(B89,6,1)&amp;"x","0x1x2x3x4x5x6x7x8x9x")),ISNUMBER(FIND(MID(B89,7,1)&amp;"x","0x1x2x3x4x5x6x7x8x9x")),ISNUMBER(FIND(MID(B89,8,1)&amp;"x","0x1x2x3x4x5x6x7x8x9x")))),"品目IDはSKU-と半角数字4桁",IF(COUNTIFS(期首と基準!$A$8:$A$57,B89)&lt;&gt;1,"期首品目が一意に登録されていません",IF(NOT(IF(ISNUMBER(C89),AND(C89&gt;=43831,C89&lt;73051,C89=INT(C89)),FALSE())),"発生日は時刻なしで必須",IF(NOT(OR(D89="入庫",D89="出庫")),"入出区分を確認",IF(NOT(OR(F89="確定",F89="取消",F89="未確認")),"状態を確認",IF(AND(F89&lt;&gt;"未確認",NOT(IF(ISNUMBER(E89),AND(E89&gt;=1,E89&lt;=1000000,E89=INT(E89)),FALSE()))),"確定/取消の元数量は1〜100万個の整数で必須",IF(AND(F89="未確認",COUNTA(E89)&gt;0),"未確認の数量は空欄",IF(NOT(IF(ISNUMBER(G89),AND(G89&gt;=43831,G89&lt;73051,G89=INT(G89)),FALSE())),"記録確認日は時刻なしで必須",IF(OR(C89&lt;在庫一覧!$B$3,C89&gt;G89,G89&gt;在庫一覧!$H$3),"期首日≦発生日≦確認日≦基準日を確認","確認済み"))))))))))))</f>
        <v/>
      </c>
      <c r="L89" s="1" t="str">
        <f aca="false">IF(K89="","",IF(K89="確認済み",0,1))</f>
        <v/>
      </c>
      <c r="M89" s="1" t="n">
        <f aca="false">IF(COUNTA(A89:G89)=0,IF(AND(K89="",L89="",H89="",I89="",J89=""),0,1),IF(NOT(AND(ISTEXT(K89),K89=IF(COUNTA(A89:G89)=0,"",IF(NOT(AND(ISTEXT(A89),LEN(A89)=8,EXACT(LEFT(A89,4),"MOV-"),ISNUMBER(FIND(MID(A89,5,1)&amp;"x","0x1x2x3x4x5x6x7x8x9x")),ISNUMBER(FIND(MID(A89,6,1)&amp;"x","0x1x2x3x4x5x6x7x8x9x")),ISNUMBER(FIND(MID(A89,7,1)&amp;"x","0x1x2x3x4x5x6x7x8x9x")),ISNUMBER(FIND(MID(A89,8,1)&amp;"x","0x1x2x3x4x5x6x7x8x9x")))),"IDはMOV-と半角数字4桁",IF(COUNTIFS($A$8:$A$107,A89)&gt;1,"記録IDが重複",IF(NOT(AND(ISTEXT(B89),LEN(B89)=8,EXACT(LEFT(B89,4),"SKU-"),ISNUMBER(FIND(MID(B89,5,1)&amp;"x","0x1x2x3x4x5x6x7x8x9x")),ISNUMBER(FIND(MID(B89,6,1)&amp;"x","0x1x2x3x4x5x6x7x8x9x")),ISNUMBER(FIND(MID(B89,7,1)&amp;"x","0x1x2x3x4x5x6x7x8x9x")),ISNUMBER(FIND(MID(B89,8,1)&amp;"x","0x1x2x3x4x5x6x7x8x9x")))),"品目IDはSKU-と半角数字4桁",IF(COUNTIFS(期首と基準!$A$8:$A$57,B89)&lt;&gt;1,"期首品目が一意に登録されていません",IF(NOT(IF(ISNUMBER(C89),AND(C89&gt;=43831,C89&lt;73051,C89=INT(C89)),FALSE())),"発生日は時刻なしで必須",IF(NOT(OR(D89="入庫",D89="出庫")),"入出区分を確認",IF(NOT(OR(F89="確定",F89="取消",F89="未確認")),"状態を確認",IF(AND(F89&lt;&gt;"未確認",NOT(IF(ISNUMBER(E89),AND(E89&gt;=1,E89&lt;=1000000,E89=INT(E89)),FALSE()))),"確定/取消の元数量は1〜100万個の整数で必須",IF(AND(F89="未確認",COUNTA(E89)&gt;0),"未確認の数量は空欄",IF(NOT(IF(ISNUMBER(G89),AND(G89&gt;=43831,G89&lt;73051,G89=INT(G89)),FALSE())),"記録確認日は時刻なしで必須",IF(OR(C89&lt;在庫一覧!$B$3,C89&gt;G89,G89&gt;在庫一覧!$H$3),"期首日≦発生日≦確認日≦基準日を確認","確認済み")))))))))))),ISNUMBER(L89),L89=IF(K89="確認済み",0,1))),1,IF(L89&lt;&gt;0,0,IF(AND(ISNUMBER(H89),H89=IF(AND(F89="確定",D89="入庫",C89&lt;=在庫一覧!$E$3),E89,0),ISNUMBER(I89),I89=IF(AND(F89="確定",D89="出庫",C89&lt;=在庫一覧!$E$3),E89,0),ISNUMBER(J89),J89=IF(AND(F89="未確認",C89&lt;=在庫一覧!$E$3),1,0)),0,1))))</f>
        <v>0</v>
      </c>
    </row>
    <row r="90" customFormat="false" ht="30" hidden="false" customHeight="true" outlineLevel="0" collapsed="false">
      <c r="A90" s="8"/>
      <c r="B90" s="12"/>
      <c r="C90" s="13"/>
      <c r="D90" s="9"/>
      <c r="E90" s="10"/>
      <c r="F90" s="9"/>
      <c r="G90" s="13"/>
      <c r="H90" s="4" t="str">
        <f aca="false">IF(K90="","",IF(L90&lt;&gt;0,NA(),IF(AND(F90="確定",D90="入庫",C90&lt;=在庫一覧!$E$3),E90,0)))</f>
        <v/>
      </c>
      <c r="I90" s="4" t="str">
        <f aca="false">IF(K90="","",IF(L90&lt;&gt;0,NA(),IF(AND(F90="確定",D90="出庫",C90&lt;=在庫一覧!$E$3),E90,0)))</f>
        <v/>
      </c>
      <c r="J90" s="1" t="str">
        <f aca="false">IF(K90="","",IF(L90&lt;&gt;0,NA(),IF(AND(F90="未確認",C90&lt;=在庫一覧!$E$3),1,0)))</f>
        <v/>
      </c>
      <c r="K90" s="1" t="str">
        <f aca="false">IF(COUNTA(A90:G90)=0,"",IF(NOT(AND(ISTEXT(A90),LEN(A90)=8,EXACT(LEFT(A90,4),"MOV-"),ISNUMBER(FIND(MID(A90,5,1)&amp;"x","0x1x2x3x4x5x6x7x8x9x")),ISNUMBER(FIND(MID(A90,6,1)&amp;"x","0x1x2x3x4x5x6x7x8x9x")),ISNUMBER(FIND(MID(A90,7,1)&amp;"x","0x1x2x3x4x5x6x7x8x9x")),ISNUMBER(FIND(MID(A90,8,1)&amp;"x","0x1x2x3x4x5x6x7x8x9x")))),"IDはMOV-と半角数字4桁",IF(COUNTIFS($A$8:$A$107,A90)&gt;1,"記録IDが重複",IF(NOT(AND(ISTEXT(B90),LEN(B90)=8,EXACT(LEFT(B90,4),"SKU-"),ISNUMBER(FIND(MID(B90,5,1)&amp;"x","0x1x2x3x4x5x6x7x8x9x")),ISNUMBER(FIND(MID(B90,6,1)&amp;"x","0x1x2x3x4x5x6x7x8x9x")),ISNUMBER(FIND(MID(B90,7,1)&amp;"x","0x1x2x3x4x5x6x7x8x9x")),ISNUMBER(FIND(MID(B90,8,1)&amp;"x","0x1x2x3x4x5x6x7x8x9x")))),"品目IDはSKU-と半角数字4桁",IF(COUNTIFS(期首と基準!$A$8:$A$57,B90)&lt;&gt;1,"期首品目が一意に登録されていません",IF(NOT(IF(ISNUMBER(C90),AND(C90&gt;=43831,C90&lt;73051,C90=INT(C90)),FALSE())),"発生日は時刻なしで必須",IF(NOT(OR(D90="入庫",D90="出庫")),"入出区分を確認",IF(NOT(OR(F90="確定",F90="取消",F90="未確認")),"状態を確認",IF(AND(F90&lt;&gt;"未確認",NOT(IF(ISNUMBER(E90),AND(E90&gt;=1,E90&lt;=1000000,E90=INT(E90)),FALSE()))),"確定/取消の元数量は1〜100万個の整数で必須",IF(AND(F90="未確認",COUNTA(E90)&gt;0),"未確認の数量は空欄",IF(NOT(IF(ISNUMBER(G90),AND(G90&gt;=43831,G90&lt;73051,G90=INT(G90)),FALSE())),"記録確認日は時刻なしで必須",IF(OR(C90&lt;在庫一覧!$B$3,C90&gt;G90,G90&gt;在庫一覧!$H$3),"期首日≦発生日≦確認日≦基準日を確認","確認済み"))))))))))))</f>
        <v/>
      </c>
      <c r="L90" s="1" t="str">
        <f aca="false">IF(K90="","",IF(K90="確認済み",0,1))</f>
        <v/>
      </c>
      <c r="M90" s="1" t="n">
        <f aca="false">IF(COUNTA(A90:G90)=0,IF(AND(K90="",L90="",H90="",I90="",J90=""),0,1),IF(NOT(AND(ISTEXT(K90),K90=IF(COUNTA(A90:G90)=0,"",IF(NOT(AND(ISTEXT(A90),LEN(A90)=8,EXACT(LEFT(A90,4),"MOV-"),ISNUMBER(FIND(MID(A90,5,1)&amp;"x","0x1x2x3x4x5x6x7x8x9x")),ISNUMBER(FIND(MID(A90,6,1)&amp;"x","0x1x2x3x4x5x6x7x8x9x")),ISNUMBER(FIND(MID(A90,7,1)&amp;"x","0x1x2x3x4x5x6x7x8x9x")),ISNUMBER(FIND(MID(A90,8,1)&amp;"x","0x1x2x3x4x5x6x7x8x9x")))),"IDはMOV-と半角数字4桁",IF(COUNTIFS($A$8:$A$107,A90)&gt;1,"記録IDが重複",IF(NOT(AND(ISTEXT(B90),LEN(B90)=8,EXACT(LEFT(B90,4),"SKU-"),ISNUMBER(FIND(MID(B90,5,1)&amp;"x","0x1x2x3x4x5x6x7x8x9x")),ISNUMBER(FIND(MID(B90,6,1)&amp;"x","0x1x2x3x4x5x6x7x8x9x")),ISNUMBER(FIND(MID(B90,7,1)&amp;"x","0x1x2x3x4x5x6x7x8x9x")),ISNUMBER(FIND(MID(B90,8,1)&amp;"x","0x1x2x3x4x5x6x7x8x9x")))),"品目IDはSKU-と半角数字4桁",IF(COUNTIFS(期首と基準!$A$8:$A$57,B90)&lt;&gt;1,"期首品目が一意に登録されていません",IF(NOT(IF(ISNUMBER(C90),AND(C90&gt;=43831,C90&lt;73051,C90=INT(C90)),FALSE())),"発生日は時刻なしで必須",IF(NOT(OR(D90="入庫",D90="出庫")),"入出区分を確認",IF(NOT(OR(F90="確定",F90="取消",F90="未確認")),"状態を確認",IF(AND(F90&lt;&gt;"未確認",NOT(IF(ISNUMBER(E90),AND(E90&gt;=1,E90&lt;=1000000,E90=INT(E90)),FALSE()))),"確定/取消の元数量は1〜100万個の整数で必須",IF(AND(F90="未確認",COUNTA(E90)&gt;0),"未確認の数量は空欄",IF(NOT(IF(ISNUMBER(G90),AND(G90&gt;=43831,G90&lt;73051,G90=INT(G90)),FALSE())),"記録確認日は時刻なしで必須",IF(OR(C90&lt;在庫一覧!$B$3,C90&gt;G90,G90&gt;在庫一覧!$H$3),"期首日≦発生日≦確認日≦基準日を確認","確認済み")))))))))))),ISNUMBER(L90),L90=IF(K90="確認済み",0,1))),1,IF(L90&lt;&gt;0,0,IF(AND(ISNUMBER(H90),H90=IF(AND(F90="確定",D90="入庫",C90&lt;=在庫一覧!$E$3),E90,0),ISNUMBER(I90),I90=IF(AND(F90="確定",D90="出庫",C90&lt;=在庫一覧!$E$3),E90,0),ISNUMBER(J90),J90=IF(AND(F90="未確認",C90&lt;=在庫一覧!$E$3),1,0)),0,1))))</f>
        <v>0</v>
      </c>
    </row>
    <row r="91" customFormat="false" ht="30" hidden="false" customHeight="true" outlineLevel="0" collapsed="false">
      <c r="A91" s="8"/>
      <c r="B91" s="12"/>
      <c r="C91" s="13"/>
      <c r="D91" s="9"/>
      <c r="E91" s="10"/>
      <c r="F91" s="9"/>
      <c r="G91" s="13"/>
      <c r="H91" s="4" t="str">
        <f aca="false">IF(K91="","",IF(L91&lt;&gt;0,NA(),IF(AND(F91="確定",D91="入庫",C91&lt;=在庫一覧!$E$3),E91,0)))</f>
        <v/>
      </c>
      <c r="I91" s="4" t="str">
        <f aca="false">IF(K91="","",IF(L91&lt;&gt;0,NA(),IF(AND(F91="確定",D91="出庫",C91&lt;=在庫一覧!$E$3),E91,0)))</f>
        <v/>
      </c>
      <c r="J91" s="1" t="str">
        <f aca="false">IF(K91="","",IF(L91&lt;&gt;0,NA(),IF(AND(F91="未確認",C91&lt;=在庫一覧!$E$3),1,0)))</f>
        <v/>
      </c>
      <c r="K91" s="1" t="str">
        <f aca="false">IF(COUNTA(A91:G91)=0,"",IF(NOT(AND(ISTEXT(A91),LEN(A91)=8,EXACT(LEFT(A91,4),"MOV-"),ISNUMBER(FIND(MID(A91,5,1)&amp;"x","0x1x2x3x4x5x6x7x8x9x")),ISNUMBER(FIND(MID(A91,6,1)&amp;"x","0x1x2x3x4x5x6x7x8x9x")),ISNUMBER(FIND(MID(A91,7,1)&amp;"x","0x1x2x3x4x5x6x7x8x9x")),ISNUMBER(FIND(MID(A91,8,1)&amp;"x","0x1x2x3x4x5x6x7x8x9x")))),"IDはMOV-と半角数字4桁",IF(COUNTIFS($A$8:$A$107,A91)&gt;1,"記録IDが重複",IF(NOT(AND(ISTEXT(B91),LEN(B91)=8,EXACT(LEFT(B91,4),"SKU-"),ISNUMBER(FIND(MID(B91,5,1)&amp;"x","0x1x2x3x4x5x6x7x8x9x")),ISNUMBER(FIND(MID(B91,6,1)&amp;"x","0x1x2x3x4x5x6x7x8x9x")),ISNUMBER(FIND(MID(B91,7,1)&amp;"x","0x1x2x3x4x5x6x7x8x9x")),ISNUMBER(FIND(MID(B91,8,1)&amp;"x","0x1x2x3x4x5x6x7x8x9x")))),"品目IDはSKU-と半角数字4桁",IF(COUNTIFS(期首と基準!$A$8:$A$57,B91)&lt;&gt;1,"期首品目が一意に登録されていません",IF(NOT(IF(ISNUMBER(C91),AND(C91&gt;=43831,C91&lt;73051,C91=INT(C91)),FALSE())),"発生日は時刻なしで必須",IF(NOT(OR(D91="入庫",D91="出庫")),"入出区分を確認",IF(NOT(OR(F91="確定",F91="取消",F91="未確認")),"状態を確認",IF(AND(F91&lt;&gt;"未確認",NOT(IF(ISNUMBER(E91),AND(E91&gt;=1,E91&lt;=1000000,E91=INT(E91)),FALSE()))),"確定/取消の元数量は1〜100万個の整数で必須",IF(AND(F91="未確認",COUNTA(E91)&gt;0),"未確認の数量は空欄",IF(NOT(IF(ISNUMBER(G91),AND(G91&gt;=43831,G91&lt;73051,G91=INT(G91)),FALSE())),"記録確認日は時刻なしで必須",IF(OR(C91&lt;在庫一覧!$B$3,C91&gt;G91,G91&gt;在庫一覧!$H$3),"期首日≦発生日≦確認日≦基準日を確認","確認済み"))))))))))))</f>
        <v/>
      </c>
      <c r="L91" s="1" t="str">
        <f aca="false">IF(K91="","",IF(K91="確認済み",0,1))</f>
        <v/>
      </c>
      <c r="M91" s="1" t="n">
        <f aca="false">IF(COUNTA(A91:G91)=0,IF(AND(K91="",L91="",H91="",I91="",J91=""),0,1),IF(NOT(AND(ISTEXT(K91),K91=IF(COUNTA(A91:G91)=0,"",IF(NOT(AND(ISTEXT(A91),LEN(A91)=8,EXACT(LEFT(A91,4),"MOV-"),ISNUMBER(FIND(MID(A91,5,1)&amp;"x","0x1x2x3x4x5x6x7x8x9x")),ISNUMBER(FIND(MID(A91,6,1)&amp;"x","0x1x2x3x4x5x6x7x8x9x")),ISNUMBER(FIND(MID(A91,7,1)&amp;"x","0x1x2x3x4x5x6x7x8x9x")),ISNUMBER(FIND(MID(A91,8,1)&amp;"x","0x1x2x3x4x5x6x7x8x9x")))),"IDはMOV-と半角数字4桁",IF(COUNTIFS($A$8:$A$107,A91)&gt;1,"記録IDが重複",IF(NOT(AND(ISTEXT(B91),LEN(B91)=8,EXACT(LEFT(B91,4),"SKU-"),ISNUMBER(FIND(MID(B91,5,1)&amp;"x","0x1x2x3x4x5x6x7x8x9x")),ISNUMBER(FIND(MID(B91,6,1)&amp;"x","0x1x2x3x4x5x6x7x8x9x")),ISNUMBER(FIND(MID(B91,7,1)&amp;"x","0x1x2x3x4x5x6x7x8x9x")),ISNUMBER(FIND(MID(B91,8,1)&amp;"x","0x1x2x3x4x5x6x7x8x9x")))),"品目IDはSKU-と半角数字4桁",IF(COUNTIFS(期首と基準!$A$8:$A$57,B91)&lt;&gt;1,"期首品目が一意に登録されていません",IF(NOT(IF(ISNUMBER(C91),AND(C91&gt;=43831,C91&lt;73051,C91=INT(C91)),FALSE())),"発生日は時刻なしで必須",IF(NOT(OR(D91="入庫",D91="出庫")),"入出区分を確認",IF(NOT(OR(F91="確定",F91="取消",F91="未確認")),"状態を確認",IF(AND(F91&lt;&gt;"未確認",NOT(IF(ISNUMBER(E91),AND(E91&gt;=1,E91&lt;=1000000,E91=INT(E91)),FALSE()))),"確定/取消の元数量は1〜100万個の整数で必須",IF(AND(F91="未確認",COUNTA(E91)&gt;0),"未確認の数量は空欄",IF(NOT(IF(ISNUMBER(G91),AND(G91&gt;=43831,G91&lt;73051,G91=INT(G91)),FALSE())),"記録確認日は時刻なしで必須",IF(OR(C91&lt;在庫一覧!$B$3,C91&gt;G91,G91&gt;在庫一覧!$H$3),"期首日≦発生日≦確認日≦基準日を確認","確認済み")))))))))))),ISNUMBER(L91),L91=IF(K91="確認済み",0,1))),1,IF(L91&lt;&gt;0,0,IF(AND(ISNUMBER(H91),H91=IF(AND(F91="確定",D91="入庫",C91&lt;=在庫一覧!$E$3),E91,0),ISNUMBER(I91),I91=IF(AND(F91="確定",D91="出庫",C91&lt;=在庫一覧!$E$3),E91,0),ISNUMBER(J91),J91=IF(AND(F91="未確認",C91&lt;=在庫一覧!$E$3),1,0)),0,1))))</f>
        <v>0</v>
      </c>
    </row>
    <row r="92" customFormat="false" ht="30" hidden="false" customHeight="true" outlineLevel="0" collapsed="false">
      <c r="A92" s="8"/>
      <c r="B92" s="12"/>
      <c r="C92" s="13"/>
      <c r="D92" s="9"/>
      <c r="E92" s="10"/>
      <c r="F92" s="9"/>
      <c r="G92" s="13"/>
      <c r="H92" s="4" t="str">
        <f aca="false">IF(K92="","",IF(L92&lt;&gt;0,NA(),IF(AND(F92="確定",D92="入庫",C92&lt;=在庫一覧!$E$3),E92,0)))</f>
        <v/>
      </c>
      <c r="I92" s="4" t="str">
        <f aca="false">IF(K92="","",IF(L92&lt;&gt;0,NA(),IF(AND(F92="確定",D92="出庫",C92&lt;=在庫一覧!$E$3),E92,0)))</f>
        <v/>
      </c>
      <c r="J92" s="1" t="str">
        <f aca="false">IF(K92="","",IF(L92&lt;&gt;0,NA(),IF(AND(F92="未確認",C92&lt;=在庫一覧!$E$3),1,0)))</f>
        <v/>
      </c>
      <c r="K92" s="1" t="str">
        <f aca="false">IF(COUNTA(A92:G92)=0,"",IF(NOT(AND(ISTEXT(A92),LEN(A92)=8,EXACT(LEFT(A92,4),"MOV-"),ISNUMBER(FIND(MID(A92,5,1)&amp;"x","0x1x2x3x4x5x6x7x8x9x")),ISNUMBER(FIND(MID(A92,6,1)&amp;"x","0x1x2x3x4x5x6x7x8x9x")),ISNUMBER(FIND(MID(A92,7,1)&amp;"x","0x1x2x3x4x5x6x7x8x9x")),ISNUMBER(FIND(MID(A92,8,1)&amp;"x","0x1x2x3x4x5x6x7x8x9x")))),"IDはMOV-と半角数字4桁",IF(COUNTIFS($A$8:$A$107,A92)&gt;1,"記録IDが重複",IF(NOT(AND(ISTEXT(B92),LEN(B92)=8,EXACT(LEFT(B92,4),"SKU-"),ISNUMBER(FIND(MID(B92,5,1)&amp;"x","0x1x2x3x4x5x6x7x8x9x")),ISNUMBER(FIND(MID(B92,6,1)&amp;"x","0x1x2x3x4x5x6x7x8x9x")),ISNUMBER(FIND(MID(B92,7,1)&amp;"x","0x1x2x3x4x5x6x7x8x9x")),ISNUMBER(FIND(MID(B92,8,1)&amp;"x","0x1x2x3x4x5x6x7x8x9x")))),"品目IDはSKU-と半角数字4桁",IF(COUNTIFS(期首と基準!$A$8:$A$57,B92)&lt;&gt;1,"期首品目が一意に登録されていません",IF(NOT(IF(ISNUMBER(C92),AND(C92&gt;=43831,C92&lt;73051,C92=INT(C92)),FALSE())),"発生日は時刻なしで必須",IF(NOT(OR(D92="入庫",D92="出庫")),"入出区分を確認",IF(NOT(OR(F92="確定",F92="取消",F92="未確認")),"状態を確認",IF(AND(F92&lt;&gt;"未確認",NOT(IF(ISNUMBER(E92),AND(E92&gt;=1,E92&lt;=1000000,E92=INT(E92)),FALSE()))),"確定/取消の元数量は1〜100万個の整数で必須",IF(AND(F92="未確認",COUNTA(E92)&gt;0),"未確認の数量は空欄",IF(NOT(IF(ISNUMBER(G92),AND(G92&gt;=43831,G92&lt;73051,G92=INT(G92)),FALSE())),"記録確認日は時刻なしで必須",IF(OR(C92&lt;在庫一覧!$B$3,C92&gt;G92,G92&gt;在庫一覧!$H$3),"期首日≦発生日≦確認日≦基準日を確認","確認済み"))))))))))))</f>
        <v/>
      </c>
      <c r="L92" s="1" t="str">
        <f aca="false">IF(K92="","",IF(K92="確認済み",0,1))</f>
        <v/>
      </c>
      <c r="M92" s="1" t="n">
        <f aca="false">IF(COUNTA(A92:G92)=0,IF(AND(K92="",L92="",H92="",I92="",J92=""),0,1),IF(NOT(AND(ISTEXT(K92),K92=IF(COUNTA(A92:G92)=0,"",IF(NOT(AND(ISTEXT(A92),LEN(A92)=8,EXACT(LEFT(A92,4),"MOV-"),ISNUMBER(FIND(MID(A92,5,1)&amp;"x","0x1x2x3x4x5x6x7x8x9x")),ISNUMBER(FIND(MID(A92,6,1)&amp;"x","0x1x2x3x4x5x6x7x8x9x")),ISNUMBER(FIND(MID(A92,7,1)&amp;"x","0x1x2x3x4x5x6x7x8x9x")),ISNUMBER(FIND(MID(A92,8,1)&amp;"x","0x1x2x3x4x5x6x7x8x9x")))),"IDはMOV-と半角数字4桁",IF(COUNTIFS($A$8:$A$107,A92)&gt;1,"記録IDが重複",IF(NOT(AND(ISTEXT(B92),LEN(B92)=8,EXACT(LEFT(B92,4),"SKU-"),ISNUMBER(FIND(MID(B92,5,1)&amp;"x","0x1x2x3x4x5x6x7x8x9x")),ISNUMBER(FIND(MID(B92,6,1)&amp;"x","0x1x2x3x4x5x6x7x8x9x")),ISNUMBER(FIND(MID(B92,7,1)&amp;"x","0x1x2x3x4x5x6x7x8x9x")),ISNUMBER(FIND(MID(B92,8,1)&amp;"x","0x1x2x3x4x5x6x7x8x9x")))),"品目IDはSKU-と半角数字4桁",IF(COUNTIFS(期首と基準!$A$8:$A$57,B92)&lt;&gt;1,"期首品目が一意に登録されていません",IF(NOT(IF(ISNUMBER(C92),AND(C92&gt;=43831,C92&lt;73051,C92=INT(C92)),FALSE())),"発生日は時刻なしで必須",IF(NOT(OR(D92="入庫",D92="出庫")),"入出区分を確認",IF(NOT(OR(F92="確定",F92="取消",F92="未確認")),"状態を確認",IF(AND(F92&lt;&gt;"未確認",NOT(IF(ISNUMBER(E92),AND(E92&gt;=1,E92&lt;=1000000,E92=INT(E92)),FALSE()))),"確定/取消の元数量は1〜100万個の整数で必須",IF(AND(F92="未確認",COUNTA(E92)&gt;0),"未確認の数量は空欄",IF(NOT(IF(ISNUMBER(G92),AND(G92&gt;=43831,G92&lt;73051,G92=INT(G92)),FALSE())),"記録確認日は時刻なしで必須",IF(OR(C92&lt;在庫一覧!$B$3,C92&gt;G92,G92&gt;在庫一覧!$H$3),"期首日≦発生日≦確認日≦基準日を確認","確認済み")))))))))))),ISNUMBER(L92),L92=IF(K92="確認済み",0,1))),1,IF(L92&lt;&gt;0,0,IF(AND(ISNUMBER(H92),H92=IF(AND(F92="確定",D92="入庫",C92&lt;=在庫一覧!$E$3),E92,0),ISNUMBER(I92),I92=IF(AND(F92="確定",D92="出庫",C92&lt;=在庫一覧!$E$3),E92,0),ISNUMBER(J92),J92=IF(AND(F92="未確認",C92&lt;=在庫一覧!$E$3),1,0)),0,1))))</f>
        <v>0</v>
      </c>
    </row>
    <row r="93" customFormat="false" ht="30" hidden="false" customHeight="true" outlineLevel="0" collapsed="false">
      <c r="A93" s="8"/>
      <c r="B93" s="12"/>
      <c r="C93" s="13"/>
      <c r="D93" s="9"/>
      <c r="E93" s="10"/>
      <c r="F93" s="9"/>
      <c r="G93" s="13"/>
      <c r="H93" s="4" t="str">
        <f aca="false">IF(K93="","",IF(L93&lt;&gt;0,NA(),IF(AND(F93="確定",D93="入庫",C93&lt;=在庫一覧!$E$3),E93,0)))</f>
        <v/>
      </c>
      <c r="I93" s="4" t="str">
        <f aca="false">IF(K93="","",IF(L93&lt;&gt;0,NA(),IF(AND(F93="確定",D93="出庫",C93&lt;=在庫一覧!$E$3),E93,0)))</f>
        <v/>
      </c>
      <c r="J93" s="1" t="str">
        <f aca="false">IF(K93="","",IF(L93&lt;&gt;0,NA(),IF(AND(F93="未確認",C93&lt;=在庫一覧!$E$3),1,0)))</f>
        <v/>
      </c>
      <c r="K93" s="1" t="str">
        <f aca="false">IF(COUNTA(A93:G93)=0,"",IF(NOT(AND(ISTEXT(A93),LEN(A93)=8,EXACT(LEFT(A93,4),"MOV-"),ISNUMBER(FIND(MID(A93,5,1)&amp;"x","0x1x2x3x4x5x6x7x8x9x")),ISNUMBER(FIND(MID(A93,6,1)&amp;"x","0x1x2x3x4x5x6x7x8x9x")),ISNUMBER(FIND(MID(A93,7,1)&amp;"x","0x1x2x3x4x5x6x7x8x9x")),ISNUMBER(FIND(MID(A93,8,1)&amp;"x","0x1x2x3x4x5x6x7x8x9x")))),"IDはMOV-と半角数字4桁",IF(COUNTIFS($A$8:$A$107,A93)&gt;1,"記録IDが重複",IF(NOT(AND(ISTEXT(B93),LEN(B93)=8,EXACT(LEFT(B93,4),"SKU-"),ISNUMBER(FIND(MID(B93,5,1)&amp;"x","0x1x2x3x4x5x6x7x8x9x")),ISNUMBER(FIND(MID(B93,6,1)&amp;"x","0x1x2x3x4x5x6x7x8x9x")),ISNUMBER(FIND(MID(B93,7,1)&amp;"x","0x1x2x3x4x5x6x7x8x9x")),ISNUMBER(FIND(MID(B93,8,1)&amp;"x","0x1x2x3x4x5x6x7x8x9x")))),"品目IDはSKU-と半角数字4桁",IF(COUNTIFS(期首と基準!$A$8:$A$57,B93)&lt;&gt;1,"期首品目が一意に登録されていません",IF(NOT(IF(ISNUMBER(C93),AND(C93&gt;=43831,C93&lt;73051,C93=INT(C93)),FALSE())),"発生日は時刻なしで必須",IF(NOT(OR(D93="入庫",D93="出庫")),"入出区分を確認",IF(NOT(OR(F93="確定",F93="取消",F93="未確認")),"状態を確認",IF(AND(F93&lt;&gt;"未確認",NOT(IF(ISNUMBER(E93),AND(E93&gt;=1,E93&lt;=1000000,E93=INT(E93)),FALSE()))),"確定/取消の元数量は1〜100万個の整数で必須",IF(AND(F93="未確認",COUNTA(E93)&gt;0),"未確認の数量は空欄",IF(NOT(IF(ISNUMBER(G93),AND(G93&gt;=43831,G93&lt;73051,G93=INT(G93)),FALSE())),"記録確認日は時刻なしで必須",IF(OR(C93&lt;在庫一覧!$B$3,C93&gt;G93,G93&gt;在庫一覧!$H$3),"期首日≦発生日≦確認日≦基準日を確認","確認済み"))))))))))))</f>
        <v/>
      </c>
      <c r="L93" s="1" t="str">
        <f aca="false">IF(K93="","",IF(K93="確認済み",0,1))</f>
        <v/>
      </c>
      <c r="M93" s="1" t="n">
        <f aca="false">IF(COUNTA(A93:G93)=0,IF(AND(K93="",L93="",H93="",I93="",J93=""),0,1),IF(NOT(AND(ISTEXT(K93),K93=IF(COUNTA(A93:G93)=0,"",IF(NOT(AND(ISTEXT(A93),LEN(A93)=8,EXACT(LEFT(A93,4),"MOV-"),ISNUMBER(FIND(MID(A93,5,1)&amp;"x","0x1x2x3x4x5x6x7x8x9x")),ISNUMBER(FIND(MID(A93,6,1)&amp;"x","0x1x2x3x4x5x6x7x8x9x")),ISNUMBER(FIND(MID(A93,7,1)&amp;"x","0x1x2x3x4x5x6x7x8x9x")),ISNUMBER(FIND(MID(A93,8,1)&amp;"x","0x1x2x3x4x5x6x7x8x9x")))),"IDはMOV-と半角数字4桁",IF(COUNTIFS($A$8:$A$107,A93)&gt;1,"記録IDが重複",IF(NOT(AND(ISTEXT(B93),LEN(B93)=8,EXACT(LEFT(B93,4),"SKU-"),ISNUMBER(FIND(MID(B93,5,1)&amp;"x","0x1x2x3x4x5x6x7x8x9x")),ISNUMBER(FIND(MID(B93,6,1)&amp;"x","0x1x2x3x4x5x6x7x8x9x")),ISNUMBER(FIND(MID(B93,7,1)&amp;"x","0x1x2x3x4x5x6x7x8x9x")),ISNUMBER(FIND(MID(B93,8,1)&amp;"x","0x1x2x3x4x5x6x7x8x9x")))),"品目IDはSKU-と半角数字4桁",IF(COUNTIFS(期首と基準!$A$8:$A$57,B93)&lt;&gt;1,"期首品目が一意に登録されていません",IF(NOT(IF(ISNUMBER(C93),AND(C93&gt;=43831,C93&lt;73051,C93=INT(C93)),FALSE())),"発生日は時刻なしで必須",IF(NOT(OR(D93="入庫",D93="出庫")),"入出区分を確認",IF(NOT(OR(F93="確定",F93="取消",F93="未確認")),"状態を確認",IF(AND(F93&lt;&gt;"未確認",NOT(IF(ISNUMBER(E93),AND(E93&gt;=1,E93&lt;=1000000,E93=INT(E93)),FALSE()))),"確定/取消の元数量は1〜100万個の整数で必須",IF(AND(F93="未確認",COUNTA(E93)&gt;0),"未確認の数量は空欄",IF(NOT(IF(ISNUMBER(G93),AND(G93&gt;=43831,G93&lt;73051,G93=INT(G93)),FALSE())),"記録確認日は時刻なしで必須",IF(OR(C93&lt;在庫一覧!$B$3,C93&gt;G93,G93&gt;在庫一覧!$H$3),"期首日≦発生日≦確認日≦基準日を確認","確認済み")))))))))))),ISNUMBER(L93),L93=IF(K93="確認済み",0,1))),1,IF(L93&lt;&gt;0,0,IF(AND(ISNUMBER(H93),H93=IF(AND(F93="確定",D93="入庫",C93&lt;=在庫一覧!$E$3),E93,0),ISNUMBER(I93),I93=IF(AND(F93="確定",D93="出庫",C93&lt;=在庫一覧!$E$3),E93,0),ISNUMBER(J93),J93=IF(AND(F93="未確認",C93&lt;=在庫一覧!$E$3),1,0)),0,1))))</f>
        <v>0</v>
      </c>
    </row>
    <row r="94" customFormat="false" ht="30" hidden="false" customHeight="true" outlineLevel="0" collapsed="false">
      <c r="A94" s="8"/>
      <c r="B94" s="12"/>
      <c r="C94" s="13"/>
      <c r="D94" s="9"/>
      <c r="E94" s="10"/>
      <c r="F94" s="9"/>
      <c r="G94" s="13"/>
      <c r="H94" s="4" t="str">
        <f aca="false">IF(K94="","",IF(L94&lt;&gt;0,NA(),IF(AND(F94="確定",D94="入庫",C94&lt;=在庫一覧!$E$3),E94,0)))</f>
        <v/>
      </c>
      <c r="I94" s="4" t="str">
        <f aca="false">IF(K94="","",IF(L94&lt;&gt;0,NA(),IF(AND(F94="確定",D94="出庫",C94&lt;=在庫一覧!$E$3),E94,0)))</f>
        <v/>
      </c>
      <c r="J94" s="1" t="str">
        <f aca="false">IF(K94="","",IF(L94&lt;&gt;0,NA(),IF(AND(F94="未確認",C94&lt;=在庫一覧!$E$3),1,0)))</f>
        <v/>
      </c>
      <c r="K94" s="1" t="str">
        <f aca="false">IF(COUNTA(A94:G94)=0,"",IF(NOT(AND(ISTEXT(A94),LEN(A94)=8,EXACT(LEFT(A94,4),"MOV-"),ISNUMBER(FIND(MID(A94,5,1)&amp;"x","0x1x2x3x4x5x6x7x8x9x")),ISNUMBER(FIND(MID(A94,6,1)&amp;"x","0x1x2x3x4x5x6x7x8x9x")),ISNUMBER(FIND(MID(A94,7,1)&amp;"x","0x1x2x3x4x5x6x7x8x9x")),ISNUMBER(FIND(MID(A94,8,1)&amp;"x","0x1x2x3x4x5x6x7x8x9x")))),"IDはMOV-と半角数字4桁",IF(COUNTIFS($A$8:$A$107,A94)&gt;1,"記録IDが重複",IF(NOT(AND(ISTEXT(B94),LEN(B94)=8,EXACT(LEFT(B94,4),"SKU-"),ISNUMBER(FIND(MID(B94,5,1)&amp;"x","0x1x2x3x4x5x6x7x8x9x")),ISNUMBER(FIND(MID(B94,6,1)&amp;"x","0x1x2x3x4x5x6x7x8x9x")),ISNUMBER(FIND(MID(B94,7,1)&amp;"x","0x1x2x3x4x5x6x7x8x9x")),ISNUMBER(FIND(MID(B94,8,1)&amp;"x","0x1x2x3x4x5x6x7x8x9x")))),"品目IDはSKU-と半角数字4桁",IF(COUNTIFS(期首と基準!$A$8:$A$57,B94)&lt;&gt;1,"期首品目が一意に登録されていません",IF(NOT(IF(ISNUMBER(C94),AND(C94&gt;=43831,C94&lt;73051,C94=INT(C94)),FALSE())),"発生日は時刻なしで必須",IF(NOT(OR(D94="入庫",D94="出庫")),"入出区分を確認",IF(NOT(OR(F94="確定",F94="取消",F94="未確認")),"状態を確認",IF(AND(F94&lt;&gt;"未確認",NOT(IF(ISNUMBER(E94),AND(E94&gt;=1,E94&lt;=1000000,E94=INT(E94)),FALSE()))),"確定/取消の元数量は1〜100万個の整数で必須",IF(AND(F94="未確認",COUNTA(E94)&gt;0),"未確認の数量は空欄",IF(NOT(IF(ISNUMBER(G94),AND(G94&gt;=43831,G94&lt;73051,G94=INT(G94)),FALSE())),"記録確認日は時刻なしで必須",IF(OR(C94&lt;在庫一覧!$B$3,C94&gt;G94,G94&gt;在庫一覧!$H$3),"期首日≦発生日≦確認日≦基準日を確認","確認済み"))))))))))))</f>
        <v/>
      </c>
      <c r="L94" s="1" t="str">
        <f aca="false">IF(K94="","",IF(K94="確認済み",0,1))</f>
        <v/>
      </c>
      <c r="M94" s="1" t="n">
        <f aca="false">IF(COUNTA(A94:G94)=0,IF(AND(K94="",L94="",H94="",I94="",J94=""),0,1),IF(NOT(AND(ISTEXT(K94),K94=IF(COUNTA(A94:G94)=0,"",IF(NOT(AND(ISTEXT(A94),LEN(A94)=8,EXACT(LEFT(A94,4),"MOV-"),ISNUMBER(FIND(MID(A94,5,1)&amp;"x","0x1x2x3x4x5x6x7x8x9x")),ISNUMBER(FIND(MID(A94,6,1)&amp;"x","0x1x2x3x4x5x6x7x8x9x")),ISNUMBER(FIND(MID(A94,7,1)&amp;"x","0x1x2x3x4x5x6x7x8x9x")),ISNUMBER(FIND(MID(A94,8,1)&amp;"x","0x1x2x3x4x5x6x7x8x9x")))),"IDはMOV-と半角数字4桁",IF(COUNTIFS($A$8:$A$107,A94)&gt;1,"記録IDが重複",IF(NOT(AND(ISTEXT(B94),LEN(B94)=8,EXACT(LEFT(B94,4),"SKU-"),ISNUMBER(FIND(MID(B94,5,1)&amp;"x","0x1x2x3x4x5x6x7x8x9x")),ISNUMBER(FIND(MID(B94,6,1)&amp;"x","0x1x2x3x4x5x6x7x8x9x")),ISNUMBER(FIND(MID(B94,7,1)&amp;"x","0x1x2x3x4x5x6x7x8x9x")),ISNUMBER(FIND(MID(B94,8,1)&amp;"x","0x1x2x3x4x5x6x7x8x9x")))),"品目IDはSKU-と半角数字4桁",IF(COUNTIFS(期首と基準!$A$8:$A$57,B94)&lt;&gt;1,"期首品目が一意に登録されていません",IF(NOT(IF(ISNUMBER(C94),AND(C94&gt;=43831,C94&lt;73051,C94=INT(C94)),FALSE())),"発生日は時刻なしで必須",IF(NOT(OR(D94="入庫",D94="出庫")),"入出区分を確認",IF(NOT(OR(F94="確定",F94="取消",F94="未確認")),"状態を確認",IF(AND(F94&lt;&gt;"未確認",NOT(IF(ISNUMBER(E94),AND(E94&gt;=1,E94&lt;=1000000,E94=INT(E94)),FALSE()))),"確定/取消の元数量は1〜100万個の整数で必須",IF(AND(F94="未確認",COUNTA(E94)&gt;0),"未確認の数量は空欄",IF(NOT(IF(ISNUMBER(G94),AND(G94&gt;=43831,G94&lt;73051,G94=INT(G94)),FALSE())),"記録確認日は時刻なしで必須",IF(OR(C94&lt;在庫一覧!$B$3,C94&gt;G94,G94&gt;在庫一覧!$H$3),"期首日≦発生日≦確認日≦基準日を確認","確認済み")))))))))))),ISNUMBER(L94),L94=IF(K94="確認済み",0,1))),1,IF(L94&lt;&gt;0,0,IF(AND(ISNUMBER(H94),H94=IF(AND(F94="確定",D94="入庫",C94&lt;=在庫一覧!$E$3),E94,0),ISNUMBER(I94),I94=IF(AND(F94="確定",D94="出庫",C94&lt;=在庫一覧!$E$3),E94,0),ISNUMBER(J94),J94=IF(AND(F94="未確認",C94&lt;=在庫一覧!$E$3),1,0)),0,1))))</f>
        <v>0</v>
      </c>
    </row>
    <row r="95" customFormat="false" ht="30" hidden="false" customHeight="true" outlineLevel="0" collapsed="false">
      <c r="A95" s="8"/>
      <c r="B95" s="12"/>
      <c r="C95" s="13"/>
      <c r="D95" s="9"/>
      <c r="E95" s="10"/>
      <c r="F95" s="9"/>
      <c r="G95" s="13"/>
      <c r="H95" s="4" t="str">
        <f aca="false">IF(K95="","",IF(L95&lt;&gt;0,NA(),IF(AND(F95="確定",D95="入庫",C95&lt;=在庫一覧!$E$3),E95,0)))</f>
        <v/>
      </c>
      <c r="I95" s="4" t="str">
        <f aca="false">IF(K95="","",IF(L95&lt;&gt;0,NA(),IF(AND(F95="確定",D95="出庫",C95&lt;=在庫一覧!$E$3),E95,0)))</f>
        <v/>
      </c>
      <c r="J95" s="1" t="str">
        <f aca="false">IF(K95="","",IF(L95&lt;&gt;0,NA(),IF(AND(F95="未確認",C95&lt;=在庫一覧!$E$3),1,0)))</f>
        <v/>
      </c>
      <c r="K95" s="1" t="str">
        <f aca="false">IF(COUNTA(A95:G95)=0,"",IF(NOT(AND(ISTEXT(A95),LEN(A95)=8,EXACT(LEFT(A95,4),"MOV-"),ISNUMBER(FIND(MID(A95,5,1)&amp;"x","0x1x2x3x4x5x6x7x8x9x")),ISNUMBER(FIND(MID(A95,6,1)&amp;"x","0x1x2x3x4x5x6x7x8x9x")),ISNUMBER(FIND(MID(A95,7,1)&amp;"x","0x1x2x3x4x5x6x7x8x9x")),ISNUMBER(FIND(MID(A95,8,1)&amp;"x","0x1x2x3x4x5x6x7x8x9x")))),"IDはMOV-と半角数字4桁",IF(COUNTIFS($A$8:$A$107,A95)&gt;1,"記録IDが重複",IF(NOT(AND(ISTEXT(B95),LEN(B95)=8,EXACT(LEFT(B95,4),"SKU-"),ISNUMBER(FIND(MID(B95,5,1)&amp;"x","0x1x2x3x4x5x6x7x8x9x")),ISNUMBER(FIND(MID(B95,6,1)&amp;"x","0x1x2x3x4x5x6x7x8x9x")),ISNUMBER(FIND(MID(B95,7,1)&amp;"x","0x1x2x3x4x5x6x7x8x9x")),ISNUMBER(FIND(MID(B95,8,1)&amp;"x","0x1x2x3x4x5x6x7x8x9x")))),"品目IDはSKU-と半角数字4桁",IF(COUNTIFS(期首と基準!$A$8:$A$57,B95)&lt;&gt;1,"期首品目が一意に登録されていません",IF(NOT(IF(ISNUMBER(C95),AND(C95&gt;=43831,C95&lt;73051,C95=INT(C95)),FALSE())),"発生日は時刻なしで必須",IF(NOT(OR(D95="入庫",D95="出庫")),"入出区分を確認",IF(NOT(OR(F95="確定",F95="取消",F95="未確認")),"状態を確認",IF(AND(F95&lt;&gt;"未確認",NOT(IF(ISNUMBER(E95),AND(E95&gt;=1,E95&lt;=1000000,E95=INT(E95)),FALSE()))),"確定/取消の元数量は1〜100万個の整数で必須",IF(AND(F95="未確認",COUNTA(E95)&gt;0),"未確認の数量は空欄",IF(NOT(IF(ISNUMBER(G95),AND(G95&gt;=43831,G95&lt;73051,G95=INT(G95)),FALSE())),"記録確認日は時刻なしで必須",IF(OR(C95&lt;在庫一覧!$B$3,C95&gt;G95,G95&gt;在庫一覧!$H$3),"期首日≦発生日≦確認日≦基準日を確認","確認済み"))))))))))))</f>
        <v/>
      </c>
      <c r="L95" s="1" t="str">
        <f aca="false">IF(K95="","",IF(K95="確認済み",0,1))</f>
        <v/>
      </c>
      <c r="M95" s="1" t="n">
        <f aca="false">IF(COUNTA(A95:G95)=0,IF(AND(K95="",L95="",H95="",I95="",J95=""),0,1),IF(NOT(AND(ISTEXT(K95),K95=IF(COUNTA(A95:G95)=0,"",IF(NOT(AND(ISTEXT(A95),LEN(A95)=8,EXACT(LEFT(A95,4),"MOV-"),ISNUMBER(FIND(MID(A95,5,1)&amp;"x","0x1x2x3x4x5x6x7x8x9x")),ISNUMBER(FIND(MID(A95,6,1)&amp;"x","0x1x2x3x4x5x6x7x8x9x")),ISNUMBER(FIND(MID(A95,7,1)&amp;"x","0x1x2x3x4x5x6x7x8x9x")),ISNUMBER(FIND(MID(A95,8,1)&amp;"x","0x1x2x3x4x5x6x7x8x9x")))),"IDはMOV-と半角数字4桁",IF(COUNTIFS($A$8:$A$107,A95)&gt;1,"記録IDが重複",IF(NOT(AND(ISTEXT(B95),LEN(B95)=8,EXACT(LEFT(B95,4),"SKU-"),ISNUMBER(FIND(MID(B95,5,1)&amp;"x","0x1x2x3x4x5x6x7x8x9x")),ISNUMBER(FIND(MID(B95,6,1)&amp;"x","0x1x2x3x4x5x6x7x8x9x")),ISNUMBER(FIND(MID(B95,7,1)&amp;"x","0x1x2x3x4x5x6x7x8x9x")),ISNUMBER(FIND(MID(B95,8,1)&amp;"x","0x1x2x3x4x5x6x7x8x9x")))),"品目IDはSKU-と半角数字4桁",IF(COUNTIFS(期首と基準!$A$8:$A$57,B95)&lt;&gt;1,"期首品目が一意に登録されていません",IF(NOT(IF(ISNUMBER(C95),AND(C95&gt;=43831,C95&lt;73051,C95=INT(C95)),FALSE())),"発生日は時刻なしで必須",IF(NOT(OR(D95="入庫",D95="出庫")),"入出区分を確認",IF(NOT(OR(F95="確定",F95="取消",F95="未確認")),"状態を確認",IF(AND(F95&lt;&gt;"未確認",NOT(IF(ISNUMBER(E95),AND(E95&gt;=1,E95&lt;=1000000,E95=INT(E95)),FALSE()))),"確定/取消の元数量は1〜100万個の整数で必須",IF(AND(F95="未確認",COUNTA(E95)&gt;0),"未確認の数量は空欄",IF(NOT(IF(ISNUMBER(G95),AND(G95&gt;=43831,G95&lt;73051,G95=INT(G95)),FALSE())),"記録確認日は時刻なしで必須",IF(OR(C95&lt;在庫一覧!$B$3,C95&gt;G95,G95&gt;在庫一覧!$H$3),"期首日≦発生日≦確認日≦基準日を確認","確認済み")))))))))))),ISNUMBER(L95),L95=IF(K95="確認済み",0,1))),1,IF(L95&lt;&gt;0,0,IF(AND(ISNUMBER(H95),H95=IF(AND(F95="確定",D95="入庫",C95&lt;=在庫一覧!$E$3),E95,0),ISNUMBER(I95),I95=IF(AND(F95="確定",D95="出庫",C95&lt;=在庫一覧!$E$3),E95,0),ISNUMBER(J95),J95=IF(AND(F95="未確認",C95&lt;=在庫一覧!$E$3),1,0)),0,1))))</f>
        <v>0</v>
      </c>
    </row>
    <row r="96" customFormat="false" ht="30" hidden="false" customHeight="true" outlineLevel="0" collapsed="false">
      <c r="A96" s="8"/>
      <c r="B96" s="12"/>
      <c r="C96" s="13"/>
      <c r="D96" s="9"/>
      <c r="E96" s="10"/>
      <c r="F96" s="9"/>
      <c r="G96" s="13"/>
      <c r="H96" s="4" t="str">
        <f aca="false">IF(K96="","",IF(L96&lt;&gt;0,NA(),IF(AND(F96="確定",D96="入庫",C96&lt;=在庫一覧!$E$3),E96,0)))</f>
        <v/>
      </c>
      <c r="I96" s="4" t="str">
        <f aca="false">IF(K96="","",IF(L96&lt;&gt;0,NA(),IF(AND(F96="確定",D96="出庫",C96&lt;=在庫一覧!$E$3),E96,0)))</f>
        <v/>
      </c>
      <c r="J96" s="1" t="str">
        <f aca="false">IF(K96="","",IF(L96&lt;&gt;0,NA(),IF(AND(F96="未確認",C96&lt;=在庫一覧!$E$3),1,0)))</f>
        <v/>
      </c>
      <c r="K96" s="1" t="str">
        <f aca="false">IF(COUNTA(A96:G96)=0,"",IF(NOT(AND(ISTEXT(A96),LEN(A96)=8,EXACT(LEFT(A96,4),"MOV-"),ISNUMBER(FIND(MID(A96,5,1)&amp;"x","0x1x2x3x4x5x6x7x8x9x")),ISNUMBER(FIND(MID(A96,6,1)&amp;"x","0x1x2x3x4x5x6x7x8x9x")),ISNUMBER(FIND(MID(A96,7,1)&amp;"x","0x1x2x3x4x5x6x7x8x9x")),ISNUMBER(FIND(MID(A96,8,1)&amp;"x","0x1x2x3x4x5x6x7x8x9x")))),"IDはMOV-と半角数字4桁",IF(COUNTIFS($A$8:$A$107,A96)&gt;1,"記録IDが重複",IF(NOT(AND(ISTEXT(B96),LEN(B96)=8,EXACT(LEFT(B96,4),"SKU-"),ISNUMBER(FIND(MID(B96,5,1)&amp;"x","0x1x2x3x4x5x6x7x8x9x")),ISNUMBER(FIND(MID(B96,6,1)&amp;"x","0x1x2x3x4x5x6x7x8x9x")),ISNUMBER(FIND(MID(B96,7,1)&amp;"x","0x1x2x3x4x5x6x7x8x9x")),ISNUMBER(FIND(MID(B96,8,1)&amp;"x","0x1x2x3x4x5x6x7x8x9x")))),"品目IDはSKU-と半角数字4桁",IF(COUNTIFS(期首と基準!$A$8:$A$57,B96)&lt;&gt;1,"期首品目が一意に登録されていません",IF(NOT(IF(ISNUMBER(C96),AND(C96&gt;=43831,C96&lt;73051,C96=INT(C96)),FALSE())),"発生日は時刻なしで必須",IF(NOT(OR(D96="入庫",D96="出庫")),"入出区分を確認",IF(NOT(OR(F96="確定",F96="取消",F96="未確認")),"状態を確認",IF(AND(F96&lt;&gt;"未確認",NOT(IF(ISNUMBER(E96),AND(E96&gt;=1,E96&lt;=1000000,E96=INT(E96)),FALSE()))),"確定/取消の元数量は1〜100万個の整数で必須",IF(AND(F96="未確認",COUNTA(E96)&gt;0),"未確認の数量は空欄",IF(NOT(IF(ISNUMBER(G96),AND(G96&gt;=43831,G96&lt;73051,G96=INT(G96)),FALSE())),"記録確認日は時刻なしで必須",IF(OR(C96&lt;在庫一覧!$B$3,C96&gt;G96,G96&gt;在庫一覧!$H$3),"期首日≦発生日≦確認日≦基準日を確認","確認済み"))))))))))))</f>
        <v/>
      </c>
      <c r="L96" s="1" t="str">
        <f aca="false">IF(K96="","",IF(K96="確認済み",0,1))</f>
        <v/>
      </c>
      <c r="M96" s="1" t="n">
        <f aca="false">IF(COUNTA(A96:G96)=0,IF(AND(K96="",L96="",H96="",I96="",J96=""),0,1),IF(NOT(AND(ISTEXT(K96),K96=IF(COUNTA(A96:G96)=0,"",IF(NOT(AND(ISTEXT(A96),LEN(A96)=8,EXACT(LEFT(A96,4),"MOV-"),ISNUMBER(FIND(MID(A96,5,1)&amp;"x","0x1x2x3x4x5x6x7x8x9x")),ISNUMBER(FIND(MID(A96,6,1)&amp;"x","0x1x2x3x4x5x6x7x8x9x")),ISNUMBER(FIND(MID(A96,7,1)&amp;"x","0x1x2x3x4x5x6x7x8x9x")),ISNUMBER(FIND(MID(A96,8,1)&amp;"x","0x1x2x3x4x5x6x7x8x9x")))),"IDはMOV-と半角数字4桁",IF(COUNTIFS($A$8:$A$107,A96)&gt;1,"記録IDが重複",IF(NOT(AND(ISTEXT(B96),LEN(B96)=8,EXACT(LEFT(B96,4),"SKU-"),ISNUMBER(FIND(MID(B96,5,1)&amp;"x","0x1x2x3x4x5x6x7x8x9x")),ISNUMBER(FIND(MID(B96,6,1)&amp;"x","0x1x2x3x4x5x6x7x8x9x")),ISNUMBER(FIND(MID(B96,7,1)&amp;"x","0x1x2x3x4x5x6x7x8x9x")),ISNUMBER(FIND(MID(B96,8,1)&amp;"x","0x1x2x3x4x5x6x7x8x9x")))),"品目IDはSKU-と半角数字4桁",IF(COUNTIFS(期首と基準!$A$8:$A$57,B96)&lt;&gt;1,"期首品目が一意に登録されていません",IF(NOT(IF(ISNUMBER(C96),AND(C96&gt;=43831,C96&lt;73051,C96=INT(C96)),FALSE())),"発生日は時刻なしで必須",IF(NOT(OR(D96="入庫",D96="出庫")),"入出区分を確認",IF(NOT(OR(F96="確定",F96="取消",F96="未確認")),"状態を確認",IF(AND(F96&lt;&gt;"未確認",NOT(IF(ISNUMBER(E96),AND(E96&gt;=1,E96&lt;=1000000,E96=INT(E96)),FALSE()))),"確定/取消の元数量は1〜100万個の整数で必須",IF(AND(F96="未確認",COUNTA(E96)&gt;0),"未確認の数量は空欄",IF(NOT(IF(ISNUMBER(G96),AND(G96&gt;=43831,G96&lt;73051,G96=INT(G96)),FALSE())),"記録確認日は時刻なしで必須",IF(OR(C96&lt;在庫一覧!$B$3,C96&gt;G96,G96&gt;在庫一覧!$H$3),"期首日≦発生日≦確認日≦基準日を確認","確認済み")))))))))))),ISNUMBER(L96),L96=IF(K96="確認済み",0,1))),1,IF(L96&lt;&gt;0,0,IF(AND(ISNUMBER(H96),H96=IF(AND(F96="確定",D96="入庫",C96&lt;=在庫一覧!$E$3),E96,0),ISNUMBER(I96),I96=IF(AND(F96="確定",D96="出庫",C96&lt;=在庫一覧!$E$3),E96,0),ISNUMBER(J96),J96=IF(AND(F96="未確認",C96&lt;=在庫一覧!$E$3),1,0)),0,1))))</f>
        <v>0</v>
      </c>
    </row>
    <row r="97" customFormat="false" ht="30" hidden="false" customHeight="true" outlineLevel="0" collapsed="false">
      <c r="A97" s="8"/>
      <c r="B97" s="12"/>
      <c r="C97" s="13"/>
      <c r="D97" s="9"/>
      <c r="E97" s="10"/>
      <c r="F97" s="9"/>
      <c r="G97" s="13"/>
      <c r="H97" s="4" t="str">
        <f aca="false">IF(K97="","",IF(L97&lt;&gt;0,NA(),IF(AND(F97="確定",D97="入庫",C97&lt;=在庫一覧!$E$3),E97,0)))</f>
        <v/>
      </c>
      <c r="I97" s="4" t="str">
        <f aca="false">IF(K97="","",IF(L97&lt;&gt;0,NA(),IF(AND(F97="確定",D97="出庫",C97&lt;=在庫一覧!$E$3),E97,0)))</f>
        <v/>
      </c>
      <c r="J97" s="1" t="str">
        <f aca="false">IF(K97="","",IF(L97&lt;&gt;0,NA(),IF(AND(F97="未確認",C97&lt;=在庫一覧!$E$3),1,0)))</f>
        <v/>
      </c>
      <c r="K97" s="1" t="str">
        <f aca="false">IF(COUNTA(A97:G97)=0,"",IF(NOT(AND(ISTEXT(A97),LEN(A97)=8,EXACT(LEFT(A97,4),"MOV-"),ISNUMBER(FIND(MID(A97,5,1)&amp;"x","0x1x2x3x4x5x6x7x8x9x")),ISNUMBER(FIND(MID(A97,6,1)&amp;"x","0x1x2x3x4x5x6x7x8x9x")),ISNUMBER(FIND(MID(A97,7,1)&amp;"x","0x1x2x3x4x5x6x7x8x9x")),ISNUMBER(FIND(MID(A97,8,1)&amp;"x","0x1x2x3x4x5x6x7x8x9x")))),"IDはMOV-と半角数字4桁",IF(COUNTIFS($A$8:$A$107,A97)&gt;1,"記録IDが重複",IF(NOT(AND(ISTEXT(B97),LEN(B97)=8,EXACT(LEFT(B97,4),"SKU-"),ISNUMBER(FIND(MID(B97,5,1)&amp;"x","0x1x2x3x4x5x6x7x8x9x")),ISNUMBER(FIND(MID(B97,6,1)&amp;"x","0x1x2x3x4x5x6x7x8x9x")),ISNUMBER(FIND(MID(B97,7,1)&amp;"x","0x1x2x3x4x5x6x7x8x9x")),ISNUMBER(FIND(MID(B97,8,1)&amp;"x","0x1x2x3x4x5x6x7x8x9x")))),"品目IDはSKU-と半角数字4桁",IF(COUNTIFS(期首と基準!$A$8:$A$57,B97)&lt;&gt;1,"期首品目が一意に登録されていません",IF(NOT(IF(ISNUMBER(C97),AND(C97&gt;=43831,C97&lt;73051,C97=INT(C97)),FALSE())),"発生日は時刻なしで必須",IF(NOT(OR(D97="入庫",D97="出庫")),"入出区分を確認",IF(NOT(OR(F97="確定",F97="取消",F97="未確認")),"状態を確認",IF(AND(F97&lt;&gt;"未確認",NOT(IF(ISNUMBER(E97),AND(E97&gt;=1,E97&lt;=1000000,E97=INT(E97)),FALSE()))),"確定/取消の元数量は1〜100万個の整数で必須",IF(AND(F97="未確認",COUNTA(E97)&gt;0),"未確認の数量は空欄",IF(NOT(IF(ISNUMBER(G97),AND(G97&gt;=43831,G97&lt;73051,G97=INT(G97)),FALSE())),"記録確認日は時刻なしで必須",IF(OR(C97&lt;在庫一覧!$B$3,C97&gt;G97,G97&gt;在庫一覧!$H$3),"期首日≦発生日≦確認日≦基準日を確認","確認済み"))))))))))))</f>
        <v/>
      </c>
      <c r="L97" s="1" t="str">
        <f aca="false">IF(K97="","",IF(K97="確認済み",0,1))</f>
        <v/>
      </c>
      <c r="M97" s="1" t="n">
        <f aca="false">IF(COUNTA(A97:G97)=0,IF(AND(K97="",L97="",H97="",I97="",J97=""),0,1),IF(NOT(AND(ISTEXT(K97),K97=IF(COUNTA(A97:G97)=0,"",IF(NOT(AND(ISTEXT(A97),LEN(A97)=8,EXACT(LEFT(A97,4),"MOV-"),ISNUMBER(FIND(MID(A97,5,1)&amp;"x","0x1x2x3x4x5x6x7x8x9x")),ISNUMBER(FIND(MID(A97,6,1)&amp;"x","0x1x2x3x4x5x6x7x8x9x")),ISNUMBER(FIND(MID(A97,7,1)&amp;"x","0x1x2x3x4x5x6x7x8x9x")),ISNUMBER(FIND(MID(A97,8,1)&amp;"x","0x1x2x3x4x5x6x7x8x9x")))),"IDはMOV-と半角数字4桁",IF(COUNTIFS($A$8:$A$107,A97)&gt;1,"記録IDが重複",IF(NOT(AND(ISTEXT(B97),LEN(B97)=8,EXACT(LEFT(B97,4),"SKU-"),ISNUMBER(FIND(MID(B97,5,1)&amp;"x","0x1x2x3x4x5x6x7x8x9x")),ISNUMBER(FIND(MID(B97,6,1)&amp;"x","0x1x2x3x4x5x6x7x8x9x")),ISNUMBER(FIND(MID(B97,7,1)&amp;"x","0x1x2x3x4x5x6x7x8x9x")),ISNUMBER(FIND(MID(B97,8,1)&amp;"x","0x1x2x3x4x5x6x7x8x9x")))),"品目IDはSKU-と半角数字4桁",IF(COUNTIFS(期首と基準!$A$8:$A$57,B97)&lt;&gt;1,"期首品目が一意に登録されていません",IF(NOT(IF(ISNUMBER(C97),AND(C97&gt;=43831,C97&lt;73051,C97=INT(C97)),FALSE())),"発生日は時刻なしで必須",IF(NOT(OR(D97="入庫",D97="出庫")),"入出区分を確認",IF(NOT(OR(F97="確定",F97="取消",F97="未確認")),"状態を確認",IF(AND(F97&lt;&gt;"未確認",NOT(IF(ISNUMBER(E97),AND(E97&gt;=1,E97&lt;=1000000,E97=INT(E97)),FALSE()))),"確定/取消の元数量は1〜100万個の整数で必須",IF(AND(F97="未確認",COUNTA(E97)&gt;0),"未確認の数量は空欄",IF(NOT(IF(ISNUMBER(G97),AND(G97&gt;=43831,G97&lt;73051,G97=INT(G97)),FALSE())),"記録確認日は時刻なしで必須",IF(OR(C97&lt;在庫一覧!$B$3,C97&gt;G97,G97&gt;在庫一覧!$H$3),"期首日≦発生日≦確認日≦基準日を確認","確認済み")))))))))))),ISNUMBER(L97),L97=IF(K97="確認済み",0,1))),1,IF(L97&lt;&gt;0,0,IF(AND(ISNUMBER(H97),H97=IF(AND(F97="確定",D97="入庫",C97&lt;=在庫一覧!$E$3),E97,0),ISNUMBER(I97),I97=IF(AND(F97="確定",D97="出庫",C97&lt;=在庫一覧!$E$3),E97,0),ISNUMBER(J97),J97=IF(AND(F97="未確認",C97&lt;=在庫一覧!$E$3),1,0)),0,1))))</f>
        <v>0</v>
      </c>
    </row>
    <row r="98" customFormat="false" ht="30" hidden="false" customHeight="true" outlineLevel="0" collapsed="false">
      <c r="A98" s="8"/>
      <c r="B98" s="12"/>
      <c r="C98" s="13"/>
      <c r="D98" s="9"/>
      <c r="E98" s="10"/>
      <c r="F98" s="9"/>
      <c r="G98" s="13"/>
      <c r="H98" s="4" t="str">
        <f aca="false">IF(K98="","",IF(L98&lt;&gt;0,NA(),IF(AND(F98="確定",D98="入庫",C98&lt;=在庫一覧!$E$3),E98,0)))</f>
        <v/>
      </c>
      <c r="I98" s="4" t="str">
        <f aca="false">IF(K98="","",IF(L98&lt;&gt;0,NA(),IF(AND(F98="確定",D98="出庫",C98&lt;=在庫一覧!$E$3),E98,0)))</f>
        <v/>
      </c>
      <c r="J98" s="1" t="str">
        <f aca="false">IF(K98="","",IF(L98&lt;&gt;0,NA(),IF(AND(F98="未確認",C98&lt;=在庫一覧!$E$3),1,0)))</f>
        <v/>
      </c>
      <c r="K98" s="1" t="str">
        <f aca="false">IF(COUNTA(A98:G98)=0,"",IF(NOT(AND(ISTEXT(A98),LEN(A98)=8,EXACT(LEFT(A98,4),"MOV-"),ISNUMBER(FIND(MID(A98,5,1)&amp;"x","0x1x2x3x4x5x6x7x8x9x")),ISNUMBER(FIND(MID(A98,6,1)&amp;"x","0x1x2x3x4x5x6x7x8x9x")),ISNUMBER(FIND(MID(A98,7,1)&amp;"x","0x1x2x3x4x5x6x7x8x9x")),ISNUMBER(FIND(MID(A98,8,1)&amp;"x","0x1x2x3x4x5x6x7x8x9x")))),"IDはMOV-と半角数字4桁",IF(COUNTIFS($A$8:$A$107,A98)&gt;1,"記録IDが重複",IF(NOT(AND(ISTEXT(B98),LEN(B98)=8,EXACT(LEFT(B98,4),"SKU-"),ISNUMBER(FIND(MID(B98,5,1)&amp;"x","0x1x2x3x4x5x6x7x8x9x")),ISNUMBER(FIND(MID(B98,6,1)&amp;"x","0x1x2x3x4x5x6x7x8x9x")),ISNUMBER(FIND(MID(B98,7,1)&amp;"x","0x1x2x3x4x5x6x7x8x9x")),ISNUMBER(FIND(MID(B98,8,1)&amp;"x","0x1x2x3x4x5x6x7x8x9x")))),"品目IDはSKU-と半角数字4桁",IF(COUNTIFS(期首と基準!$A$8:$A$57,B98)&lt;&gt;1,"期首品目が一意に登録されていません",IF(NOT(IF(ISNUMBER(C98),AND(C98&gt;=43831,C98&lt;73051,C98=INT(C98)),FALSE())),"発生日は時刻なしで必須",IF(NOT(OR(D98="入庫",D98="出庫")),"入出区分を確認",IF(NOT(OR(F98="確定",F98="取消",F98="未確認")),"状態を確認",IF(AND(F98&lt;&gt;"未確認",NOT(IF(ISNUMBER(E98),AND(E98&gt;=1,E98&lt;=1000000,E98=INT(E98)),FALSE()))),"確定/取消の元数量は1〜100万個の整数で必須",IF(AND(F98="未確認",COUNTA(E98)&gt;0),"未確認の数量は空欄",IF(NOT(IF(ISNUMBER(G98),AND(G98&gt;=43831,G98&lt;73051,G98=INT(G98)),FALSE())),"記録確認日は時刻なしで必須",IF(OR(C98&lt;在庫一覧!$B$3,C98&gt;G98,G98&gt;在庫一覧!$H$3),"期首日≦発生日≦確認日≦基準日を確認","確認済み"))))))))))))</f>
        <v/>
      </c>
      <c r="L98" s="1" t="str">
        <f aca="false">IF(K98="","",IF(K98="確認済み",0,1))</f>
        <v/>
      </c>
      <c r="M98" s="1" t="n">
        <f aca="false">IF(COUNTA(A98:G98)=0,IF(AND(K98="",L98="",H98="",I98="",J98=""),0,1),IF(NOT(AND(ISTEXT(K98),K98=IF(COUNTA(A98:G98)=0,"",IF(NOT(AND(ISTEXT(A98),LEN(A98)=8,EXACT(LEFT(A98,4),"MOV-"),ISNUMBER(FIND(MID(A98,5,1)&amp;"x","0x1x2x3x4x5x6x7x8x9x")),ISNUMBER(FIND(MID(A98,6,1)&amp;"x","0x1x2x3x4x5x6x7x8x9x")),ISNUMBER(FIND(MID(A98,7,1)&amp;"x","0x1x2x3x4x5x6x7x8x9x")),ISNUMBER(FIND(MID(A98,8,1)&amp;"x","0x1x2x3x4x5x6x7x8x9x")))),"IDはMOV-と半角数字4桁",IF(COUNTIFS($A$8:$A$107,A98)&gt;1,"記録IDが重複",IF(NOT(AND(ISTEXT(B98),LEN(B98)=8,EXACT(LEFT(B98,4),"SKU-"),ISNUMBER(FIND(MID(B98,5,1)&amp;"x","0x1x2x3x4x5x6x7x8x9x")),ISNUMBER(FIND(MID(B98,6,1)&amp;"x","0x1x2x3x4x5x6x7x8x9x")),ISNUMBER(FIND(MID(B98,7,1)&amp;"x","0x1x2x3x4x5x6x7x8x9x")),ISNUMBER(FIND(MID(B98,8,1)&amp;"x","0x1x2x3x4x5x6x7x8x9x")))),"品目IDはSKU-と半角数字4桁",IF(COUNTIFS(期首と基準!$A$8:$A$57,B98)&lt;&gt;1,"期首品目が一意に登録されていません",IF(NOT(IF(ISNUMBER(C98),AND(C98&gt;=43831,C98&lt;73051,C98=INT(C98)),FALSE())),"発生日は時刻なしで必須",IF(NOT(OR(D98="入庫",D98="出庫")),"入出区分を確認",IF(NOT(OR(F98="確定",F98="取消",F98="未確認")),"状態を確認",IF(AND(F98&lt;&gt;"未確認",NOT(IF(ISNUMBER(E98),AND(E98&gt;=1,E98&lt;=1000000,E98=INT(E98)),FALSE()))),"確定/取消の元数量は1〜100万個の整数で必須",IF(AND(F98="未確認",COUNTA(E98)&gt;0),"未確認の数量は空欄",IF(NOT(IF(ISNUMBER(G98),AND(G98&gt;=43831,G98&lt;73051,G98=INT(G98)),FALSE())),"記録確認日は時刻なしで必須",IF(OR(C98&lt;在庫一覧!$B$3,C98&gt;G98,G98&gt;在庫一覧!$H$3),"期首日≦発生日≦確認日≦基準日を確認","確認済み")))))))))))),ISNUMBER(L98),L98=IF(K98="確認済み",0,1))),1,IF(L98&lt;&gt;0,0,IF(AND(ISNUMBER(H98),H98=IF(AND(F98="確定",D98="入庫",C98&lt;=在庫一覧!$E$3),E98,0),ISNUMBER(I98),I98=IF(AND(F98="確定",D98="出庫",C98&lt;=在庫一覧!$E$3),E98,0),ISNUMBER(J98),J98=IF(AND(F98="未確認",C98&lt;=在庫一覧!$E$3),1,0)),0,1))))</f>
        <v>0</v>
      </c>
    </row>
    <row r="99" customFormat="false" ht="30" hidden="false" customHeight="true" outlineLevel="0" collapsed="false">
      <c r="A99" s="8"/>
      <c r="B99" s="12"/>
      <c r="C99" s="13"/>
      <c r="D99" s="9"/>
      <c r="E99" s="10"/>
      <c r="F99" s="9"/>
      <c r="G99" s="13"/>
      <c r="H99" s="4" t="str">
        <f aca="false">IF(K99="","",IF(L99&lt;&gt;0,NA(),IF(AND(F99="確定",D99="入庫",C99&lt;=在庫一覧!$E$3),E99,0)))</f>
        <v/>
      </c>
      <c r="I99" s="4" t="str">
        <f aca="false">IF(K99="","",IF(L99&lt;&gt;0,NA(),IF(AND(F99="確定",D99="出庫",C99&lt;=在庫一覧!$E$3),E99,0)))</f>
        <v/>
      </c>
      <c r="J99" s="1" t="str">
        <f aca="false">IF(K99="","",IF(L99&lt;&gt;0,NA(),IF(AND(F99="未確認",C99&lt;=在庫一覧!$E$3),1,0)))</f>
        <v/>
      </c>
      <c r="K99" s="1" t="str">
        <f aca="false">IF(COUNTA(A99:G99)=0,"",IF(NOT(AND(ISTEXT(A99),LEN(A99)=8,EXACT(LEFT(A99,4),"MOV-"),ISNUMBER(FIND(MID(A99,5,1)&amp;"x","0x1x2x3x4x5x6x7x8x9x")),ISNUMBER(FIND(MID(A99,6,1)&amp;"x","0x1x2x3x4x5x6x7x8x9x")),ISNUMBER(FIND(MID(A99,7,1)&amp;"x","0x1x2x3x4x5x6x7x8x9x")),ISNUMBER(FIND(MID(A99,8,1)&amp;"x","0x1x2x3x4x5x6x7x8x9x")))),"IDはMOV-と半角数字4桁",IF(COUNTIFS($A$8:$A$107,A99)&gt;1,"記録IDが重複",IF(NOT(AND(ISTEXT(B99),LEN(B99)=8,EXACT(LEFT(B99,4),"SKU-"),ISNUMBER(FIND(MID(B99,5,1)&amp;"x","0x1x2x3x4x5x6x7x8x9x")),ISNUMBER(FIND(MID(B99,6,1)&amp;"x","0x1x2x3x4x5x6x7x8x9x")),ISNUMBER(FIND(MID(B99,7,1)&amp;"x","0x1x2x3x4x5x6x7x8x9x")),ISNUMBER(FIND(MID(B99,8,1)&amp;"x","0x1x2x3x4x5x6x7x8x9x")))),"品目IDはSKU-と半角数字4桁",IF(COUNTIFS(期首と基準!$A$8:$A$57,B99)&lt;&gt;1,"期首品目が一意に登録されていません",IF(NOT(IF(ISNUMBER(C99),AND(C99&gt;=43831,C99&lt;73051,C99=INT(C99)),FALSE())),"発生日は時刻なしで必須",IF(NOT(OR(D99="入庫",D99="出庫")),"入出区分を確認",IF(NOT(OR(F99="確定",F99="取消",F99="未確認")),"状態を確認",IF(AND(F99&lt;&gt;"未確認",NOT(IF(ISNUMBER(E99),AND(E99&gt;=1,E99&lt;=1000000,E99=INT(E99)),FALSE()))),"確定/取消の元数量は1〜100万個の整数で必須",IF(AND(F99="未確認",COUNTA(E99)&gt;0),"未確認の数量は空欄",IF(NOT(IF(ISNUMBER(G99),AND(G99&gt;=43831,G99&lt;73051,G99=INT(G99)),FALSE())),"記録確認日は時刻なしで必須",IF(OR(C99&lt;在庫一覧!$B$3,C99&gt;G99,G99&gt;在庫一覧!$H$3),"期首日≦発生日≦確認日≦基準日を確認","確認済み"))))))))))))</f>
        <v/>
      </c>
      <c r="L99" s="1" t="str">
        <f aca="false">IF(K99="","",IF(K99="確認済み",0,1))</f>
        <v/>
      </c>
      <c r="M99" s="1" t="n">
        <f aca="false">IF(COUNTA(A99:G99)=0,IF(AND(K99="",L99="",H99="",I99="",J99=""),0,1),IF(NOT(AND(ISTEXT(K99),K99=IF(COUNTA(A99:G99)=0,"",IF(NOT(AND(ISTEXT(A99),LEN(A99)=8,EXACT(LEFT(A99,4),"MOV-"),ISNUMBER(FIND(MID(A99,5,1)&amp;"x","0x1x2x3x4x5x6x7x8x9x")),ISNUMBER(FIND(MID(A99,6,1)&amp;"x","0x1x2x3x4x5x6x7x8x9x")),ISNUMBER(FIND(MID(A99,7,1)&amp;"x","0x1x2x3x4x5x6x7x8x9x")),ISNUMBER(FIND(MID(A99,8,1)&amp;"x","0x1x2x3x4x5x6x7x8x9x")))),"IDはMOV-と半角数字4桁",IF(COUNTIFS($A$8:$A$107,A99)&gt;1,"記録IDが重複",IF(NOT(AND(ISTEXT(B99),LEN(B99)=8,EXACT(LEFT(B99,4),"SKU-"),ISNUMBER(FIND(MID(B99,5,1)&amp;"x","0x1x2x3x4x5x6x7x8x9x")),ISNUMBER(FIND(MID(B99,6,1)&amp;"x","0x1x2x3x4x5x6x7x8x9x")),ISNUMBER(FIND(MID(B99,7,1)&amp;"x","0x1x2x3x4x5x6x7x8x9x")),ISNUMBER(FIND(MID(B99,8,1)&amp;"x","0x1x2x3x4x5x6x7x8x9x")))),"品目IDはSKU-と半角数字4桁",IF(COUNTIFS(期首と基準!$A$8:$A$57,B99)&lt;&gt;1,"期首品目が一意に登録されていません",IF(NOT(IF(ISNUMBER(C99),AND(C99&gt;=43831,C99&lt;73051,C99=INT(C99)),FALSE())),"発生日は時刻なしで必須",IF(NOT(OR(D99="入庫",D99="出庫")),"入出区分を確認",IF(NOT(OR(F99="確定",F99="取消",F99="未確認")),"状態を確認",IF(AND(F99&lt;&gt;"未確認",NOT(IF(ISNUMBER(E99),AND(E99&gt;=1,E99&lt;=1000000,E99=INT(E99)),FALSE()))),"確定/取消の元数量は1〜100万個の整数で必須",IF(AND(F99="未確認",COUNTA(E99)&gt;0),"未確認の数量は空欄",IF(NOT(IF(ISNUMBER(G99),AND(G99&gt;=43831,G99&lt;73051,G99=INT(G99)),FALSE())),"記録確認日は時刻なしで必須",IF(OR(C99&lt;在庫一覧!$B$3,C99&gt;G99,G99&gt;在庫一覧!$H$3),"期首日≦発生日≦確認日≦基準日を確認","確認済み")))))))))))),ISNUMBER(L99),L99=IF(K99="確認済み",0,1))),1,IF(L99&lt;&gt;0,0,IF(AND(ISNUMBER(H99),H99=IF(AND(F99="確定",D99="入庫",C99&lt;=在庫一覧!$E$3),E99,0),ISNUMBER(I99),I99=IF(AND(F99="確定",D99="出庫",C99&lt;=在庫一覧!$E$3),E99,0),ISNUMBER(J99),J99=IF(AND(F99="未確認",C99&lt;=在庫一覧!$E$3),1,0)),0,1))))</f>
        <v>0</v>
      </c>
    </row>
    <row r="100" customFormat="false" ht="30" hidden="false" customHeight="true" outlineLevel="0" collapsed="false">
      <c r="A100" s="8"/>
      <c r="B100" s="12"/>
      <c r="C100" s="13"/>
      <c r="D100" s="9"/>
      <c r="E100" s="10"/>
      <c r="F100" s="9"/>
      <c r="G100" s="13"/>
      <c r="H100" s="4" t="str">
        <f aca="false">IF(K100="","",IF(L100&lt;&gt;0,NA(),IF(AND(F100="確定",D100="入庫",C100&lt;=在庫一覧!$E$3),E100,0)))</f>
        <v/>
      </c>
      <c r="I100" s="4" t="str">
        <f aca="false">IF(K100="","",IF(L100&lt;&gt;0,NA(),IF(AND(F100="確定",D100="出庫",C100&lt;=在庫一覧!$E$3),E100,0)))</f>
        <v/>
      </c>
      <c r="J100" s="1" t="str">
        <f aca="false">IF(K100="","",IF(L100&lt;&gt;0,NA(),IF(AND(F100="未確認",C100&lt;=在庫一覧!$E$3),1,0)))</f>
        <v/>
      </c>
      <c r="K100" s="1" t="str">
        <f aca="false">IF(COUNTA(A100:G100)=0,"",IF(NOT(AND(ISTEXT(A100),LEN(A100)=8,EXACT(LEFT(A100,4),"MOV-"),ISNUMBER(FIND(MID(A100,5,1)&amp;"x","0x1x2x3x4x5x6x7x8x9x")),ISNUMBER(FIND(MID(A100,6,1)&amp;"x","0x1x2x3x4x5x6x7x8x9x")),ISNUMBER(FIND(MID(A100,7,1)&amp;"x","0x1x2x3x4x5x6x7x8x9x")),ISNUMBER(FIND(MID(A100,8,1)&amp;"x","0x1x2x3x4x5x6x7x8x9x")))),"IDはMOV-と半角数字4桁",IF(COUNTIFS($A$8:$A$107,A100)&gt;1,"記録IDが重複",IF(NOT(AND(ISTEXT(B100),LEN(B100)=8,EXACT(LEFT(B100,4),"SKU-"),ISNUMBER(FIND(MID(B100,5,1)&amp;"x","0x1x2x3x4x5x6x7x8x9x")),ISNUMBER(FIND(MID(B100,6,1)&amp;"x","0x1x2x3x4x5x6x7x8x9x")),ISNUMBER(FIND(MID(B100,7,1)&amp;"x","0x1x2x3x4x5x6x7x8x9x")),ISNUMBER(FIND(MID(B100,8,1)&amp;"x","0x1x2x3x4x5x6x7x8x9x")))),"品目IDはSKU-と半角数字4桁",IF(COUNTIFS(期首と基準!$A$8:$A$57,B100)&lt;&gt;1,"期首品目が一意に登録されていません",IF(NOT(IF(ISNUMBER(C100),AND(C100&gt;=43831,C100&lt;73051,C100=INT(C100)),FALSE())),"発生日は時刻なしで必須",IF(NOT(OR(D100="入庫",D100="出庫")),"入出区分を確認",IF(NOT(OR(F100="確定",F100="取消",F100="未確認")),"状態を確認",IF(AND(F100&lt;&gt;"未確認",NOT(IF(ISNUMBER(E100),AND(E100&gt;=1,E100&lt;=1000000,E100=INT(E100)),FALSE()))),"確定/取消の元数量は1〜100万個の整数で必須",IF(AND(F100="未確認",COUNTA(E100)&gt;0),"未確認の数量は空欄",IF(NOT(IF(ISNUMBER(G100),AND(G100&gt;=43831,G100&lt;73051,G100=INT(G100)),FALSE())),"記録確認日は時刻なしで必須",IF(OR(C100&lt;在庫一覧!$B$3,C100&gt;G100,G100&gt;在庫一覧!$H$3),"期首日≦発生日≦確認日≦基準日を確認","確認済み"))))))))))))</f>
        <v/>
      </c>
      <c r="L100" s="1" t="str">
        <f aca="false">IF(K100="","",IF(K100="確認済み",0,1))</f>
        <v/>
      </c>
      <c r="M100" s="1" t="n">
        <f aca="false">IF(COUNTA(A100:G100)=0,IF(AND(K100="",L100="",H100="",I100="",J100=""),0,1),IF(NOT(AND(ISTEXT(K100),K100=IF(COUNTA(A100:G100)=0,"",IF(NOT(AND(ISTEXT(A100),LEN(A100)=8,EXACT(LEFT(A100,4),"MOV-"),ISNUMBER(FIND(MID(A100,5,1)&amp;"x","0x1x2x3x4x5x6x7x8x9x")),ISNUMBER(FIND(MID(A100,6,1)&amp;"x","0x1x2x3x4x5x6x7x8x9x")),ISNUMBER(FIND(MID(A100,7,1)&amp;"x","0x1x2x3x4x5x6x7x8x9x")),ISNUMBER(FIND(MID(A100,8,1)&amp;"x","0x1x2x3x4x5x6x7x8x9x")))),"IDはMOV-と半角数字4桁",IF(COUNTIFS($A$8:$A$107,A100)&gt;1,"記録IDが重複",IF(NOT(AND(ISTEXT(B100),LEN(B100)=8,EXACT(LEFT(B100,4),"SKU-"),ISNUMBER(FIND(MID(B100,5,1)&amp;"x","0x1x2x3x4x5x6x7x8x9x")),ISNUMBER(FIND(MID(B100,6,1)&amp;"x","0x1x2x3x4x5x6x7x8x9x")),ISNUMBER(FIND(MID(B100,7,1)&amp;"x","0x1x2x3x4x5x6x7x8x9x")),ISNUMBER(FIND(MID(B100,8,1)&amp;"x","0x1x2x3x4x5x6x7x8x9x")))),"品目IDはSKU-と半角数字4桁",IF(COUNTIFS(期首と基準!$A$8:$A$57,B100)&lt;&gt;1,"期首品目が一意に登録されていません",IF(NOT(IF(ISNUMBER(C100),AND(C100&gt;=43831,C100&lt;73051,C100=INT(C100)),FALSE())),"発生日は時刻なしで必須",IF(NOT(OR(D100="入庫",D100="出庫")),"入出区分を確認",IF(NOT(OR(F100="確定",F100="取消",F100="未確認")),"状態を確認",IF(AND(F100&lt;&gt;"未確認",NOT(IF(ISNUMBER(E100),AND(E100&gt;=1,E100&lt;=1000000,E100=INT(E100)),FALSE()))),"確定/取消の元数量は1〜100万個の整数で必須",IF(AND(F100="未確認",COUNTA(E100)&gt;0),"未確認の数量は空欄",IF(NOT(IF(ISNUMBER(G100),AND(G100&gt;=43831,G100&lt;73051,G100=INT(G100)),FALSE())),"記録確認日は時刻なしで必須",IF(OR(C100&lt;在庫一覧!$B$3,C100&gt;G100,G100&gt;在庫一覧!$H$3),"期首日≦発生日≦確認日≦基準日を確認","確認済み")))))))))))),ISNUMBER(L100),L100=IF(K100="確認済み",0,1))),1,IF(L100&lt;&gt;0,0,IF(AND(ISNUMBER(H100),H100=IF(AND(F100="確定",D100="入庫",C100&lt;=在庫一覧!$E$3),E100,0),ISNUMBER(I100),I100=IF(AND(F100="確定",D100="出庫",C100&lt;=在庫一覧!$E$3),E100,0),ISNUMBER(J100),J100=IF(AND(F100="未確認",C100&lt;=在庫一覧!$E$3),1,0)),0,1))))</f>
        <v>0</v>
      </c>
    </row>
    <row r="101" customFormat="false" ht="30" hidden="false" customHeight="true" outlineLevel="0" collapsed="false">
      <c r="A101" s="8"/>
      <c r="B101" s="12"/>
      <c r="C101" s="13"/>
      <c r="D101" s="9"/>
      <c r="E101" s="10"/>
      <c r="F101" s="9"/>
      <c r="G101" s="13"/>
      <c r="H101" s="4" t="str">
        <f aca="false">IF(K101="","",IF(L101&lt;&gt;0,NA(),IF(AND(F101="確定",D101="入庫",C101&lt;=在庫一覧!$E$3),E101,0)))</f>
        <v/>
      </c>
      <c r="I101" s="4" t="str">
        <f aca="false">IF(K101="","",IF(L101&lt;&gt;0,NA(),IF(AND(F101="確定",D101="出庫",C101&lt;=在庫一覧!$E$3),E101,0)))</f>
        <v/>
      </c>
      <c r="J101" s="1" t="str">
        <f aca="false">IF(K101="","",IF(L101&lt;&gt;0,NA(),IF(AND(F101="未確認",C101&lt;=在庫一覧!$E$3),1,0)))</f>
        <v/>
      </c>
      <c r="K101" s="1" t="str">
        <f aca="false">IF(COUNTA(A101:G101)=0,"",IF(NOT(AND(ISTEXT(A101),LEN(A101)=8,EXACT(LEFT(A101,4),"MOV-"),ISNUMBER(FIND(MID(A101,5,1)&amp;"x","0x1x2x3x4x5x6x7x8x9x")),ISNUMBER(FIND(MID(A101,6,1)&amp;"x","0x1x2x3x4x5x6x7x8x9x")),ISNUMBER(FIND(MID(A101,7,1)&amp;"x","0x1x2x3x4x5x6x7x8x9x")),ISNUMBER(FIND(MID(A101,8,1)&amp;"x","0x1x2x3x4x5x6x7x8x9x")))),"IDはMOV-と半角数字4桁",IF(COUNTIFS($A$8:$A$107,A101)&gt;1,"記録IDが重複",IF(NOT(AND(ISTEXT(B101),LEN(B101)=8,EXACT(LEFT(B101,4),"SKU-"),ISNUMBER(FIND(MID(B101,5,1)&amp;"x","0x1x2x3x4x5x6x7x8x9x")),ISNUMBER(FIND(MID(B101,6,1)&amp;"x","0x1x2x3x4x5x6x7x8x9x")),ISNUMBER(FIND(MID(B101,7,1)&amp;"x","0x1x2x3x4x5x6x7x8x9x")),ISNUMBER(FIND(MID(B101,8,1)&amp;"x","0x1x2x3x4x5x6x7x8x9x")))),"品目IDはSKU-と半角数字4桁",IF(COUNTIFS(期首と基準!$A$8:$A$57,B101)&lt;&gt;1,"期首品目が一意に登録されていません",IF(NOT(IF(ISNUMBER(C101),AND(C101&gt;=43831,C101&lt;73051,C101=INT(C101)),FALSE())),"発生日は時刻なしで必須",IF(NOT(OR(D101="入庫",D101="出庫")),"入出区分を確認",IF(NOT(OR(F101="確定",F101="取消",F101="未確認")),"状態を確認",IF(AND(F101&lt;&gt;"未確認",NOT(IF(ISNUMBER(E101),AND(E101&gt;=1,E101&lt;=1000000,E101=INT(E101)),FALSE()))),"確定/取消の元数量は1〜100万個の整数で必須",IF(AND(F101="未確認",COUNTA(E101)&gt;0),"未確認の数量は空欄",IF(NOT(IF(ISNUMBER(G101),AND(G101&gt;=43831,G101&lt;73051,G101=INT(G101)),FALSE())),"記録確認日は時刻なしで必須",IF(OR(C101&lt;在庫一覧!$B$3,C101&gt;G101,G101&gt;在庫一覧!$H$3),"期首日≦発生日≦確認日≦基準日を確認","確認済み"))))))))))))</f>
        <v/>
      </c>
      <c r="L101" s="1" t="str">
        <f aca="false">IF(K101="","",IF(K101="確認済み",0,1))</f>
        <v/>
      </c>
      <c r="M101" s="1" t="n">
        <f aca="false">IF(COUNTA(A101:G101)=0,IF(AND(K101="",L101="",H101="",I101="",J101=""),0,1),IF(NOT(AND(ISTEXT(K101),K101=IF(COUNTA(A101:G101)=0,"",IF(NOT(AND(ISTEXT(A101),LEN(A101)=8,EXACT(LEFT(A101,4),"MOV-"),ISNUMBER(FIND(MID(A101,5,1)&amp;"x","0x1x2x3x4x5x6x7x8x9x")),ISNUMBER(FIND(MID(A101,6,1)&amp;"x","0x1x2x3x4x5x6x7x8x9x")),ISNUMBER(FIND(MID(A101,7,1)&amp;"x","0x1x2x3x4x5x6x7x8x9x")),ISNUMBER(FIND(MID(A101,8,1)&amp;"x","0x1x2x3x4x5x6x7x8x9x")))),"IDはMOV-と半角数字4桁",IF(COUNTIFS($A$8:$A$107,A101)&gt;1,"記録IDが重複",IF(NOT(AND(ISTEXT(B101),LEN(B101)=8,EXACT(LEFT(B101,4),"SKU-"),ISNUMBER(FIND(MID(B101,5,1)&amp;"x","0x1x2x3x4x5x6x7x8x9x")),ISNUMBER(FIND(MID(B101,6,1)&amp;"x","0x1x2x3x4x5x6x7x8x9x")),ISNUMBER(FIND(MID(B101,7,1)&amp;"x","0x1x2x3x4x5x6x7x8x9x")),ISNUMBER(FIND(MID(B101,8,1)&amp;"x","0x1x2x3x4x5x6x7x8x9x")))),"品目IDはSKU-と半角数字4桁",IF(COUNTIFS(期首と基準!$A$8:$A$57,B101)&lt;&gt;1,"期首品目が一意に登録されていません",IF(NOT(IF(ISNUMBER(C101),AND(C101&gt;=43831,C101&lt;73051,C101=INT(C101)),FALSE())),"発生日は時刻なしで必須",IF(NOT(OR(D101="入庫",D101="出庫")),"入出区分を確認",IF(NOT(OR(F101="確定",F101="取消",F101="未確認")),"状態を確認",IF(AND(F101&lt;&gt;"未確認",NOT(IF(ISNUMBER(E101),AND(E101&gt;=1,E101&lt;=1000000,E101=INT(E101)),FALSE()))),"確定/取消の元数量は1〜100万個の整数で必須",IF(AND(F101="未確認",COUNTA(E101)&gt;0),"未確認の数量は空欄",IF(NOT(IF(ISNUMBER(G101),AND(G101&gt;=43831,G101&lt;73051,G101=INT(G101)),FALSE())),"記録確認日は時刻なしで必須",IF(OR(C101&lt;在庫一覧!$B$3,C101&gt;G101,G101&gt;在庫一覧!$H$3),"期首日≦発生日≦確認日≦基準日を確認","確認済み")))))))))))),ISNUMBER(L101),L101=IF(K101="確認済み",0,1))),1,IF(L101&lt;&gt;0,0,IF(AND(ISNUMBER(H101),H101=IF(AND(F101="確定",D101="入庫",C101&lt;=在庫一覧!$E$3),E101,0),ISNUMBER(I101),I101=IF(AND(F101="確定",D101="出庫",C101&lt;=在庫一覧!$E$3),E101,0),ISNUMBER(J101),J101=IF(AND(F101="未確認",C101&lt;=在庫一覧!$E$3),1,0)),0,1))))</f>
        <v>0</v>
      </c>
    </row>
    <row r="102" customFormat="false" ht="30" hidden="false" customHeight="true" outlineLevel="0" collapsed="false">
      <c r="A102" s="8"/>
      <c r="B102" s="12"/>
      <c r="C102" s="13"/>
      <c r="D102" s="9"/>
      <c r="E102" s="10"/>
      <c r="F102" s="9"/>
      <c r="G102" s="13"/>
      <c r="H102" s="4" t="str">
        <f aca="false">IF(K102="","",IF(L102&lt;&gt;0,NA(),IF(AND(F102="確定",D102="入庫",C102&lt;=在庫一覧!$E$3),E102,0)))</f>
        <v/>
      </c>
      <c r="I102" s="4" t="str">
        <f aca="false">IF(K102="","",IF(L102&lt;&gt;0,NA(),IF(AND(F102="確定",D102="出庫",C102&lt;=在庫一覧!$E$3),E102,0)))</f>
        <v/>
      </c>
      <c r="J102" s="1" t="str">
        <f aca="false">IF(K102="","",IF(L102&lt;&gt;0,NA(),IF(AND(F102="未確認",C102&lt;=在庫一覧!$E$3),1,0)))</f>
        <v/>
      </c>
      <c r="K102" s="1" t="str">
        <f aca="false">IF(COUNTA(A102:G102)=0,"",IF(NOT(AND(ISTEXT(A102),LEN(A102)=8,EXACT(LEFT(A102,4),"MOV-"),ISNUMBER(FIND(MID(A102,5,1)&amp;"x","0x1x2x3x4x5x6x7x8x9x")),ISNUMBER(FIND(MID(A102,6,1)&amp;"x","0x1x2x3x4x5x6x7x8x9x")),ISNUMBER(FIND(MID(A102,7,1)&amp;"x","0x1x2x3x4x5x6x7x8x9x")),ISNUMBER(FIND(MID(A102,8,1)&amp;"x","0x1x2x3x4x5x6x7x8x9x")))),"IDはMOV-と半角数字4桁",IF(COUNTIFS($A$8:$A$107,A102)&gt;1,"記録IDが重複",IF(NOT(AND(ISTEXT(B102),LEN(B102)=8,EXACT(LEFT(B102,4),"SKU-"),ISNUMBER(FIND(MID(B102,5,1)&amp;"x","0x1x2x3x4x5x6x7x8x9x")),ISNUMBER(FIND(MID(B102,6,1)&amp;"x","0x1x2x3x4x5x6x7x8x9x")),ISNUMBER(FIND(MID(B102,7,1)&amp;"x","0x1x2x3x4x5x6x7x8x9x")),ISNUMBER(FIND(MID(B102,8,1)&amp;"x","0x1x2x3x4x5x6x7x8x9x")))),"品目IDはSKU-と半角数字4桁",IF(COUNTIFS(期首と基準!$A$8:$A$57,B102)&lt;&gt;1,"期首品目が一意に登録されていません",IF(NOT(IF(ISNUMBER(C102),AND(C102&gt;=43831,C102&lt;73051,C102=INT(C102)),FALSE())),"発生日は時刻なしで必須",IF(NOT(OR(D102="入庫",D102="出庫")),"入出区分を確認",IF(NOT(OR(F102="確定",F102="取消",F102="未確認")),"状態を確認",IF(AND(F102&lt;&gt;"未確認",NOT(IF(ISNUMBER(E102),AND(E102&gt;=1,E102&lt;=1000000,E102=INT(E102)),FALSE()))),"確定/取消の元数量は1〜100万個の整数で必須",IF(AND(F102="未確認",COUNTA(E102)&gt;0),"未確認の数量は空欄",IF(NOT(IF(ISNUMBER(G102),AND(G102&gt;=43831,G102&lt;73051,G102=INT(G102)),FALSE())),"記録確認日は時刻なしで必須",IF(OR(C102&lt;在庫一覧!$B$3,C102&gt;G102,G102&gt;在庫一覧!$H$3),"期首日≦発生日≦確認日≦基準日を確認","確認済み"))))))))))))</f>
        <v/>
      </c>
      <c r="L102" s="1" t="str">
        <f aca="false">IF(K102="","",IF(K102="確認済み",0,1))</f>
        <v/>
      </c>
      <c r="M102" s="1" t="n">
        <f aca="false">IF(COUNTA(A102:G102)=0,IF(AND(K102="",L102="",H102="",I102="",J102=""),0,1),IF(NOT(AND(ISTEXT(K102),K102=IF(COUNTA(A102:G102)=0,"",IF(NOT(AND(ISTEXT(A102),LEN(A102)=8,EXACT(LEFT(A102,4),"MOV-"),ISNUMBER(FIND(MID(A102,5,1)&amp;"x","0x1x2x3x4x5x6x7x8x9x")),ISNUMBER(FIND(MID(A102,6,1)&amp;"x","0x1x2x3x4x5x6x7x8x9x")),ISNUMBER(FIND(MID(A102,7,1)&amp;"x","0x1x2x3x4x5x6x7x8x9x")),ISNUMBER(FIND(MID(A102,8,1)&amp;"x","0x1x2x3x4x5x6x7x8x9x")))),"IDはMOV-と半角数字4桁",IF(COUNTIFS($A$8:$A$107,A102)&gt;1,"記録IDが重複",IF(NOT(AND(ISTEXT(B102),LEN(B102)=8,EXACT(LEFT(B102,4),"SKU-"),ISNUMBER(FIND(MID(B102,5,1)&amp;"x","0x1x2x3x4x5x6x7x8x9x")),ISNUMBER(FIND(MID(B102,6,1)&amp;"x","0x1x2x3x4x5x6x7x8x9x")),ISNUMBER(FIND(MID(B102,7,1)&amp;"x","0x1x2x3x4x5x6x7x8x9x")),ISNUMBER(FIND(MID(B102,8,1)&amp;"x","0x1x2x3x4x5x6x7x8x9x")))),"品目IDはSKU-と半角数字4桁",IF(COUNTIFS(期首と基準!$A$8:$A$57,B102)&lt;&gt;1,"期首品目が一意に登録されていません",IF(NOT(IF(ISNUMBER(C102),AND(C102&gt;=43831,C102&lt;73051,C102=INT(C102)),FALSE())),"発生日は時刻なしで必須",IF(NOT(OR(D102="入庫",D102="出庫")),"入出区分を確認",IF(NOT(OR(F102="確定",F102="取消",F102="未確認")),"状態を確認",IF(AND(F102&lt;&gt;"未確認",NOT(IF(ISNUMBER(E102),AND(E102&gt;=1,E102&lt;=1000000,E102=INT(E102)),FALSE()))),"確定/取消の元数量は1〜100万個の整数で必須",IF(AND(F102="未確認",COUNTA(E102)&gt;0),"未確認の数量は空欄",IF(NOT(IF(ISNUMBER(G102),AND(G102&gt;=43831,G102&lt;73051,G102=INT(G102)),FALSE())),"記録確認日は時刻なしで必須",IF(OR(C102&lt;在庫一覧!$B$3,C102&gt;G102,G102&gt;在庫一覧!$H$3),"期首日≦発生日≦確認日≦基準日を確認","確認済み")))))))))))),ISNUMBER(L102),L102=IF(K102="確認済み",0,1))),1,IF(L102&lt;&gt;0,0,IF(AND(ISNUMBER(H102),H102=IF(AND(F102="確定",D102="入庫",C102&lt;=在庫一覧!$E$3),E102,0),ISNUMBER(I102),I102=IF(AND(F102="確定",D102="出庫",C102&lt;=在庫一覧!$E$3),E102,0),ISNUMBER(J102),J102=IF(AND(F102="未確認",C102&lt;=在庫一覧!$E$3),1,0)),0,1))))</f>
        <v>0</v>
      </c>
    </row>
    <row r="103" customFormat="false" ht="30" hidden="false" customHeight="true" outlineLevel="0" collapsed="false">
      <c r="A103" s="8"/>
      <c r="B103" s="12"/>
      <c r="C103" s="13"/>
      <c r="D103" s="9"/>
      <c r="E103" s="10"/>
      <c r="F103" s="9"/>
      <c r="G103" s="13"/>
      <c r="H103" s="4" t="str">
        <f aca="false">IF(K103="","",IF(L103&lt;&gt;0,NA(),IF(AND(F103="確定",D103="入庫",C103&lt;=在庫一覧!$E$3),E103,0)))</f>
        <v/>
      </c>
      <c r="I103" s="4" t="str">
        <f aca="false">IF(K103="","",IF(L103&lt;&gt;0,NA(),IF(AND(F103="確定",D103="出庫",C103&lt;=在庫一覧!$E$3),E103,0)))</f>
        <v/>
      </c>
      <c r="J103" s="1" t="str">
        <f aca="false">IF(K103="","",IF(L103&lt;&gt;0,NA(),IF(AND(F103="未確認",C103&lt;=在庫一覧!$E$3),1,0)))</f>
        <v/>
      </c>
      <c r="K103" s="1" t="str">
        <f aca="false">IF(COUNTA(A103:G103)=0,"",IF(NOT(AND(ISTEXT(A103),LEN(A103)=8,EXACT(LEFT(A103,4),"MOV-"),ISNUMBER(FIND(MID(A103,5,1)&amp;"x","0x1x2x3x4x5x6x7x8x9x")),ISNUMBER(FIND(MID(A103,6,1)&amp;"x","0x1x2x3x4x5x6x7x8x9x")),ISNUMBER(FIND(MID(A103,7,1)&amp;"x","0x1x2x3x4x5x6x7x8x9x")),ISNUMBER(FIND(MID(A103,8,1)&amp;"x","0x1x2x3x4x5x6x7x8x9x")))),"IDはMOV-と半角数字4桁",IF(COUNTIFS($A$8:$A$107,A103)&gt;1,"記録IDが重複",IF(NOT(AND(ISTEXT(B103),LEN(B103)=8,EXACT(LEFT(B103,4),"SKU-"),ISNUMBER(FIND(MID(B103,5,1)&amp;"x","0x1x2x3x4x5x6x7x8x9x")),ISNUMBER(FIND(MID(B103,6,1)&amp;"x","0x1x2x3x4x5x6x7x8x9x")),ISNUMBER(FIND(MID(B103,7,1)&amp;"x","0x1x2x3x4x5x6x7x8x9x")),ISNUMBER(FIND(MID(B103,8,1)&amp;"x","0x1x2x3x4x5x6x7x8x9x")))),"品目IDはSKU-と半角数字4桁",IF(COUNTIFS(期首と基準!$A$8:$A$57,B103)&lt;&gt;1,"期首品目が一意に登録されていません",IF(NOT(IF(ISNUMBER(C103),AND(C103&gt;=43831,C103&lt;73051,C103=INT(C103)),FALSE())),"発生日は時刻なしで必須",IF(NOT(OR(D103="入庫",D103="出庫")),"入出区分を確認",IF(NOT(OR(F103="確定",F103="取消",F103="未確認")),"状態を確認",IF(AND(F103&lt;&gt;"未確認",NOT(IF(ISNUMBER(E103),AND(E103&gt;=1,E103&lt;=1000000,E103=INT(E103)),FALSE()))),"確定/取消の元数量は1〜100万個の整数で必須",IF(AND(F103="未確認",COUNTA(E103)&gt;0),"未確認の数量は空欄",IF(NOT(IF(ISNUMBER(G103),AND(G103&gt;=43831,G103&lt;73051,G103=INT(G103)),FALSE())),"記録確認日は時刻なしで必須",IF(OR(C103&lt;在庫一覧!$B$3,C103&gt;G103,G103&gt;在庫一覧!$H$3),"期首日≦発生日≦確認日≦基準日を確認","確認済み"))))))))))))</f>
        <v/>
      </c>
      <c r="L103" s="1" t="str">
        <f aca="false">IF(K103="","",IF(K103="確認済み",0,1))</f>
        <v/>
      </c>
      <c r="M103" s="1" t="n">
        <f aca="false">IF(COUNTA(A103:G103)=0,IF(AND(K103="",L103="",H103="",I103="",J103=""),0,1),IF(NOT(AND(ISTEXT(K103),K103=IF(COUNTA(A103:G103)=0,"",IF(NOT(AND(ISTEXT(A103),LEN(A103)=8,EXACT(LEFT(A103,4),"MOV-"),ISNUMBER(FIND(MID(A103,5,1)&amp;"x","0x1x2x3x4x5x6x7x8x9x")),ISNUMBER(FIND(MID(A103,6,1)&amp;"x","0x1x2x3x4x5x6x7x8x9x")),ISNUMBER(FIND(MID(A103,7,1)&amp;"x","0x1x2x3x4x5x6x7x8x9x")),ISNUMBER(FIND(MID(A103,8,1)&amp;"x","0x1x2x3x4x5x6x7x8x9x")))),"IDはMOV-と半角数字4桁",IF(COUNTIFS($A$8:$A$107,A103)&gt;1,"記録IDが重複",IF(NOT(AND(ISTEXT(B103),LEN(B103)=8,EXACT(LEFT(B103,4),"SKU-"),ISNUMBER(FIND(MID(B103,5,1)&amp;"x","0x1x2x3x4x5x6x7x8x9x")),ISNUMBER(FIND(MID(B103,6,1)&amp;"x","0x1x2x3x4x5x6x7x8x9x")),ISNUMBER(FIND(MID(B103,7,1)&amp;"x","0x1x2x3x4x5x6x7x8x9x")),ISNUMBER(FIND(MID(B103,8,1)&amp;"x","0x1x2x3x4x5x6x7x8x9x")))),"品目IDはSKU-と半角数字4桁",IF(COUNTIFS(期首と基準!$A$8:$A$57,B103)&lt;&gt;1,"期首品目が一意に登録されていません",IF(NOT(IF(ISNUMBER(C103),AND(C103&gt;=43831,C103&lt;73051,C103=INT(C103)),FALSE())),"発生日は時刻なしで必須",IF(NOT(OR(D103="入庫",D103="出庫")),"入出区分を確認",IF(NOT(OR(F103="確定",F103="取消",F103="未確認")),"状態を確認",IF(AND(F103&lt;&gt;"未確認",NOT(IF(ISNUMBER(E103),AND(E103&gt;=1,E103&lt;=1000000,E103=INT(E103)),FALSE()))),"確定/取消の元数量は1〜100万個の整数で必須",IF(AND(F103="未確認",COUNTA(E103)&gt;0),"未確認の数量は空欄",IF(NOT(IF(ISNUMBER(G103),AND(G103&gt;=43831,G103&lt;73051,G103=INT(G103)),FALSE())),"記録確認日は時刻なしで必須",IF(OR(C103&lt;在庫一覧!$B$3,C103&gt;G103,G103&gt;在庫一覧!$H$3),"期首日≦発生日≦確認日≦基準日を確認","確認済み")))))))))))),ISNUMBER(L103),L103=IF(K103="確認済み",0,1))),1,IF(L103&lt;&gt;0,0,IF(AND(ISNUMBER(H103),H103=IF(AND(F103="確定",D103="入庫",C103&lt;=在庫一覧!$E$3),E103,0),ISNUMBER(I103),I103=IF(AND(F103="確定",D103="出庫",C103&lt;=在庫一覧!$E$3),E103,0),ISNUMBER(J103),J103=IF(AND(F103="未確認",C103&lt;=在庫一覧!$E$3),1,0)),0,1))))</f>
        <v>0</v>
      </c>
    </row>
    <row r="104" customFormat="false" ht="30" hidden="false" customHeight="true" outlineLevel="0" collapsed="false">
      <c r="A104" s="8"/>
      <c r="B104" s="12"/>
      <c r="C104" s="13"/>
      <c r="D104" s="9"/>
      <c r="E104" s="10"/>
      <c r="F104" s="9"/>
      <c r="G104" s="13"/>
      <c r="H104" s="4" t="str">
        <f aca="false">IF(K104="","",IF(L104&lt;&gt;0,NA(),IF(AND(F104="確定",D104="入庫",C104&lt;=在庫一覧!$E$3),E104,0)))</f>
        <v/>
      </c>
      <c r="I104" s="4" t="str">
        <f aca="false">IF(K104="","",IF(L104&lt;&gt;0,NA(),IF(AND(F104="確定",D104="出庫",C104&lt;=在庫一覧!$E$3),E104,0)))</f>
        <v/>
      </c>
      <c r="J104" s="1" t="str">
        <f aca="false">IF(K104="","",IF(L104&lt;&gt;0,NA(),IF(AND(F104="未確認",C104&lt;=在庫一覧!$E$3),1,0)))</f>
        <v/>
      </c>
      <c r="K104" s="1" t="str">
        <f aca="false">IF(COUNTA(A104:G104)=0,"",IF(NOT(AND(ISTEXT(A104),LEN(A104)=8,EXACT(LEFT(A104,4),"MOV-"),ISNUMBER(FIND(MID(A104,5,1)&amp;"x","0x1x2x3x4x5x6x7x8x9x")),ISNUMBER(FIND(MID(A104,6,1)&amp;"x","0x1x2x3x4x5x6x7x8x9x")),ISNUMBER(FIND(MID(A104,7,1)&amp;"x","0x1x2x3x4x5x6x7x8x9x")),ISNUMBER(FIND(MID(A104,8,1)&amp;"x","0x1x2x3x4x5x6x7x8x9x")))),"IDはMOV-と半角数字4桁",IF(COUNTIFS($A$8:$A$107,A104)&gt;1,"記録IDが重複",IF(NOT(AND(ISTEXT(B104),LEN(B104)=8,EXACT(LEFT(B104,4),"SKU-"),ISNUMBER(FIND(MID(B104,5,1)&amp;"x","0x1x2x3x4x5x6x7x8x9x")),ISNUMBER(FIND(MID(B104,6,1)&amp;"x","0x1x2x3x4x5x6x7x8x9x")),ISNUMBER(FIND(MID(B104,7,1)&amp;"x","0x1x2x3x4x5x6x7x8x9x")),ISNUMBER(FIND(MID(B104,8,1)&amp;"x","0x1x2x3x4x5x6x7x8x9x")))),"品目IDはSKU-と半角数字4桁",IF(COUNTIFS(期首と基準!$A$8:$A$57,B104)&lt;&gt;1,"期首品目が一意に登録されていません",IF(NOT(IF(ISNUMBER(C104),AND(C104&gt;=43831,C104&lt;73051,C104=INT(C104)),FALSE())),"発生日は時刻なしで必須",IF(NOT(OR(D104="入庫",D104="出庫")),"入出区分を確認",IF(NOT(OR(F104="確定",F104="取消",F104="未確認")),"状態を確認",IF(AND(F104&lt;&gt;"未確認",NOT(IF(ISNUMBER(E104),AND(E104&gt;=1,E104&lt;=1000000,E104=INT(E104)),FALSE()))),"確定/取消の元数量は1〜100万個の整数で必須",IF(AND(F104="未確認",COUNTA(E104)&gt;0),"未確認の数量は空欄",IF(NOT(IF(ISNUMBER(G104),AND(G104&gt;=43831,G104&lt;73051,G104=INT(G104)),FALSE())),"記録確認日は時刻なしで必須",IF(OR(C104&lt;在庫一覧!$B$3,C104&gt;G104,G104&gt;在庫一覧!$H$3),"期首日≦発生日≦確認日≦基準日を確認","確認済み"))))))))))))</f>
        <v/>
      </c>
      <c r="L104" s="1" t="str">
        <f aca="false">IF(K104="","",IF(K104="確認済み",0,1))</f>
        <v/>
      </c>
      <c r="M104" s="1" t="n">
        <f aca="false">IF(COUNTA(A104:G104)=0,IF(AND(K104="",L104="",H104="",I104="",J104=""),0,1),IF(NOT(AND(ISTEXT(K104),K104=IF(COUNTA(A104:G104)=0,"",IF(NOT(AND(ISTEXT(A104),LEN(A104)=8,EXACT(LEFT(A104,4),"MOV-"),ISNUMBER(FIND(MID(A104,5,1)&amp;"x","0x1x2x3x4x5x6x7x8x9x")),ISNUMBER(FIND(MID(A104,6,1)&amp;"x","0x1x2x3x4x5x6x7x8x9x")),ISNUMBER(FIND(MID(A104,7,1)&amp;"x","0x1x2x3x4x5x6x7x8x9x")),ISNUMBER(FIND(MID(A104,8,1)&amp;"x","0x1x2x3x4x5x6x7x8x9x")))),"IDはMOV-と半角数字4桁",IF(COUNTIFS($A$8:$A$107,A104)&gt;1,"記録IDが重複",IF(NOT(AND(ISTEXT(B104),LEN(B104)=8,EXACT(LEFT(B104,4),"SKU-"),ISNUMBER(FIND(MID(B104,5,1)&amp;"x","0x1x2x3x4x5x6x7x8x9x")),ISNUMBER(FIND(MID(B104,6,1)&amp;"x","0x1x2x3x4x5x6x7x8x9x")),ISNUMBER(FIND(MID(B104,7,1)&amp;"x","0x1x2x3x4x5x6x7x8x9x")),ISNUMBER(FIND(MID(B104,8,1)&amp;"x","0x1x2x3x4x5x6x7x8x9x")))),"品目IDはSKU-と半角数字4桁",IF(COUNTIFS(期首と基準!$A$8:$A$57,B104)&lt;&gt;1,"期首品目が一意に登録されていません",IF(NOT(IF(ISNUMBER(C104),AND(C104&gt;=43831,C104&lt;73051,C104=INT(C104)),FALSE())),"発生日は時刻なしで必須",IF(NOT(OR(D104="入庫",D104="出庫")),"入出区分を確認",IF(NOT(OR(F104="確定",F104="取消",F104="未確認")),"状態を確認",IF(AND(F104&lt;&gt;"未確認",NOT(IF(ISNUMBER(E104),AND(E104&gt;=1,E104&lt;=1000000,E104=INT(E104)),FALSE()))),"確定/取消の元数量は1〜100万個の整数で必須",IF(AND(F104="未確認",COUNTA(E104)&gt;0),"未確認の数量は空欄",IF(NOT(IF(ISNUMBER(G104),AND(G104&gt;=43831,G104&lt;73051,G104=INT(G104)),FALSE())),"記録確認日は時刻なしで必須",IF(OR(C104&lt;在庫一覧!$B$3,C104&gt;G104,G104&gt;在庫一覧!$H$3),"期首日≦発生日≦確認日≦基準日を確認","確認済み")))))))))))),ISNUMBER(L104),L104=IF(K104="確認済み",0,1))),1,IF(L104&lt;&gt;0,0,IF(AND(ISNUMBER(H104),H104=IF(AND(F104="確定",D104="入庫",C104&lt;=在庫一覧!$E$3),E104,0),ISNUMBER(I104),I104=IF(AND(F104="確定",D104="出庫",C104&lt;=在庫一覧!$E$3),E104,0),ISNUMBER(J104),J104=IF(AND(F104="未確認",C104&lt;=在庫一覧!$E$3),1,0)),0,1))))</f>
        <v>0</v>
      </c>
    </row>
    <row r="105" customFormat="false" ht="30" hidden="false" customHeight="true" outlineLevel="0" collapsed="false">
      <c r="A105" s="8"/>
      <c r="B105" s="12"/>
      <c r="C105" s="13"/>
      <c r="D105" s="9"/>
      <c r="E105" s="10"/>
      <c r="F105" s="9"/>
      <c r="G105" s="13"/>
      <c r="H105" s="4" t="str">
        <f aca="false">IF(K105="","",IF(L105&lt;&gt;0,NA(),IF(AND(F105="確定",D105="入庫",C105&lt;=在庫一覧!$E$3),E105,0)))</f>
        <v/>
      </c>
      <c r="I105" s="4" t="str">
        <f aca="false">IF(K105="","",IF(L105&lt;&gt;0,NA(),IF(AND(F105="確定",D105="出庫",C105&lt;=在庫一覧!$E$3),E105,0)))</f>
        <v/>
      </c>
      <c r="J105" s="1" t="str">
        <f aca="false">IF(K105="","",IF(L105&lt;&gt;0,NA(),IF(AND(F105="未確認",C105&lt;=在庫一覧!$E$3),1,0)))</f>
        <v/>
      </c>
      <c r="K105" s="1" t="str">
        <f aca="false">IF(COUNTA(A105:G105)=0,"",IF(NOT(AND(ISTEXT(A105),LEN(A105)=8,EXACT(LEFT(A105,4),"MOV-"),ISNUMBER(FIND(MID(A105,5,1)&amp;"x","0x1x2x3x4x5x6x7x8x9x")),ISNUMBER(FIND(MID(A105,6,1)&amp;"x","0x1x2x3x4x5x6x7x8x9x")),ISNUMBER(FIND(MID(A105,7,1)&amp;"x","0x1x2x3x4x5x6x7x8x9x")),ISNUMBER(FIND(MID(A105,8,1)&amp;"x","0x1x2x3x4x5x6x7x8x9x")))),"IDはMOV-と半角数字4桁",IF(COUNTIFS($A$8:$A$107,A105)&gt;1,"記録IDが重複",IF(NOT(AND(ISTEXT(B105),LEN(B105)=8,EXACT(LEFT(B105,4),"SKU-"),ISNUMBER(FIND(MID(B105,5,1)&amp;"x","0x1x2x3x4x5x6x7x8x9x")),ISNUMBER(FIND(MID(B105,6,1)&amp;"x","0x1x2x3x4x5x6x7x8x9x")),ISNUMBER(FIND(MID(B105,7,1)&amp;"x","0x1x2x3x4x5x6x7x8x9x")),ISNUMBER(FIND(MID(B105,8,1)&amp;"x","0x1x2x3x4x5x6x7x8x9x")))),"品目IDはSKU-と半角数字4桁",IF(COUNTIFS(期首と基準!$A$8:$A$57,B105)&lt;&gt;1,"期首品目が一意に登録されていません",IF(NOT(IF(ISNUMBER(C105),AND(C105&gt;=43831,C105&lt;73051,C105=INT(C105)),FALSE())),"発生日は時刻なしで必須",IF(NOT(OR(D105="入庫",D105="出庫")),"入出区分を確認",IF(NOT(OR(F105="確定",F105="取消",F105="未確認")),"状態を確認",IF(AND(F105&lt;&gt;"未確認",NOT(IF(ISNUMBER(E105),AND(E105&gt;=1,E105&lt;=1000000,E105=INT(E105)),FALSE()))),"確定/取消の元数量は1〜100万個の整数で必須",IF(AND(F105="未確認",COUNTA(E105)&gt;0),"未確認の数量は空欄",IF(NOT(IF(ISNUMBER(G105),AND(G105&gt;=43831,G105&lt;73051,G105=INT(G105)),FALSE())),"記録確認日は時刻なしで必須",IF(OR(C105&lt;在庫一覧!$B$3,C105&gt;G105,G105&gt;在庫一覧!$H$3),"期首日≦発生日≦確認日≦基準日を確認","確認済み"))))))))))))</f>
        <v/>
      </c>
      <c r="L105" s="1" t="str">
        <f aca="false">IF(K105="","",IF(K105="確認済み",0,1))</f>
        <v/>
      </c>
      <c r="M105" s="1" t="n">
        <f aca="false">IF(COUNTA(A105:G105)=0,IF(AND(K105="",L105="",H105="",I105="",J105=""),0,1),IF(NOT(AND(ISTEXT(K105),K105=IF(COUNTA(A105:G105)=0,"",IF(NOT(AND(ISTEXT(A105),LEN(A105)=8,EXACT(LEFT(A105,4),"MOV-"),ISNUMBER(FIND(MID(A105,5,1)&amp;"x","0x1x2x3x4x5x6x7x8x9x")),ISNUMBER(FIND(MID(A105,6,1)&amp;"x","0x1x2x3x4x5x6x7x8x9x")),ISNUMBER(FIND(MID(A105,7,1)&amp;"x","0x1x2x3x4x5x6x7x8x9x")),ISNUMBER(FIND(MID(A105,8,1)&amp;"x","0x1x2x3x4x5x6x7x8x9x")))),"IDはMOV-と半角数字4桁",IF(COUNTIFS($A$8:$A$107,A105)&gt;1,"記録IDが重複",IF(NOT(AND(ISTEXT(B105),LEN(B105)=8,EXACT(LEFT(B105,4),"SKU-"),ISNUMBER(FIND(MID(B105,5,1)&amp;"x","0x1x2x3x4x5x6x7x8x9x")),ISNUMBER(FIND(MID(B105,6,1)&amp;"x","0x1x2x3x4x5x6x7x8x9x")),ISNUMBER(FIND(MID(B105,7,1)&amp;"x","0x1x2x3x4x5x6x7x8x9x")),ISNUMBER(FIND(MID(B105,8,1)&amp;"x","0x1x2x3x4x5x6x7x8x9x")))),"品目IDはSKU-と半角数字4桁",IF(COUNTIFS(期首と基準!$A$8:$A$57,B105)&lt;&gt;1,"期首品目が一意に登録されていません",IF(NOT(IF(ISNUMBER(C105),AND(C105&gt;=43831,C105&lt;73051,C105=INT(C105)),FALSE())),"発生日は時刻なしで必須",IF(NOT(OR(D105="入庫",D105="出庫")),"入出区分を確認",IF(NOT(OR(F105="確定",F105="取消",F105="未確認")),"状態を確認",IF(AND(F105&lt;&gt;"未確認",NOT(IF(ISNUMBER(E105),AND(E105&gt;=1,E105&lt;=1000000,E105=INT(E105)),FALSE()))),"確定/取消の元数量は1〜100万個の整数で必須",IF(AND(F105="未確認",COUNTA(E105)&gt;0),"未確認の数量は空欄",IF(NOT(IF(ISNUMBER(G105),AND(G105&gt;=43831,G105&lt;73051,G105=INT(G105)),FALSE())),"記録確認日は時刻なしで必須",IF(OR(C105&lt;在庫一覧!$B$3,C105&gt;G105,G105&gt;在庫一覧!$H$3),"期首日≦発生日≦確認日≦基準日を確認","確認済み")))))))))))),ISNUMBER(L105),L105=IF(K105="確認済み",0,1))),1,IF(L105&lt;&gt;0,0,IF(AND(ISNUMBER(H105),H105=IF(AND(F105="確定",D105="入庫",C105&lt;=在庫一覧!$E$3),E105,0),ISNUMBER(I105),I105=IF(AND(F105="確定",D105="出庫",C105&lt;=在庫一覧!$E$3),E105,0),ISNUMBER(J105),J105=IF(AND(F105="未確認",C105&lt;=在庫一覧!$E$3),1,0)),0,1))))</f>
        <v>0</v>
      </c>
    </row>
    <row r="106" customFormat="false" ht="30" hidden="false" customHeight="true" outlineLevel="0" collapsed="false">
      <c r="A106" s="8"/>
      <c r="B106" s="12"/>
      <c r="C106" s="13"/>
      <c r="D106" s="9"/>
      <c r="E106" s="10"/>
      <c r="F106" s="9"/>
      <c r="G106" s="13"/>
      <c r="H106" s="4" t="str">
        <f aca="false">IF(K106="","",IF(L106&lt;&gt;0,NA(),IF(AND(F106="確定",D106="入庫",C106&lt;=在庫一覧!$E$3),E106,0)))</f>
        <v/>
      </c>
      <c r="I106" s="4" t="str">
        <f aca="false">IF(K106="","",IF(L106&lt;&gt;0,NA(),IF(AND(F106="確定",D106="出庫",C106&lt;=在庫一覧!$E$3),E106,0)))</f>
        <v/>
      </c>
      <c r="J106" s="1" t="str">
        <f aca="false">IF(K106="","",IF(L106&lt;&gt;0,NA(),IF(AND(F106="未確認",C106&lt;=在庫一覧!$E$3),1,0)))</f>
        <v/>
      </c>
      <c r="K106" s="1" t="str">
        <f aca="false">IF(COUNTA(A106:G106)=0,"",IF(NOT(AND(ISTEXT(A106),LEN(A106)=8,EXACT(LEFT(A106,4),"MOV-"),ISNUMBER(FIND(MID(A106,5,1)&amp;"x","0x1x2x3x4x5x6x7x8x9x")),ISNUMBER(FIND(MID(A106,6,1)&amp;"x","0x1x2x3x4x5x6x7x8x9x")),ISNUMBER(FIND(MID(A106,7,1)&amp;"x","0x1x2x3x4x5x6x7x8x9x")),ISNUMBER(FIND(MID(A106,8,1)&amp;"x","0x1x2x3x4x5x6x7x8x9x")))),"IDはMOV-と半角数字4桁",IF(COUNTIFS($A$8:$A$107,A106)&gt;1,"記録IDが重複",IF(NOT(AND(ISTEXT(B106),LEN(B106)=8,EXACT(LEFT(B106,4),"SKU-"),ISNUMBER(FIND(MID(B106,5,1)&amp;"x","0x1x2x3x4x5x6x7x8x9x")),ISNUMBER(FIND(MID(B106,6,1)&amp;"x","0x1x2x3x4x5x6x7x8x9x")),ISNUMBER(FIND(MID(B106,7,1)&amp;"x","0x1x2x3x4x5x6x7x8x9x")),ISNUMBER(FIND(MID(B106,8,1)&amp;"x","0x1x2x3x4x5x6x7x8x9x")))),"品目IDはSKU-と半角数字4桁",IF(COUNTIFS(期首と基準!$A$8:$A$57,B106)&lt;&gt;1,"期首品目が一意に登録されていません",IF(NOT(IF(ISNUMBER(C106),AND(C106&gt;=43831,C106&lt;73051,C106=INT(C106)),FALSE())),"発生日は時刻なしで必須",IF(NOT(OR(D106="入庫",D106="出庫")),"入出区分を確認",IF(NOT(OR(F106="確定",F106="取消",F106="未確認")),"状態を確認",IF(AND(F106&lt;&gt;"未確認",NOT(IF(ISNUMBER(E106),AND(E106&gt;=1,E106&lt;=1000000,E106=INT(E106)),FALSE()))),"確定/取消の元数量は1〜100万個の整数で必須",IF(AND(F106="未確認",COUNTA(E106)&gt;0),"未確認の数量は空欄",IF(NOT(IF(ISNUMBER(G106),AND(G106&gt;=43831,G106&lt;73051,G106=INT(G106)),FALSE())),"記録確認日は時刻なしで必須",IF(OR(C106&lt;在庫一覧!$B$3,C106&gt;G106,G106&gt;在庫一覧!$H$3),"期首日≦発生日≦確認日≦基準日を確認","確認済み"))))))))))))</f>
        <v/>
      </c>
      <c r="L106" s="1" t="str">
        <f aca="false">IF(K106="","",IF(K106="確認済み",0,1))</f>
        <v/>
      </c>
      <c r="M106" s="1" t="n">
        <f aca="false">IF(COUNTA(A106:G106)=0,IF(AND(K106="",L106="",H106="",I106="",J106=""),0,1),IF(NOT(AND(ISTEXT(K106),K106=IF(COUNTA(A106:G106)=0,"",IF(NOT(AND(ISTEXT(A106),LEN(A106)=8,EXACT(LEFT(A106,4),"MOV-"),ISNUMBER(FIND(MID(A106,5,1)&amp;"x","0x1x2x3x4x5x6x7x8x9x")),ISNUMBER(FIND(MID(A106,6,1)&amp;"x","0x1x2x3x4x5x6x7x8x9x")),ISNUMBER(FIND(MID(A106,7,1)&amp;"x","0x1x2x3x4x5x6x7x8x9x")),ISNUMBER(FIND(MID(A106,8,1)&amp;"x","0x1x2x3x4x5x6x7x8x9x")))),"IDはMOV-と半角数字4桁",IF(COUNTIFS($A$8:$A$107,A106)&gt;1,"記録IDが重複",IF(NOT(AND(ISTEXT(B106),LEN(B106)=8,EXACT(LEFT(B106,4),"SKU-"),ISNUMBER(FIND(MID(B106,5,1)&amp;"x","0x1x2x3x4x5x6x7x8x9x")),ISNUMBER(FIND(MID(B106,6,1)&amp;"x","0x1x2x3x4x5x6x7x8x9x")),ISNUMBER(FIND(MID(B106,7,1)&amp;"x","0x1x2x3x4x5x6x7x8x9x")),ISNUMBER(FIND(MID(B106,8,1)&amp;"x","0x1x2x3x4x5x6x7x8x9x")))),"品目IDはSKU-と半角数字4桁",IF(COUNTIFS(期首と基準!$A$8:$A$57,B106)&lt;&gt;1,"期首品目が一意に登録されていません",IF(NOT(IF(ISNUMBER(C106),AND(C106&gt;=43831,C106&lt;73051,C106=INT(C106)),FALSE())),"発生日は時刻なしで必須",IF(NOT(OR(D106="入庫",D106="出庫")),"入出区分を確認",IF(NOT(OR(F106="確定",F106="取消",F106="未確認")),"状態を確認",IF(AND(F106&lt;&gt;"未確認",NOT(IF(ISNUMBER(E106),AND(E106&gt;=1,E106&lt;=1000000,E106=INT(E106)),FALSE()))),"確定/取消の元数量は1〜100万個の整数で必須",IF(AND(F106="未確認",COUNTA(E106)&gt;0),"未確認の数量は空欄",IF(NOT(IF(ISNUMBER(G106),AND(G106&gt;=43831,G106&lt;73051,G106=INT(G106)),FALSE())),"記録確認日は時刻なしで必須",IF(OR(C106&lt;在庫一覧!$B$3,C106&gt;G106,G106&gt;在庫一覧!$H$3),"期首日≦発生日≦確認日≦基準日を確認","確認済み")))))))))))),ISNUMBER(L106),L106=IF(K106="確認済み",0,1))),1,IF(L106&lt;&gt;0,0,IF(AND(ISNUMBER(H106),H106=IF(AND(F106="確定",D106="入庫",C106&lt;=在庫一覧!$E$3),E106,0),ISNUMBER(I106),I106=IF(AND(F106="確定",D106="出庫",C106&lt;=在庫一覧!$E$3),E106,0),ISNUMBER(J106),J106=IF(AND(F106="未確認",C106&lt;=在庫一覧!$E$3),1,0)),0,1))))</f>
        <v>0</v>
      </c>
    </row>
    <row r="107" customFormat="false" ht="30" hidden="false" customHeight="true" outlineLevel="0" collapsed="false">
      <c r="A107" s="8"/>
      <c r="B107" s="12"/>
      <c r="C107" s="13"/>
      <c r="D107" s="9"/>
      <c r="E107" s="10"/>
      <c r="F107" s="9"/>
      <c r="G107" s="13"/>
      <c r="H107" s="4" t="str">
        <f aca="false">IF(K107="","",IF(L107&lt;&gt;0,NA(),IF(AND(F107="確定",D107="入庫",C107&lt;=在庫一覧!$E$3),E107,0)))</f>
        <v/>
      </c>
      <c r="I107" s="4" t="str">
        <f aca="false">IF(K107="","",IF(L107&lt;&gt;0,NA(),IF(AND(F107="確定",D107="出庫",C107&lt;=在庫一覧!$E$3),E107,0)))</f>
        <v/>
      </c>
      <c r="J107" s="1" t="str">
        <f aca="false">IF(K107="","",IF(L107&lt;&gt;0,NA(),IF(AND(F107="未確認",C107&lt;=在庫一覧!$E$3),1,0)))</f>
        <v/>
      </c>
      <c r="K107" s="1" t="str">
        <f aca="false">IF(COUNTA(A107:G107)=0,"",IF(NOT(AND(ISTEXT(A107),LEN(A107)=8,EXACT(LEFT(A107,4),"MOV-"),ISNUMBER(FIND(MID(A107,5,1)&amp;"x","0x1x2x3x4x5x6x7x8x9x")),ISNUMBER(FIND(MID(A107,6,1)&amp;"x","0x1x2x3x4x5x6x7x8x9x")),ISNUMBER(FIND(MID(A107,7,1)&amp;"x","0x1x2x3x4x5x6x7x8x9x")),ISNUMBER(FIND(MID(A107,8,1)&amp;"x","0x1x2x3x4x5x6x7x8x9x")))),"IDはMOV-と半角数字4桁",IF(COUNTIFS($A$8:$A$107,A107)&gt;1,"記録IDが重複",IF(NOT(AND(ISTEXT(B107),LEN(B107)=8,EXACT(LEFT(B107,4),"SKU-"),ISNUMBER(FIND(MID(B107,5,1)&amp;"x","0x1x2x3x4x5x6x7x8x9x")),ISNUMBER(FIND(MID(B107,6,1)&amp;"x","0x1x2x3x4x5x6x7x8x9x")),ISNUMBER(FIND(MID(B107,7,1)&amp;"x","0x1x2x3x4x5x6x7x8x9x")),ISNUMBER(FIND(MID(B107,8,1)&amp;"x","0x1x2x3x4x5x6x7x8x9x")))),"品目IDはSKU-と半角数字4桁",IF(COUNTIFS(期首と基準!$A$8:$A$57,B107)&lt;&gt;1,"期首品目が一意に登録されていません",IF(NOT(IF(ISNUMBER(C107),AND(C107&gt;=43831,C107&lt;73051,C107=INT(C107)),FALSE())),"発生日は時刻なしで必須",IF(NOT(OR(D107="入庫",D107="出庫")),"入出区分を確認",IF(NOT(OR(F107="確定",F107="取消",F107="未確認")),"状態を確認",IF(AND(F107&lt;&gt;"未確認",NOT(IF(ISNUMBER(E107),AND(E107&gt;=1,E107&lt;=1000000,E107=INT(E107)),FALSE()))),"確定/取消の元数量は1〜100万個の整数で必須",IF(AND(F107="未確認",COUNTA(E107)&gt;0),"未確認の数量は空欄",IF(NOT(IF(ISNUMBER(G107),AND(G107&gt;=43831,G107&lt;73051,G107=INT(G107)),FALSE())),"記録確認日は時刻なしで必須",IF(OR(C107&lt;在庫一覧!$B$3,C107&gt;G107,G107&gt;在庫一覧!$H$3),"期首日≦発生日≦確認日≦基準日を確認","確認済み"))))))))))))</f>
        <v/>
      </c>
      <c r="L107" s="1" t="str">
        <f aca="false">IF(K107="","",IF(K107="確認済み",0,1))</f>
        <v/>
      </c>
      <c r="M107" s="1" t="n">
        <f aca="false">IF(COUNTA(A107:G107)=0,IF(AND(K107="",L107="",H107="",I107="",J107=""),0,1),IF(NOT(AND(ISTEXT(K107),K107=IF(COUNTA(A107:G107)=0,"",IF(NOT(AND(ISTEXT(A107),LEN(A107)=8,EXACT(LEFT(A107,4),"MOV-"),ISNUMBER(FIND(MID(A107,5,1)&amp;"x","0x1x2x3x4x5x6x7x8x9x")),ISNUMBER(FIND(MID(A107,6,1)&amp;"x","0x1x2x3x4x5x6x7x8x9x")),ISNUMBER(FIND(MID(A107,7,1)&amp;"x","0x1x2x3x4x5x6x7x8x9x")),ISNUMBER(FIND(MID(A107,8,1)&amp;"x","0x1x2x3x4x5x6x7x8x9x")))),"IDはMOV-と半角数字4桁",IF(COUNTIFS($A$8:$A$107,A107)&gt;1,"記録IDが重複",IF(NOT(AND(ISTEXT(B107),LEN(B107)=8,EXACT(LEFT(B107,4),"SKU-"),ISNUMBER(FIND(MID(B107,5,1)&amp;"x","0x1x2x3x4x5x6x7x8x9x")),ISNUMBER(FIND(MID(B107,6,1)&amp;"x","0x1x2x3x4x5x6x7x8x9x")),ISNUMBER(FIND(MID(B107,7,1)&amp;"x","0x1x2x3x4x5x6x7x8x9x")),ISNUMBER(FIND(MID(B107,8,1)&amp;"x","0x1x2x3x4x5x6x7x8x9x")))),"品目IDはSKU-と半角数字4桁",IF(COUNTIFS(期首と基準!$A$8:$A$57,B107)&lt;&gt;1,"期首品目が一意に登録されていません",IF(NOT(IF(ISNUMBER(C107),AND(C107&gt;=43831,C107&lt;73051,C107=INT(C107)),FALSE())),"発生日は時刻なしで必須",IF(NOT(OR(D107="入庫",D107="出庫")),"入出区分を確認",IF(NOT(OR(F107="確定",F107="取消",F107="未確認")),"状態を確認",IF(AND(F107&lt;&gt;"未確認",NOT(IF(ISNUMBER(E107),AND(E107&gt;=1,E107&lt;=1000000,E107=INT(E107)),FALSE()))),"確定/取消の元数量は1〜100万個の整数で必須",IF(AND(F107="未確認",COUNTA(E107)&gt;0),"未確認の数量は空欄",IF(NOT(IF(ISNUMBER(G107),AND(G107&gt;=43831,G107&lt;73051,G107=INT(G107)),FALSE())),"記録確認日は時刻なしで必須",IF(OR(C107&lt;在庫一覧!$B$3,C107&gt;G107,G107&gt;在庫一覧!$H$3),"期首日≦発生日≦確認日≦基準日を確認","確認済み")))))))))))),ISNUMBER(L107),L107=IF(K107="確認済み",0,1))),1,IF(L107&lt;&gt;0,0,IF(AND(ISNUMBER(H107),H107=IF(AND(F107="確定",D107="入庫",C107&lt;=在庫一覧!$E$3),E107,0),ISNUMBER(I107),I107=IF(AND(F107="確定",D107="出庫",C107&lt;=在庫一覧!$E$3),E107,0),ISNUMBER(J107),J107=IF(AND(F107="未確認",C107&lt;=在庫一覧!$E$3),1,0)),0,1))))</f>
        <v>0</v>
      </c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1">
    <mergeCell ref="A2:I2"/>
  </mergeCells>
  <conditionalFormatting sqref="K8:M107">
    <cfRule type="expression" priority="2" aboveAverage="0" equalAverage="0" bottom="0" percent="0" rank="0" text="" dxfId="3">
      <formula>AND($K8&lt;&gt;"",$K8&lt;&gt;"確認済み")</formula>
    </cfRule>
  </conditionalFormatting>
  <dataValidations count="2">
    <dataValidation allowBlank="false" errorStyle="stop" operator="between" showDropDown="false" showErrorMessage="false" showInputMessage="false" sqref="D8:D107" type="list">
      <formula1>"入庫,出庫"</formula1>
      <formula2>0</formula2>
    </dataValidation>
    <dataValidation allowBlank="false" errorStyle="stop" operator="between" showDropDown="false" showErrorMessage="false" showInputMessage="false" sqref="F8:F107" type="list">
      <formula1>"確定,取消,未確認"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2026-10-16T09:28:54Z</dcterms:modified>
  <cp:revision>1</cp:revision>
  <dc:subject/>
  <dc:title/>
</cp:coreProperties>
</file>