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確認一覧" sheetId="1" state="visible" r:id="rId3"/>
    <sheet name="請求書台帳" sheetId="2" state="visible" r:id="rId4"/>
  </sheets>
  <definedNames>
    <definedName function="false" hidden="false" localSheetId="0" name="_xlnm.Print_Area" vbProcedure="false">確認一覧!$A$1:$H$13</definedName>
    <definedName function="false" hidden="false" localSheetId="0" name="_xlnm.Print_Titles" vbProcedure="false">確認一覧!$7:$7</definedName>
  </definedNam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<sst xmlns="http://schemas.openxmlformats.org/spreadsheetml/2006/main" count="57" uniqueCount="49">
  <si>
    <t xml:space="preserve">請求書の送付と回収</t>
  </si>
  <si>
    <t xml:space="preserve">基準日</t>
  </si>
  <si>
    <t xml:space="preserve">入力要確認（件）</t>
  </si>
  <si>
    <t xml:space="preserve">対象請求額（円）</t>
  </si>
  <si>
    <t xml:space="preserve">入金累計（円）</t>
  </si>
  <si>
    <t xml:space="preserve">未回収（円）</t>
  </si>
  <si>
    <t xml:space="preserve">未送付（件）</t>
  </si>
  <si>
    <t xml:space="preserve">期限超過（円）</t>
  </si>
  <si>
    <t xml:space="preserve">過入金（円）</t>
  </si>
  <si>
    <r>
      <rPr>
        <sz val="11"/>
        <color rgb="FF20283F"/>
        <rFont val="Arial"/>
        <family val="0"/>
        <charset val="1"/>
      </rPr>
      <t xml:space="preserve">7</t>
    </r>
    <r>
      <rPr>
        <sz val="11"/>
        <color rgb="FF20283F"/>
        <rFont val="Noto Sans JP"/>
        <family val="2"/>
      </rPr>
      <t xml:space="preserve">日以内期日（件）</t>
    </r>
  </si>
  <si>
    <t xml:space="preserve">対象請求（件）</t>
  </si>
  <si>
    <t xml:space="preserve">合計差額（円）</t>
  </si>
  <si>
    <r>
      <rPr>
        <b val="true"/>
        <sz val="11"/>
        <color rgb="FFFFFFFF"/>
        <rFont val="Noto Sans JP"/>
        <family val="2"/>
      </rPr>
      <t xml:space="preserve">請求</t>
    </r>
    <r>
      <rPr>
        <b val="true"/>
        <sz val="11"/>
        <color rgb="FFFFFFFF"/>
        <rFont val="Arial"/>
        <family val="0"/>
        <charset val="1"/>
      </rPr>
      <t xml:space="preserve">ID</t>
    </r>
  </si>
  <si>
    <t xml:space="preserve">取引先</t>
  </si>
  <si>
    <t xml:space="preserve">請求額（円）</t>
  </si>
  <si>
    <t xml:space="preserve">入金期日</t>
  </si>
  <si>
    <t xml:space="preserve">送付状況</t>
  </si>
  <si>
    <t xml:space="preserve">回収状況</t>
  </si>
  <si>
    <t xml:space="preserve">超過日数</t>
  </si>
  <si>
    <t xml:space="preserve">請求書台帳</t>
  </si>
  <si>
    <r>
      <rPr>
        <sz val="11"/>
        <color rgb="FF20283F"/>
        <rFont val="Noto Sans JP"/>
        <family val="2"/>
      </rPr>
      <t xml:space="preserve">黄色の</t>
    </r>
    <r>
      <rPr>
        <sz val="11"/>
        <color rgb="FF20283F"/>
        <rFont val="Arial"/>
        <family val="0"/>
        <charset val="1"/>
      </rPr>
      <t xml:space="preserve">A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H</t>
    </r>
    <r>
      <rPr>
        <sz val="11"/>
        <color rgb="FF20283F"/>
        <rFont val="Noto Sans JP"/>
        <family val="2"/>
      </rPr>
      <t xml:space="preserve">列へ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請求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行。基準日までの入金累計と最終入金日を確認します。最大</t>
    </r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件。</t>
    </r>
  </si>
  <si>
    <r>
      <rPr>
        <sz val="11"/>
        <color rgb="FF20283F"/>
        <rFont val="Noto Sans JP"/>
        <family val="2"/>
      </rPr>
      <t xml:space="preserve">請求</t>
    </r>
    <r>
      <rPr>
        <sz val="11"/>
        <color rgb="FF20283F"/>
        <rFont val="Arial"/>
        <family val="0"/>
        <charset val="1"/>
      </rPr>
      <t xml:space="preserve">ID</t>
    </r>
    <r>
      <rPr>
        <sz val="11"/>
        <color rgb="FF20283F"/>
        <rFont val="Noto Sans JP"/>
        <family val="2"/>
      </rPr>
      <t xml:space="preserve">は</t>
    </r>
    <r>
      <rPr>
        <sz val="11"/>
        <color rgb="FF20283F"/>
        <rFont val="Arial"/>
        <family val="0"/>
        <charset val="1"/>
      </rPr>
      <t xml:space="preserve">INV-</t>
    </r>
    <r>
      <rPr>
        <sz val="11"/>
        <color rgb="FF20283F"/>
        <rFont val="Noto Sans JP"/>
        <family val="2"/>
      </rPr>
      <t xml:space="preserve">と半角数字</t>
    </r>
    <r>
      <rPr>
        <sz val="11"/>
        <color rgb="FF20283F"/>
        <rFont val="Arial"/>
        <family val="0"/>
        <charset val="1"/>
      </rPr>
      <t xml:space="preserve">4</t>
    </r>
    <r>
      <rPr>
        <sz val="11"/>
        <color rgb="FF20283F"/>
        <rFont val="Noto Sans JP"/>
        <family val="2"/>
      </rPr>
      <t xml:space="preserve">桁。未送付日は空欄、入金なしは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円・最終入金日を空欄にします。</t>
    </r>
  </si>
  <si>
    <t xml:space="preserve">発行日</t>
  </si>
  <si>
    <t xml:space="preserve">送付日</t>
  </si>
  <si>
    <t xml:space="preserve">最終入金日</t>
  </si>
  <si>
    <t xml:space="preserve">残額（円）</t>
  </si>
  <si>
    <t xml:space="preserve">入力の確認</t>
  </si>
  <si>
    <t xml:space="preserve">要確認</t>
  </si>
  <si>
    <t xml:space="preserve">INV-0001</t>
  </si>
  <si>
    <r>
      <rPr>
        <sz val="11"/>
        <color rgb="FF2456A6"/>
        <rFont val="Noto Sans JP"/>
        <family val="2"/>
      </rPr>
      <t xml:space="preserve">架空商店</t>
    </r>
    <r>
      <rPr>
        <sz val="11"/>
        <color rgb="FF2456A6"/>
        <rFont val="Arial"/>
        <family val="0"/>
        <charset val="1"/>
      </rPr>
      <t xml:space="preserve">A</t>
    </r>
  </si>
  <si>
    <t xml:space="preserve">INV-0002</t>
  </si>
  <si>
    <r>
      <rPr>
        <sz val="11"/>
        <color rgb="FF2456A6"/>
        <rFont val="Noto Sans JP"/>
        <family val="2"/>
      </rPr>
      <t xml:space="preserve">架空商店</t>
    </r>
    <r>
      <rPr>
        <sz val="11"/>
        <color rgb="FF2456A6"/>
        <rFont val="Arial"/>
        <family val="0"/>
        <charset val="1"/>
      </rPr>
      <t xml:space="preserve">B</t>
    </r>
  </si>
  <si>
    <t xml:space="preserve">INV-0003</t>
  </si>
  <si>
    <r>
      <rPr>
        <sz val="11"/>
        <color rgb="FF2456A6"/>
        <rFont val="Noto Sans JP"/>
        <family val="2"/>
      </rPr>
      <t xml:space="preserve">架空商店</t>
    </r>
    <r>
      <rPr>
        <sz val="11"/>
        <color rgb="FF2456A6"/>
        <rFont val="Arial"/>
        <family val="0"/>
        <charset val="1"/>
      </rPr>
      <t xml:space="preserve">C</t>
    </r>
  </si>
  <si>
    <t xml:space="preserve">INV-0004</t>
  </si>
  <si>
    <r>
      <rPr>
        <sz val="11"/>
        <color rgb="FF2456A6"/>
        <rFont val="Noto Sans JP"/>
        <family val="2"/>
      </rPr>
      <t xml:space="preserve">架空商店</t>
    </r>
    <r>
      <rPr>
        <sz val="11"/>
        <color rgb="FF2456A6"/>
        <rFont val="Arial"/>
        <family val="0"/>
        <charset val="1"/>
      </rPr>
      <t xml:space="preserve">D</t>
    </r>
  </si>
  <si>
    <t xml:space="preserve">INV-0005</t>
  </si>
  <si>
    <r>
      <rPr>
        <sz val="11"/>
        <color rgb="FF2456A6"/>
        <rFont val="Noto Sans JP"/>
        <family val="2"/>
      </rPr>
      <t xml:space="preserve">架空商店</t>
    </r>
    <r>
      <rPr>
        <sz val="11"/>
        <color rgb="FF2456A6"/>
        <rFont val="Arial"/>
        <family val="0"/>
        <charset val="1"/>
      </rPr>
      <t xml:space="preserve">E</t>
    </r>
  </si>
  <si>
    <t xml:space="preserve">INV-0006</t>
  </si>
  <si>
    <r>
      <rPr>
        <sz val="11"/>
        <color rgb="FF2456A6"/>
        <rFont val="Noto Sans JP"/>
        <family val="2"/>
      </rPr>
      <t xml:space="preserve">架空商店</t>
    </r>
    <r>
      <rPr>
        <sz val="11"/>
        <color rgb="FF2456A6"/>
        <rFont val="Arial"/>
        <family val="0"/>
        <charset val="1"/>
      </rPr>
      <t xml:space="preserve">F</t>
    </r>
  </si>
  <si>
    <t xml:space="preserve">架空サンプル。請求書の送付と回収の台帳です。請求書発行・税計算・法定帳簿は扱いません。</t>
  </si>
  <si>
    <t xml:space="preserve">入金累計は基準日までの確定額を入力。基準日を戻す場合は別コピーで元資料から入金累計も見直します。</t>
  </si>
  <si>
    <t xml:space="preserve">最終入金日だけでは過去の累計を復元できません。入金明細ごとの照合には売上・入金管理を使います。</t>
  </si>
  <si>
    <r>
      <rPr>
        <sz val="11"/>
        <color rgb="FF20283F"/>
        <rFont val="Noto Sans JP"/>
        <family val="2"/>
      </rPr>
      <t xml:space="preserve">未送付は基準日までに送付していない対象請求です。</t>
    </r>
    <r>
      <rPr>
        <sz val="11"/>
        <color rgb="FF20283F"/>
        <rFont val="Arial"/>
        <family val="0"/>
        <charset val="1"/>
      </rPr>
      <t xml:space="preserve">0</t>
    </r>
    <r>
      <rPr>
        <sz val="11"/>
        <color rgb="FF20283F"/>
        <rFont val="Noto Sans JP"/>
        <family val="2"/>
      </rPr>
      <t xml:space="preserve">円や入金済みでも送付状況は独立に確認します。</t>
    </r>
  </si>
  <si>
    <r>
      <rPr>
        <sz val="11"/>
        <color rgb="FF20283F"/>
        <rFont val="Arial"/>
        <family val="0"/>
        <charset val="1"/>
      </rPr>
      <t xml:space="preserve">50</t>
    </r>
    <r>
      <rPr>
        <sz val="11"/>
        <color rgb="FF20283F"/>
        <rFont val="Noto Sans JP"/>
        <family val="2"/>
      </rPr>
      <t xml:space="preserve">件以内の予約行へ入力。行挿入・自動拡張なし。原本と元資料を保ち、数式列</t>
    </r>
    <r>
      <rPr>
        <sz val="11"/>
        <color rgb="FF20283F"/>
        <rFont val="Arial"/>
        <family val="0"/>
        <charset val="1"/>
      </rPr>
      <t xml:space="preserve">I</t>
    </r>
    <r>
      <rPr>
        <sz val="11"/>
        <color rgb="FF20283F"/>
        <rFont val="Noto Sans JP"/>
        <family val="2"/>
      </rPr>
      <t xml:space="preserve">〜</t>
    </r>
    <r>
      <rPr>
        <sz val="11"/>
        <color rgb="FF20283F"/>
        <rFont val="Arial"/>
        <family val="0"/>
        <charset val="1"/>
      </rPr>
      <t xml:space="preserve">M</t>
    </r>
    <r>
      <rPr>
        <sz val="11"/>
        <color rgb="FF20283F"/>
        <rFont val="Noto Sans JP"/>
        <family val="2"/>
      </rPr>
      <t xml:space="preserve">は変更しません。</t>
    </r>
  </si>
  <si>
    <r>
      <rPr>
        <sz val="11"/>
        <color rgb="FF20283F"/>
        <rFont val="Noto Sans JP"/>
        <family val="2"/>
      </rPr>
      <t xml:space="preserve">印刷は確認一覧のみ。</t>
    </r>
    <r>
      <rPr>
        <sz val="11"/>
        <color rgb="FF20283F"/>
        <rFont val="Arial"/>
        <family val="0"/>
        <charset val="1"/>
      </rPr>
      <t xml:space="preserve">A4</t>
    </r>
    <r>
      <rPr>
        <sz val="11"/>
        <color rgb="FF20283F"/>
        <rFont val="Noto Sans JP"/>
        <family val="2"/>
      </rPr>
      <t xml:space="preserve">横・</t>
    </r>
    <r>
      <rPr>
        <sz val="11"/>
        <color rgb="FF20283F"/>
        <rFont val="Arial"/>
        <family val="0"/>
        <charset val="1"/>
      </rPr>
      <t xml:space="preserve">7</t>
    </r>
    <r>
      <rPr>
        <sz val="11"/>
        <color rgb="FF20283F"/>
        <rFont val="Noto Sans JP"/>
        <family val="2"/>
      </rPr>
      <t xml:space="preserve">行目繰返し。請求の追加後は印刷範囲を手動で広げてください。</t>
    </r>
  </si>
  <si>
    <r>
      <rPr>
        <sz val="11"/>
        <color rgb="FF20283F"/>
        <rFont val="Noto Sans JP"/>
        <family val="2"/>
      </rPr>
      <t xml:space="preserve">版</t>
    </r>
    <r>
      <rPr>
        <sz val="11"/>
        <color rgb="FF20283F"/>
        <rFont val="Arial"/>
        <family val="0"/>
        <charset val="1"/>
      </rPr>
      <t xml:space="preserve">1</t>
    </r>
    <r>
      <rPr>
        <sz val="11"/>
        <color rgb="FF20283F"/>
        <rFont val="Noto Sans JP"/>
        <family val="2"/>
      </rPr>
      <t xml:space="preserve">。オリジナル配布物は</t>
    </r>
    <r>
      <rPr>
        <sz val="11"/>
        <color rgb="FF20283F"/>
        <rFont val="Arial"/>
        <family val="0"/>
        <charset val="1"/>
      </rPr>
      <t xml:space="preserve">CC0 1.0</t>
    </r>
    <r>
      <rPr>
        <sz val="11"/>
        <color rgb="FF20283F"/>
        <rFont val="Noto Sans JP"/>
        <family val="2"/>
      </rPr>
      <t xml:space="preserve">。</t>
    </r>
    <r>
      <rPr>
        <sz val="11"/>
        <color rgb="FF20283F"/>
        <rFont val="Arial"/>
        <family val="0"/>
        <charset val="1"/>
      </rPr>
      <t xml:space="preserve">https://creativecommons.org/publicdomain/zero/1.0/</t>
    </r>
  </si>
  <si>
    <r>
      <rPr>
        <sz val="11"/>
        <color rgb="FF20283F"/>
        <rFont val="Noto Sans JP"/>
        <family val="2"/>
      </rPr>
      <t xml:space="preserve">一次情報の確認日</t>
    </r>
    <r>
      <rPr>
        <sz val="11"/>
        <color rgb="FF20283F"/>
        <rFont val="Arial"/>
        <family val="0"/>
        <charset val="1"/>
      </rPr>
      <t xml:space="preserve">2026-10-14</t>
    </r>
    <r>
      <rPr>
        <sz val="11"/>
        <color rgb="FF20283F"/>
        <rFont val="Noto Sans JP"/>
        <family val="2"/>
      </rPr>
      <t xml:space="preserve">。</t>
    </r>
    <r>
      <rPr>
        <sz val="11"/>
        <color rgb="FF20283F"/>
        <rFont val="Arial"/>
        <family val="0"/>
        <charset val="1"/>
      </rPr>
      <t xml:space="preserve">SUMIFS</t>
    </r>
    <r>
      <rPr>
        <sz val="11"/>
        <color rgb="FF20283F"/>
        <rFont val="Noto Sans JP"/>
        <family val="2"/>
      </rPr>
      <t xml:space="preserve">の条件</t>
    </r>
    <r>
      <rPr>
        <sz val="11"/>
        <color rgb="FF20283F"/>
        <rFont val="Arial"/>
        <family val="0"/>
        <charset val="1"/>
      </rPr>
      <t xml:space="preserve">/</t>
    </r>
    <r>
      <rPr>
        <sz val="11"/>
        <color rgb="FF20283F"/>
        <rFont val="Noto Sans JP"/>
        <family val="2"/>
      </rPr>
      <t xml:space="preserve">範囲と入力規則を参照。</t>
    </r>
  </si>
  <si>
    <t xml:space="preserve">https://support.microsoft.com/en-us/excel/functions/sumifs-function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</si>
</sst>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[$-411]yyyy/mm/dd"/>
    <numFmt numFmtId="166" formatCode="#,##0;\(#,##0\);0"/>
    <numFmt numFmtId="167" formatCode="0"/>
    <numFmt numFmtId="168" formatCode="yyyy/mm/dd"/>
    <numFmt numFmtId="169" formatCode="@"/>
  </numFmts>
  <fonts count="13">
    <font>
      <sz val="10"/>
      <name val="Noto Sans JP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sz val="11"/>
      <color rgb="FF20283F"/>
      <name val="Noto Sans JP"/>
      <family val="2"/>
    </font>
    <font>
      <b val="true"/>
      <sz val="17"/>
      <color rgb="FF3048A5"/>
      <name val="Noto Sans JP"/>
      <family val="2"/>
    </font>
    <font>
      <sz val="11"/>
      <color rgb="FF20283F"/>
      <name val="Arial"/>
      <family val="0"/>
      <charset val="1"/>
    </font>
    <font>
      <b val="true"/>
      <sz val="14"/>
      <color rgb="FF20283F"/>
      <name val="Arial"/>
      <family val="0"/>
      <charset val="1"/>
    </font>
    <font>
      <b val="true"/>
      <sz val="11"/>
      <color rgb="FFFFFFFF"/>
      <name val="Noto Sans JP"/>
      <family val="2"/>
    </font>
    <font>
      <b val="true"/>
      <sz val="11"/>
      <color rgb="FFFFFFFF"/>
      <name val="Arial"/>
      <family val="0"/>
      <charset val="1"/>
    </font>
    <font>
      <sz val="11"/>
      <color rgb="FF2456A6"/>
      <name val="Arial"/>
      <family val="0"/>
      <charset val="1"/>
    </font>
    <font>
      <sz val="11"/>
      <color rgb="FF2456A6"/>
      <name val="Noto Sans JP"/>
      <family val="2"/>
    </font>
  </fonts>
  <fills count="5">
    <fill>
      <patternFill patternType="none"/>
    </fill>
    <fill>
      <patternFill patternType="gray125"/>
    </fill>
    <fill>
      <patternFill patternType="solid">
        <fgColor rgb="FFFFF1C7"/>
        <bgColor rgb="FFFFF8E4"/>
      </patternFill>
    </fill>
    <fill>
      <patternFill patternType="solid">
        <fgColor rgb="FF3048A5"/>
        <bgColor rgb="FF2456A6"/>
      </patternFill>
    </fill>
    <fill>
      <patternFill patternType="solid">
        <fgColor rgb="FFFFF8E4"/>
        <bgColor rgb="FFFFF2E9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2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8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2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1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4" borderId="0" xfId="2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dxfs count="4">
    <dxf>
      <font>
        <color rgb="FF963F18"/>
      </font>
      <fill>
        <patternFill>
          <bgColor rgb="FFFFF2E9"/>
        </patternFill>
      </fill>
    </dxf>
    <dxf>
      <font>
        <b val="1"/>
        <color rgb="FF785100"/>
      </font>
      <fill>
        <patternFill>
          <bgColor rgb="FFFFF1C7"/>
        </patternFill>
      </fill>
    </dxf>
    <dxf>
      <font>
        <b val="1"/>
        <color rgb="FFB3261E"/>
      </font>
      <fill>
        <patternFill>
          <bgColor rgb="FFFDECEB"/>
        </patternFill>
      </fill>
    </dxf>
    <dxf>
      <font>
        <b val="1"/>
        <color rgb="FFB3261E"/>
      </font>
      <fill>
        <patternFill>
          <bgColor rgb="FFFDEC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85100"/>
      <rgbColor rgb="FF800080"/>
      <rgbColor rgb="FF008080"/>
      <rgbColor rgb="FFC0C0C0"/>
      <rgbColor rgb="FF808080"/>
      <rgbColor rgb="FF9999FF"/>
      <rgbColor rgb="FFB3261E"/>
      <rgbColor rgb="FFFFF8E4"/>
      <rgbColor rgb="FFFFF2E9"/>
      <rgbColor rgb="FF660066"/>
      <rgbColor rgb="FFFF8080"/>
      <rgbColor rgb="FF2456A6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DECEB"/>
      <rgbColor rgb="FFCCFFCC"/>
      <rgbColor rgb="FFFFF1C7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63F18"/>
      <rgbColor rgb="FF993366"/>
      <rgbColor rgb="FF3048A5"/>
      <rgbColor rgb="FF2028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048A5"/>
    <pageSetUpPr fitToPage="true"/>
  </sheetPr>
  <dimension ref="A1:H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3"/>
    <col collapsed="false" customWidth="true" hidden="false" outlineLevel="0" max="2" min="2" style="0" width="18"/>
    <col collapsed="false" customWidth="true" hidden="false" outlineLevel="0" max="3" min="3" style="0" width="17"/>
    <col collapsed="false" customWidth="true" hidden="false" outlineLevel="0" max="4" min="4" style="0" width="23"/>
    <col collapsed="false" customWidth="true" hidden="false" outlineLevel="0" max="5" min="5" style="0" width="18"/>
    <col collapsed="false" customWidth="true" hidden="false" outlineLevel="0" max="6" min="6" style="0" width="23"/>
    <col collapsed="false" customWidth="true" hidden="false" outlineLevel="0" max="7" min="7" style="0" width="22"/>
    <col collapsed="false" customWidth="true" hidden="false" outlineLevel="0" max="8" min="8" style="0" width="18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</row>
    <row r="2" customFormat="false" ht="34" hidden="false" customHeight="true" outlineLevel="0" collapsed="false">
      <c r="A2" s="2" t="s">
        <v>0</v>
      </c>
      <c r="B2" s="1"/>
      <c r="C2" s="1"/>
      <c r="D2" s="1"/>
      <c r="E2" s="1"/>
      <c r="F2" s="1"/>
      <c r="G2" s="1"/>
      <c r="H2" s="1"/>
    </row>
    <row r="3" customFormat="false" ht="24" hidden="false" customHeight="true" outlineLevel="0" collapsed="false">
      <c r="A3" s="1" t="s">
        <v>1</v>
      </c>
      <c r="B3" s="3" t="n">
        <v>46309</v>
      </c>
      <c r="C3" s="1"/>
      <c r="D3" s="1" t="str">
        <f aca="false">IF(AND(ISNUMBER(B3),B3&gt;=43831,B3&lt;=73050,B3=INT(B3)),"確認済み","基準日を確認")</f>
        <v>確認済み</v>
      </c>
      <c r="E3" s="1"/>
      <c r="F3" s="1" t="s">
        <v>2</v>
      </c>
      <c r="G3" s="1"/>
      <c r="H3" s="1" t="n">
        <f aca="false">SUM(請求書台帳!M8:M57)</f>
        <v>0</v>
      </c>
    </row>
    <row r="4" customFormat="false" ht="30" hidden="false" customHeight="true" outlineLevel="0" collapsed="false">
      <c r="A4" s="1" t="s">
        <v>3</v>
      </c>
      <c r="B4" s="4" t="n">
        <f aca="false">IF(AND($D$3="確認済み",$H$3=0),SUM(C8:C57),NA())</f>
        <v>350000</v>
      </c>
      <c r="C4" s="1"/>
      <c r="D4" s="1" t="s">
        <v>4</v>
      </c>
      <c r="E4" s="4" t="n">
        <f aca="false">IF(AND($D$3="確認済み",$H$3=0),SUMIFS(請求書台帳!G8:G57,請求書台帳!B8:B57,"&lt;="&amp;$B$3,請求書台帳!L8:L57,"確認済み"),NA())</f>
        <v>160000</v>
      </c>
      <c r="F4" s="1"/>
      <c r="G4" s="1" t="s">
        <v>5</v>
      </c>
      <c r="H4" s="4" t="n">
        <f aca="false">IF(AND($D$3="確認済み",$H$3=0),SUMIFS(D8:D57,D8:D57,"&gt;0"),NA())</f>
        <v>190000</v>
      </c>
    </row>
    <row r="5" customFormat="false" ht="30" hidden="false" customHeight="true" outlineLevel="0" collapsed="false">
      <c r="A5" s="1" t="s">
        <v>6</v>
      </c>
      <c r="B5" s="5" t="n">
        <f aca="false">IF(AND($D$3="確認済み",$H$3=0),COUNTIFS(F8:F57,"未送付"),NA())</f>
        <v>1</v>
      </c>
      <c r="C5" s="1"/>
      <c r="D5" s="1" t="s">
        <v>7</v>
      </c>
      <c r="E5" s="4" t="n">
        <f aca="false">IF(AND($D$3="確認済み",$H$3=0),SUMIFS(D8:D57,H8:H57,"&gt;0",D8:D57,"&gt;0"),NA())</f>
        <v>60000</v>
      </c>
      <c r="F5" s="1"/>
      <c r="G5" s="1" t="s">
        <v>8</v>
      </c>
      <c r="H5" s="4" t="n">
        <f aca="false">IF(AND($D$3="確認済み",$H$3=0),-SUMIFS(D8:D57,D8:D57,"&lt;0"),NA())</f>
        <v>-0</v>
      </c>
    </row>
    <row r="6" customFormat="false" ht="30" hidden="false" customHeight="true" outlineLevel="0" collapsed="false">
      <c r="A6" s="6" t="s">
        <v>9</v>
      </c>
      <c r="B6" s="5" t="n">
        <f aca="false">IF(AND($D$3="確認済み",$H$3=0),COUNTIFS(E8:E57,"&gt;="&amp;$B$3,E8:E57,"&lt;="&amp;($B$3+7),D8:D57,"&gt;0"),NA())</f>
        <v>2</v>
      </c>
      <c r="C6" s="1"/>
      <c r="D6" s="1" t="s">
        <v>10</v>
      </c>
      <c r="E6" s="5" t="n">
        <f aca="false">IF(AND($D$3="確認済み",$H$3=0),COUNTIFS(請求書台帳!B8:B57,"&lt;="&amp;$B$3,請求書台帳!L8:L57,"確認済み"),NA())</f>
        <v>5</v>
      </c>
      <c r="F6" s="1"/>
      <c r="G6" s="1" t="s">
        <v>11</v>
      </c>
      <c r="H6" s="4" t="n">
        <f aca="false">IF(AND($D$3="確認済み",$H$3=0),B4-E4-H4+H5,NA())</f>
        <v>0</v>
      </c>
    </row>
    <row r="7" customFormat="false" ht="42" hidden="false" customHeight="true" outlineLevel="0" collapsed="false">
      <c r="A7" s="7" t="s">
        <v>12</v>
      </c>
      <c r="B7" s="7" t="s">
        <v>13</v>
      </c>
      <c r="C7" s="7" t="s">
        <v>14</v>
      </c>
      <c r="D7" s="7" t="s">
        <v>5</v>
      </c>
      <c r="E7" s="7" t="s">
        <v>15</v>
      </c>
      <c r="F7" s="7" t="s">
        <v>16</v>
      </c>
      <c r="G7" s="7" t="s">
        <v>17</v>
      </c>
      <c r="H7" s="7" t="s">
        <v>18</v>
      </c>
    </row>
    <row r="8" customFormat="false" ht="24" hidden="false" customHeight="true" outlineLevel="0" collapsed="false">
      <c r="A8" s="6" t="str">
        <f aca="false">IF(請求書台帳!L8="","",請求書台帳!A8)</f>
        <v>INV-0001</v>
      </c>
      <c r="B8" s="6" t="str">
        <f aca="false">IF(請求書台帳!L8="","",請求書台帳!C8)</f>
        <v>架空商店A</v>
      </c>
      <c r="C8" s="8" t="n">
        <f aca="false">IF(請求書台帳!L8="","",IF(NOT(AND($D$3="確認済み",$H$3=0)),NA(),IF(請求書台帳!B8&gt;$B$3,"",請求書台帳!E8)))</f>
        <v>100000</v>
      </c>
      <c r="D8" s="8" t="n">
        <f aca="false">IF(請求書台帳!L8="","",請求書台帳!I8)</f>
        <v>0</v>
      </c>
      <c r="E8" s="9" t="n">
        <f aca="false">IF(請求書台帳!L8="","",請求書台帳!D8)</f>
        <v>46305</v>
      </c>
      <c r="F8" s="1" t="str">
        <f aca="false">IF(請求書台帳!L8="","",IF(NOT(AND($D$3="確認済み",$H$3=0)),"入力を確認",IF(請求書台帳!B8&gt;$B$3,"基準日より後",IF(OR(請求書台帳!F8="",請求書台帳!F8&gt;$B$3),"未送付","送付済"))))</f>
        <v>送付済</v>
      </c>
      <c r="G8" s="6" t="str">
        <f aca="false">IF(請求書台帳!L8="","",請求書台帳!K8)</f>
        <v>入金済</v>
      </c>
      <c r="H8" s="6" t="n">
        <f aca="false">IF(請求書台帳!L8="","",請求書台帳!J8)</f>
        <v>0</v>
      </c>
    </row>
    <row r="9" customFormat="false" ht="24" hidden="false" customHeight="true" outlineLevel="0" collapsed="false">
      <c r="A9" s="6" t="str">
        <f aca="false">IF(請求書台帳!L9="","",請求書台帳!A9)</f>
        <v>INV-0002</v>
      </c>
      <c r="B9" s="6" t="str">
        <f aca="false">IF(請求書台帳!L9="","",請求書台帳!C9)</f>
        <v>架空商店B</v>
      </c>
      <c r="C9" s="8" t="n">
        <f aca="false">IF(請求書台帳!L9="","",IF(NOT(AND($D$3="確認済み",$H$3=0)),NA(),IF(請求書台帳!B9&gt;$B$3,"",請求書台帳!E9)))</f>
        <v>120000</v>
      </c>
      <c r="D9" s="8" t="n">
        <f aca="false">IF(請求書台帳!L9="","",請求書台帳!I9)</f>
        <v>60000</v>
      </c>
      <c r="E9" s="9" t="n">
        <f aca="false">IF(請求書台帳!L9="","",請求書台帳!D9)</f>
        <v>46305</v>
      </c>
      <c r="F9" s="1" t="str">
        <f aca="false">IF(請求書台帳!L9="","",IF(NOT(AND($D$3="確認済み",$H$3=0)),"入力を確認",IF(請求書台帳!B9&gt;$B$3,"基準日より後",IF(OR(請求書台帳!F9="",請求書台帳!F9&gt;$B$3),"未送付","送付済"))))</f>
        <v>送付済</v>
      </c>
      <c r="G9" s="6" t="str">
        <f aca="false">IF(請求書台帳!L9="","",請求書台帳!K9)</f>
        <v>期限超過・一部入金</v>
      </c>
      <c r="H9" s="6" t="n">
        <f aca="false">IF(請求書台帳!L9="","",請求書台帳!J9)</f>
        <v>4</v>
      </c>
    </row>
    <row r="10" customFormat="false" ht="24" hidden="false" customHeight="true" outlineLevel="0" collapsed="false">
      <c r="A10" s="6" t="str">
        <f aca="false">IF(請求書台帳!L10="","",請求書台帳!A10)</f>
        <v>INV-0003</v>
      </c>
      <c r="B10" s="6" t="str">
        <f aca="false">IF(請求書台帳!L10="","",請求書台帳!C10)</f>
        <v>架空商店C</v>
      </c>
      <c r="C10" s="8" t="n">
        <f aca="false">IF(請求書台帳!L10="","",IF(NOT(AND($D$3="確認済み",$H$3=0)),NA(),IF(請求書台帳!B10&gt;$B$3,"",請求書台帳!E10)))</f>
        <v>80000</v>
      </c>
      <c r="D10" s="8" t="n">
        <f aca="false">IF(請求書台帳!L10="","",請求書台帳!I10)</f>
        <v>80000</v>
      </c>
      <c r="E10" s="9" t="n">
        <f aca="false">IF(請求書台帳!L10="","",請求書台帳!D10)</f>
        <v>46309</v>
      </c>
      <c r="F10" s="1" t="str">
        <f aca="false">IF(請求書台帳!L10="","",IF(NOT(AND($D$3="確認済み",$H$3=0)),"入力を確認",IF(請求書台帳!B10&gt;$B$3,"基準日より後",IF(OR(請求書台帳!F10="",請求書台帳!F10&gt;$B$3),"未送付","送付済"))))</f>
        <v>未送付</v>
      </c>
      <c r="G10" s="6" t="str">
        <f aca="false">IF(請求書台帳!L10="","",請求書台帳!K10)</f>
        <v>未入金</v>
      </c>
      <c r="H10" s="6" t="n">
        <f aca="false">IF(請求書台帳!L10="","",請求書台帳!J10)</f>
        <v>0</v>
      </c>
    </row>
    <row r="11" customFormat="false" ht="24" hidden="false" customHeight="true" outlineLevel="0" collapsed="false">
      <c r="A11" s="6" t="str">
        <f aca="false">IF(請求書台帳!L11="","",請求書台帳!A11)</f>
        <v>INV-0004</v>
      </c>
      <c r="B11" s="6" t="str">
        <f aca="false">IF(請求書台帳!L11="","",請求書台帳!C11)</f>
        <v>架空商店D</v>
      </c>
      <c r="C11" s="8" t="n">
        <f aca="false">IF(請求書台帳!L11="","",IF(NOT(AND($D$3="確認済み",$H$3=0)),NA(),IF(請求書台帳!B11&gt;$B$3,"",請求書台帳!E11)))</f>
        <v>50000</v>
      </c>
      <c r="D11" s="8" t="n">
        <f aca="false">IF(請求書台帳!L11="","",請求書台帳!I11)</f>
        <v>50000</v>
      </c>
      <c r="E11" s="9" t="n">
        <f aca="false">IF(請求書台帳!L11="","",請求書台帳!D11)</f>
        <v>46315</v>
      </c>
      <c r="F11" s="1" t="str">
        <f aca="false">IF(請求書台帳!L11="","",IF(NOT(AND($D$3="確認済み",$H$3=0)),"入力を確認",IF(請求書台帳!B11&gt;$B$3,"基準日より後",IF(OR(請求書台帳!F11="",請求書台帳!F11&gt;$B$3),"未送付","送付済"))))</f>
        <v>送付済</v>
      </c>
      <c r="G11" s="6" t="str">
        <f aca="false">IF(請求書台帳!L11="","",請求書台帳!K11)</f>
        <v>未入金</v>
      </c>
      <c r="H11" s="6" t="n">
        <f aca="false">IF(請求書台帳!L11="","",請求書台帳!J11)</f>
        <v>0</v>
      </c>
    </row>
    <row r="12" customFormat="false" ht="24" hidden="false" customHeight="true" outlineLevel="0" collapsed="false">
      <c r="A12" s="6" t="str">
        <f aca="false">IF(請求書台帳!L12="","",請求書台帳!A12)</f>
        <v>INV-0005</v>
      </c>
      <c r="B12" s="6" t="str">
        <f aca="false">IF(請求書台帳!L12="","",請求書台帳!C12)</f>
        <v>架空商店E</v>
      </c>
      <c r="C12" s="8" t="n">
        <f aca="false">IF(請求書台帳!L12="","",IF(NOT(AND($D$3="確認済み",$H$3=0)),NA(),IF(請求書台帳!B12&gt;$B$3,"",請求書台帳!E12)))</f>
        <v>0</v>
      </c>
      <c r="D12" s="8" t="n">
        <f aca="false">IF(請求書台帳!L12="","",請求書台帳!I12)</f>
        <v>0</v>
      </c>
      <c r="E12" s="9" t="n">
        <f aca="false">IF(請求書台帳!L12="","",請求書台帳!D12)</f>
        <v>46307</v>
      </c>
      <c r="F12" s="1" t="str">
        <f aca="false">IF(請求書台帳!L12="","",IF(NOT(AND($D$3="確認済み",$H$3=0)),"入力を確認",IF(請求書台帳!B12&gt;$B$3,"基準日より後",IF(OR(請求書台帳!F12="",請求書台帳!F12&gt;$B$3),"未送付","送付済"))))</f>
        <v>送付済</v>
      </c>
      <c r="G12" s="6" t="str">
        <f aca="false">IF(請求書台帳!L12="","",請求書台帳!K12)</f>
        <v>入金不要</v>
      </c>
      <c r="H12" s="6" t="n">
        <f aca="false">IF(請求書台帳!L12="","",請求書台帳!J12)</f>
        <v>0</v>
      </c>
    </row>
    <row r="13" customFormat="false" ht="24" hidden="false" customHeight="true" outlineLevel="0" collapsed="false">
      <c r="A13" s="6" t="str">
        <f aca="false">IF(請求書台帳!L13="","",請求書台帳!A13)</f>
        <v>INV-0006</v>
      </c>
      <c r="B13" s="6" t="str">
        <f aca="false">IF(請求書台帳!L13="","",請求書台帳!C13)</f>
        <v>架空商店F</v>
      </c>
      <c r="C13" s="8" t="str">
        <f aca="false">IF(請求書台帳!L13="","",IF(NOT(AND($D$3="確認済み",$H$3=0)),NA(),IF(請求書台帳!B13&gt;$B$3,"",請求書台帳!E13)))</f>
        <v/>
      </c>
      <c r="D13" s="8" t="str">
        <f aca="false">IF(請求書台帳!L13="","",請求書台帳!I13)</f>
        <v/>
      </c>
      <c r="E13" s="9" t="n">
        <f aca="false">IF(請求書台帳!L13="","",請求書台帳!D13)</f>
        <v>46325</v>
      </c>
      <c r="F13" s="1" t="str">
        <f aca="false">IF(請求書台帳!L13="","",IF(NOT(AND($D$3="確認済み",$H$3=0)),"入力を確認",IF(請求書台帳!B13&gt;$B$3,"基準日より後",IF(OR(請求書台帳!F13="",請求書台帳!F13&gt;$B$3),"未送付","送付済"))))</f>
        <v>基準日より後</v>
      </c>
      <c r="G13" s="6" t="str">
        <f aca="false">IF(請求書台帳!L13="","",請求書台帳!K13)</f>
        <v>基準日より後</v>
      </c>
      <c r="H13" s="6" t="str">
        <f aca="false">IF(請求書台帳!L13="","",請求書台帳!J13)</f>
        <v/>
      </c>
    </row>
    <row r="14" customFormat="false" ht="24" hidden="false" customHeight="true" outlineLevel="0" collapsed="false">
      <c r="A14" s="6" t="str">
        <f aca="false">IF(請求書台帳!L14="","",請求書台帳!A14)</f>
        <v/>
      </c>
      <c r="B14" s="6" t="str">
        <f aca="false">IF(請求書台帳!L14="","",請求書台帳!C14)</f>
        <v/>
      </c>
      <c r="C14" s="8" t="str">
        <f aca="false">IF(請求書台帳!L14="","",IF(NOT(AND($D$3="確認済み",$H$3=0)),NA(),IF(請求書台帳!B14&gt;$B$3,"",請求書台帳!E14)))</f>
        <v/>
      </c>
      <c r="D14" s="8" t="str">
        <f aca="false">IF(請求書台帳!L14="","",請求書台帳!I14)</f>
        <v/>
      </c>
      <c r="E14" s="9" t="str">
        <f aca="false">IF(請求書台帳!L14="","",請求書台帳!D14)</f>
        <v/>
      </c>
      <c r="F14" s="1" t="str">
        <f aca="false">IF(請求書台帳!L14="","",IF(NOT(AND($D$3="確認済み",$H$3=0)),"入力を確認",IF(請求書台帳!B14&gt;$B$3,"基準日より後",IF(OR(請求書台帳!F14="",請求書台帳!F14&gt;$B$3),"未送付","送付済"))))</f>
        <v/>
      </c>
      <c r="G14" s="6" t="str">
        <f aca="false">IF(請求書台帳!L14="","",請求書台帳!K14)</f>
        <v/>
      </c>
      <c r="H14" s="6" t="str">
        <f aca="false">IF(請求書台帳!L14="","",請求書台帳!J14)</f>
        <v/>
      </c>
    </row>
    <row r="15" customFormat="false" ht="24" hidden="false" customHeight="true" outlineLevel="0" collapsed="false">
      <c r="A15" s="6" t="str">
        <f aca="false">IF(請求書台帳!L15="","",請求書台帳!A15)</f>
        <v/>
      </c>
      <c r="B15" s="6" t="str">
        <f aca="false">IF(請求書台帳!L15="","",請求書台帳!C15)</f>
        <v/>
      </c>
      <c r="C15" s="8" t="str">
        <f aca="false">IF(請求書台帳!L15="","",IF(NOT(AND($D$3="確認済み",$H$3=0)),NA(),IF(請求書台帳!B15&gt;$B$3,"",請求書台帳!E15)))</f>
        <v/>
      </c>
      <c r="D15" s="8" t="str">
        <f aca="false">IF(請求書台帳!L15="","",請求書台帳!I15)</f>
        <v/>
      </c>
      <c r="E15" s="9" t="str">
        <f aca="false">IF(請求書台帳!L15="","",請求書台帳!D15)</f>
        <v/>
      </c>
      <c r="F15" s="1" t="str">
        <f aca="false">IF(請求書台帳!L15="","",IF(NOT(AND($D$3="確認済み",$H$3=0)),"入力を確認",IF(請求書台帳!B15&gt;$B$3,"基準日より後",IF(OR(請求書台帳!F15="",請求書台帳!F15&gt;$B$3),"未送付","送付済"))))</f>
        <v/>
      </c>
      <c r="G15" s="6" t="str">
        <f aca="false">IF(請求書台帳!L15="","",請求書台帳!K15)</f>
        <v/>
      </c>
      <c r="H15" s="6" t="str">
        <f aca="false">IF(請求書台帳!L15="","",請求書台帳!J15)</f>
        <v/>
      </c>
    </row>
    <row r="16" customFormat="false" ht="24" hidden="false" customHeight="true" outlineLevel="0" collapsed="false">
      <c r="A16" s="6" t="str">
        <f aca="false">IF(請求書台帳!L16="","",請求書台帳!A16)</f>
        <v/>
      </c>
      <c r="B16" s="6" t="str">
        <f aca="false">IF(請求書台帳!L16="","",請求書台帳!C16)</f>
        <v/>
      </c>
      <c r="C16" s="8" t="str">
        <f aca="false">IF(請求書台帳!L16="","",IF(NOT(AND($D$3="確認済み",$H$3=0)),NA(),IF(請求書台帳!B16&gt;$B$3,"",請求書台帳!E16)))</f>
        <v/>
      </c>
      <c r="D16" s="8" t="str">
        <f aca="false">IF(請求書台帳!L16="","",請求書台帳!I16)</f>
        <v/>
      </c>
      <c r="E16" s="9" t="str">
        <f aca="false">IF(請求書台帳!L16="","",請求書台帳!D16)</f>
        <v/>
      </c>
      <c r="F16" s="1" t="str">
        <f aca="false">IF(請求書台帳!L16="","",IF(NOT(AND($D$3="確認済み",$H$3=0)),"入力を確認",IF(請求書台帳!B16&gt;$B$3,"基準日より後",IF(OR(請求書台帳!F16="",請求書台帳!F16&gt;$B$3),"未送付","送付済"))))</f>
        <v/>
      </c>
      <c r="G16" s="6" t="str">
        <f aca="false">IF(請求書台帳!L16="","",請求書台帳!K16)</f>
        <v/>
      </c>
      <c r="H16" s="6" t="str">
        <f aca="false">IF(請求書台帳!L16="","",請求書台帳!J16)</f>
        <v/>
      </c>
    </row>
    <row r="17" customFormat="false" ht="24" hidden="false" customHeight="true" outlineLevel="0" collapsed="false">
      <c r="A17" s="6" t="str">
        <f aca="false">IF(請求書台帳!L17="","",請求書台帳!A17)</f>
        <v/>
      </c>
      <c r="B17" s="6" t="str">
        <f aca="false">IF(請求書台帳!L17="","",請求書台帳!C17)</f>
        <v/>
      </c>
      <c r="C17" s="8" t="str">
        <f aca="false">IF(請求書台帳!L17="","",IF(NOT(AND($D$3="確認済み",$H$3=0)),NA(),IF(請求書台帳!B17&gt;$B$3,"",請求書台帳!E17)))</f>
        <v/>
      </c>
      <c r="D17" s="8" t="str">
        <f aca="false">IF(請求書台帳!L17="","",請求書台帳!I17)</f>
        <v/>
      </c>
      <c r="E17" s="9" t="str">
        <f aca="false">IF(請求書台帳!L17="","",請求書台帳!D17)</f>
        <v/>
      </c>
      <c r="F17" s="1" t="str">
        <f aca="false">IF(請求書台帳!L17="","",IF(NOT(AND($D$3="確認済み",$H$3=0)),"入力を確認",IF(請求書台帳!B17&gt;$B$3,"基準日より後",IF(OR(請求書台帳!F17="",請求書台帳!F17&gt;$B$3),"未送付","送付済"))))</f>
        <v/>
      </c>
      <c r="G17" s="6" t="str">
        <f aca="false">IF(請求書台帳!L17="","",請求書台帳!K17)</f>
        <v/>
      </c>
      <c r="H17" s="6" t="str">
        <f aca="false">IF(請求書台帳!L17="","",請求書台帳!J17)</f>
        <v/>
      </c>
    </row>
    <row r="18" customFormat="false" ht="24" hidden="false" customHeight="true" outlineLevel="0" collapsed="false">
      <c r="A18" s="6" t="str">
        <f aca="false">IF(請求書台帳!L18="","",請求書台帳!A18)</f>
        <v/>
      </c>
      <c r="B18" s="6" t="str">
        <f aca="false">IF(請求書台帳!L18="","",請求書台帳!C18)</f>
        <v/>
      </c>
      <c r="C18" s="8" t="str">
        <f aca="false">IF(請求書台帳!L18="","",IF(NOT(AND($D$3="確認済み",$H$3=0)),NA(),IF(請求書台帳!B18&gt;$B$3,"",請求書台帳!E18)))</f>
        <v/>
      </c>
      <c r="D18" s="8" t="str">
        <f aca="false">IF(請求書台帳!L18="","",請求書台帳!I18)</f>
        <v/>
      </c>
      <c r="E18" s="9" t="str">
        <f aca="false">IF(請求書台帳!L18="","",請求書台帳!D18)</f>
        <v/>
      </c>
      <c r="F18" s="1" t="str">
        <f aca="false">IF(請求書台帳!L18="","",IF(NOT(AND($D$3="確認済み",$H$3=0)),"入力を確認",IF(請求書台帳!B18&gt;$B$3,"基準日より後",IF(OR(請求書台帳!F18="",請求書台帳!F18&gt;$B$3),"未送付","送付済"))))</f>
        <v/>
      </c>
      <c r="G18" s="6" t="str">
        <f aca="false">IF(請求書台帳!L18="","",請求書台帳!K18)</f>
        <v/>
      </c>
      <c r="H18" s="6" t="str">
        <f aca="false">IF(請求書台帳!L18="","",請求書台帳!J18)</f>
        <v/>
      </c>
    </row>
    <row r="19" customFormat="false" ht="24" hidden="false" customHeight="true" outlineLevel="0" collapsed="false">
      <c r="A19" s="6" t="str">
        <f aca="false">IF(請求書台帳!L19="","",請求書台帳!A19)</f>
        <v/>
      </c>
      <c r="B19" s="6" t="str">
        <f aca="false">IF(請求書台帳!L19="","",請求書台帳!C19)</f>
        <v/>
      </c>
      <c r="C19" s="8" t="str">
        <f aca="false">IF(請求書台帳!L19="","",IF(NOT(AND($D$3="確認済み",$H$3=0)),NA(),IF(請求書台帳!B19&gt;$B$3,"",請求書台帳!E19)))</f>
        <v/>
      </c>
      <c r="D19" s="8" t="str">
        <f aca="false">IF(請求書台帳!L19="","",請求書台帳!I19)</f>
        <v/>
      </c>
      <c r="E19" s="9" t="str">
        <f aca="false">IF(請求書台帳!L19="","",請求書台帳!D19)</f>
        <v/>
      </c>
      <c r="F19" s="1" t="str">
        <f aca="false">IF(請求書台帳!L19="","",IF(NOT(AND($D$3="確認済み",$H$3=0)),"入力を確認",IF(請求書台帳!B19&gt;$B$3,"基準日より後",IF(OR(請求書台帳!F19="",請求書台帳!F19&gt;$B$3),"未送付","送付済"))))</f>
        <v/>
      </c>
      <c r="G19" s="6" t="str">
        <f aca="false">IF(請求書台帳!L19="","",請求書台帳!K19)</f>
        <v/>
      </c>
      <c r="H19" s="6" t="str">
        <f aca="false">IF(請求書台帳!L19="","",請求書台帳!J19)</f>
        <v/>
      </c>
    </row>
    <row r="20" customFormat="false" ht="24" hidden="false" customHeight="true" outlineLevel="0" collapsed="false">
      <c r="A20" s="6" t="str">
        <f aca="false">IF(請求書台帳!L20="","",請求書台帳!A20)</f>
        <v/>
      </c>
      <c r="B20" s="6" t="str">
        <f aca="false">IF(請求書台帳!L20="","",請求書台帳!C20)</f>
        <v/>
      </c>
      <c r="C20" s="8" t="str">
        <f aca="false">IF(請求書台帳!L20="","",IF(NOT(AND($D$3="確認済み",$H$3=0)),NA(),IF(請求書台帳!B20&gt;$B$3,"",請求書台帳!E20)))</f>
        <v/>
      </c>
      <c r="D20" s="8" t="str">
        <f aca="false">IF(請求書台帳!L20="","",請求書台帳!I20)</f>
        <v/>
      </c>
      <c r="E20" s="9" t="str">
        <f aca="false">IF(請求書台帳!L20="","",請求書台帳!D20)</f>
        <v/>
      </c>
      <c r="F20" s="1" t="str">
        <f aca="false">IF(請求書台帳!L20="","",IF(NOT(AND($D$3="確認済み",$H$3=0)),"入力を確認",IF(請求書台帳!B20&gt;$B$3,"基準日より後",IF(OR(請求書台帳!F20="",請求書台帳!F20&gt;$B$3),"未送付","送付済"))))</f>
        <v/>
      </c>
      <c r="G20" s="6" t="str">
        <f aca="false">IF(請求書台帳!L20="","",請求書台帳!K20)</f>
        <v/>
      </c>
      <c r="H20" s="6" t="str">
        <f aca="false">IF(請求書台帳!L20="","",請求書台帳!J20)</f>
        <v/>
      </c>
    </row>
    <row r="21" customFormat="false" ht="24" hidden="false" customHeight="true" outlineLevel="0" collapsed="false">
      <c r="A21" s="6" t="str">
        <f aca="false">IF(請求書台帳!L21="","",請求書台帳!A21)</f>
        <v/>
      </c>
      <c r="B21" s="6" t="str">
        <f aca="false">IF(請求書台帳!L21="","",請求書台帳!C21)</f>
        <v/>
      </c>
      <c r="C21" s="8" t="str">
        <f aca="false">IF(請求書台帳!L21="","",IF(NOT(AND($D$3="確認済み",$H$3=0)),NA(),IF(請求書台帳!B21&gt;$B$3,"",請求書台帳!E21)))</f>
        <v/>
      </c>
      <c r="D21" s="8" t="str">
        <f aca="false">IF(請求書台帳!L21="","",請求書台帳!I21)</f>
        <v/>
      </c>
      <c r="E21" s="9" t="str">
        <f aca="false">IF(請求書台帳!L21="","",請求書台帳!D21)</f>
        <v/>
      </c>
      <c r="F21" s="1" t="str">
        <f aca="false">IF(請求書台帳!L21="","",IF(NOT(AND($D$3="確認済み",$H$3=0)),"入力を確認",IF(請求書台帳!B21&gt;$B$3,"基準日より後",IF(OR(請求書台帳!F21="",請求書台帳!F21&gt;$B$3),"未送付","送付済"))))</f>
        <v/>
      </c>
      <c r="G21" s="6" t="str">
        <f aca="false">IF(請求書台帳!L21="","",請求書台帳!K21)</f>
        <v/>
      </c>
      <c r="H21" s="6" t="str">
        <f aca="false">IF(請求書台帳!L21="","",請求書台帳!J21)</f>
        <v/>
      </c>
    </row>
    <row r="22" customFormat="false" ht="24" hidden="false" customHeight="true" outlineLevel="0" collapsed="false">
      <c r="A22" s="6" t="str">
        <f aca="false">IF(請求書台帳!L22="","",請求書台帳!A22)</f>
        <v/>
      </c>
      <c r="B22" s="6" t="str">
        <f aca="false">IF(請求書台帳!L22="","",請求書台帳!C22)</f>
        <v/>
      </c>
      <c r="C22" s="8" t="str">
        <f aca="false">IF(請求書台帳!L22="","",IF(NOT(AND($D$3="確認済み",$H$3=0)),NA(),IF(請求書台帳!B22&gt;$B$3,"",請求書台帳!E22)))</f>
        <v/>
      </c>
      <c r="D22" s="8" t="str">
        <f aca="false">IF(請求書台帳!L22="","",請求書台帳!I22)</f>
        <v/>
      </c>
      <c r="E22" s="9" t="str">
        <f aca="false">IF(請求書台帳!L22="","",請求書台帳!D22)</f>
        <v/>
      </c>
      <c r="F22" s="1" t="str">
        <f aca="false">IF(請求書台帳!L22="","",IF(NOT(AND($D$3="確認済み",$H$3=0)),"入力を確認",IF(請求書台帳!B22&gt;$B$3,"基準日より後",IF(OR(請求書台帳!F22="",請求書台帳!F22&gt;$B$3),"未送付","送付済"))))</f>
        <v/>
      </c>
      <c r="G22" s="6" t="str">
        <f aca="false">IF(請求書台帳!L22="","",請求書台帳!K22)</f>
        <v/>
      </c>
      <c r="H22" s="6" t="str">
        <f aca="false">IF(請求書台帳!L22="","",請求書台帳!J22)</f>
        <v/>
      </c>
    </row>
    <row r="23" customFormat="false" ht="24" hidden="false" customHeight="true" outlineLevel="0" collapsed="false">
      <c r="A23" s="6" t="str">
        <f aca="false">IF(請求書台帳!L23="","",請求書台帳!A23)</f>
        <v/>
      </c>
      <c r="B23" s="6" t="str">
        <f aca="false">IF(請求書台帳!L23="","",請求書台帳!C23)</f>
        <v/>
      </c>
      <c r="C23" s="8" t="str">
        <f aca="false">IF(請求書台帳!L23="","",IF(NOT(AND($D$3="確認済み",$H$3=0)),NA(),IF(請求書台帳!B23&gt;$B$3,"",請求書台帳!E23)))</f>
        <v/>
      </c>
      <c r="D23" s="8" t="str">
        <f aca="false">IF(請求書台帳!L23="","",請求書台帳!I23)</f>
        <v/>
      </c>
      <c r="E23" s="9" t="str">
        <f aca="false">IF(請求書台帳!L23="","",請求書台帳!D23)</f>
        <v/>
      </c>
      <c r="F23" s="1" t="str">
        <f aca="false">IF(請求書台帳!L23="","",IF(NOT(AND($D$3="確認済み",$H$3=0)),"入力を確認",IF(請求書台帳!B23&gt;$B$3,"基準日より後",IF(OR(請求書台帳!F23="",請求書台帳!F23&gt;$B$3),"未送付","送付済"))))</f>
        <v/>
      </c>
      <c r="G23" s="6" t="str">
        <f aca="false">IF(請求書台帳!L23="","",請求書台帳!K23)</f>
        <v/>
      </c>
      <c r="H23" s="6" t="str">
        <f aca="false">IF(請求書台帳!L23="","",請求書台帳!J23)</f>
        <v/>
      </c>
    </row>
    <row r="24" customFormat="false" ht="24" hidden="false" customHeight="true" outlineLevel="0" collapsed="false">
      <c r="A24" s="6" t="str">
        <f aca="false">IF(請求書台帳!L24="","",請求書台帳!A24)</f>
        <v/>
      </c>
      <c r="B24" s="6" t="str">
        <f aca="false">IF(請求書台帳!L24="","",請求書台帳!C24)</f>
        <v/>
      </c>
      <c r="C24" s="8" t="str">
        <f aca="false">IF(請求書台帳!L24="","",IF(NOT(AND($D$3="確認済み",$H$3=0)),NA(),IF(請求書台帳!B24&gt;$B$3,"",請求書台帳!E24)))</f>
        <v/>
      </c>
      <c r="D24" s="8" t="str">
        <f aca="false">IF(請求書台帳!L24="","",請求書台帳!I24)</f>
        <v/>
      </c>
      <c r="E24" s="9" t="str">
        <f aca="false">IF(請求書台帳!L24="","",請求書台帳!D24)</f>
        <v/>
      </c>
      <c r="F24" s="1" t="str">
        <f aca="false">IF(請求書台帳!L24="","",IF(NOT(AND($D$3="確認済み",$H$3=0)),"入力を確認",IF(請求書台帳!B24&gt;$B$3,"基準日より後",IF(OR(請求書台帳!F24="",請求書台帳!F24&gt;$B$3),"未送付","送付済"))))</f>
        <v/>
      </c>
      <c r="G24" s="6" t="str">
        <f aca="false">IF(請求書台帳!L24="","",請求書台帳!K24)</f>
        <v/>
      </c>
      <c r="H24" s="6" t="str">
        <f aca="false">IF(請求書台帳!L24="","",請求書台帳!J24)</f>
        <v/>
      </c>
    </row>
    <row r="25" customFormat="false" ht="24" hidden="false" customHeight="true" outlineLevel="0" collapsed="false">
      <c r="A25" s="6" t="str">
        <f aca="false">IF(請求書台帳!L25="","",請求書台帳!A25)</f>
        <v/>
      </c>
      <c r="B25" s="6" t="str">
        <f aca="false">IF(請求書台帳!L25="","",請求書台帳!C25)</f>
        <v/>
      </c>
      <c r="C25" s="8" t="str">
        <f aca="false">IF(請求書台帳!L25="","",IF(NOT(AND($D$3="確認済み",$H$3=0)),NA(),IF(請求書台帳!B25&gt;$B$3,"",請求書台帳!E25)))</f>
        <v/>
      </c>
      <c r="D25" s="8" t="str">
        <f aca="false">IF(請求書台帳!L25="","",請求書台帳!I25)</f>
        <v/>
      </c>
      <c r="E25" s="9" t="str">
        <f aca="false">IF(請求書台帳!L25="","",請求書台帳!D25)</f>
        <v/>
      </c>
      <c r="F25" s="1" t="str">
        <f aca="false">IF(請求書台帳!L25="","",IF(NOT(AND($D$3="確認済み",$H$3=0)),"入力を確認",IF(請求書台帳!B25&gt;$B$3,"基準日より後",IF(OR(請求書台帳!F25="",請求書台帳!F25&gt;$B$3),"未送付","送付済"))))</f>
        <v/>
      </c>
      <c r="G25" s="6" t="str">
        <f aca="false">IF(請求書台帳!L25="","",請求書台帳!K25)</f>
        <v/>
      </c>
      <c r="H25" s="6" t="str">
        <f aca="false">IF(請求書台帳!L25="","",請求書台帳!J25)</f>
        <v/>
      </c>
    </row>
    <row r="26" customFormat="false" ht="24" hidden="false" customHeight="true" outlineLevel="0" collapsed="false">
      <c r="A26" s="6" t="str">
        <f aca="false">IF(請求書台帳!L26="","",請求書台帳!A26)</f>
        <v/>
      </c>
      <c r="B26" s="6" t="str">
        <f aca="false">IF(請求書台帳!L26="","",請求書台帳!C26)</f>
        <v/>
      </c>
      <c r="C26" s="8" t="str">
        <f aca="false">IF(請求書台帳!L26="","",IF(NOT(AND($D$3="確認済み",$H$3=0)),NA(),IF(請求書台帳!B26&gt;$B$3,"",請求書台帳!E26)))</f>
        <v/>
      </c>
      <c r="D26" s="8" t="str">
        <f aca="false">IF(請求書台帳!L26="","",請求書台帳!I26)</f>
        <v/>
      </c>
      <c r="E26" s="9" t="str">
        <f aca="false">IF(請求書台帳!L26="","",請求書台帳!D26)</f>
        <v/>
      </c>
      <c r="F26" s="1" t="str">
        <f aca="false">IF(請求書台帳!L26="","",IF(NOT(AND($D$3="確認済み",$H$3=0)),"入力を確認",IF(請求書台帳!B26&gt;$B$3,"基準日より後",IF(OR(請求書台帳!F26="",請求書台帳!F26&gt;$B$3),"未送付","送付済"))))</f>
        <v/>
      </c>
      <c r="G26" s="6" t="str">
        <f aca="false">IF(請求書台帳!L26="","",請求書台帳!K26)</f>
        <v/>
      </c>
      <c r="H26" s="6" t="str">
        <f aca="false">IF(請求書台帳!L26="","",請求書台帳!J26)</f>
        <v/>
      </c>
    </row>
    <row r="27" customFormat="false" ht="24" hidden="false" customHeight="true" outlineLevel="0" collapsed="false">
      <c r="A27" s="6" t="str">
        <f aca="false">IF(請求書台帳!L27="","",請求書台帳!A27)</f>
        <v/>
      </c>
      <c r="B27" s="6" t="str">
        <f aca="false">IF(請求書台帳!L27="","",請求書台帳!C27)</f>
        <v/>
      </c>
      <c r="C27" s="8" t="str">
        <f aca="false">IF(請求書台帳!L27="","",IF(NOT(AND($D$3="確認済み",$H$3=0)),NA(),IF(請求書台帳!B27&gt;$B$3,"",請求書台帳!E27)))</f>
        <v/>
      </c>
      <c r="D27" s="8" t="str">
        <f aca="false">IF(請求書台帳!L27="","",請求書台帳!I27)</f>
        <v/>
      </c>
      <c r="E27" s="9" t="str">
        <f aca="false">IF(請求書台帳!L27="","",請求書台帳!D27)</f>
        <v/>
      </c>
      <c r="F27" s="1" t="str">
        <f aca="false">IF(請求書台帳!L27="","",IF(NOT(AND($D$3="確認済み",$H$3=0)),"入力を確認",IF(請求書台帳!B27&gt;$B$3,"基準日より後",IF(OR(請求書台帳!F27="",請求書台帳!F27&gt;$B$3),"未送付","送付済"))))</f>
        <v/>
      </c>
      <c r="G27" s="6" t="str">
        <f aca="false">IF(請求書台帳!L27="","",請求書台帳!K27)</f>
        <v/>
      </c>
      <c r="H27" s="6" t="str">
        <f aca="false">IF(請求書台帳!L27="","",請求書台帳!J27)</f>
        <v/>
      </c>
    </row>
    <row r="28" customFormat="false" ht="24" hidden="false" customHeight="true" outlineLevel="0" collapsed="false">
      <c r="A28" s="6" t="str">
        <f aca="false">IF(請求書台帳!L28="","",請求書台帳!A28)</f>
        <v/>
      </c>
      <c r="B28" s="6" t="str">
        <f aca="false">IF(請求書台帳!L28="","",請求書台帳!C28)</f>
        <v/>
      </c>
      <c r="C28" s="8" t="str">
        <f aca="false">IF(請求書台帳!L28="","",IF(NOT(AND($D$3="確認済み",$H$3=0)),NA(),IF(請求書台帳!B28&gt;$B$3,"",請求書台帳!E28)))</f>
        <v/>
      </c>
      <c r="D28" s="8" t="str">
        <f aca="false">IF(請求書台帳!L28="","",請求書台帳!I28)</f>
        <v/>
      </c>
      <c r="E28" s="9" t="str">
        <f aca="false">IF(請求書台帳!L28="","",請求書台帳!D28)</f>
        <v/>
      </c>
      <c r="F28" s="1" t="str">
        <f aca="false">IF(請求書台帳!L28="","",IF(NOT(AND($D$3="確認済み",$H$3=0)),"入力を確認",IF(請求書台帳!B28&gt;$B$3,"基準日より後",IF(OR(請求書台帳!F28="",請求書台帳!F28&gt;$B$3),"未送付","送付済"))))</f>
        <v/>
      </c>
      <c r="G28" s="6" t="str">
        <f aca="false">IF(請求書台帳!L28="","",請求書台帳!K28)</f>
        <v/>
      </c>
      <c r="H28" s="6" t="str">
        <f aca="false">IF(請求書台帳!L28="","",請求書台帳!J28)</f>
        <v/>
      </c>
    </row>
    <row r="29" customFormat="false" ht="24" hidden="false" customHeight="true" outlineLevel="0" collapsed="false">
      <c r="A29" s="6" t="str">
        <f aca="false">IF(請求書台帳!L29="","",請求書台帳!A29)</f>
        <v/>
      </c>
      <c r="B29" s="6" t="str">
        <f aca="false">IF(請求書台帳!L29="","",請求書台帳!C29)</f>
        <v/>
      </c>
      <c r="C29" s="8" t="str">
        <f aca="false">IF(請求書台帳!L29="","",IF(NOT(AND($D$3="確認済み",$H$3=0)),NA(),IF(請求書台帳!B29&gt;$B$3,"",請求書台帳!E29)))</f>
        <v/>
      </c>
      <c r="D29" s="8" t="str">
        <f aca="false">IF(請求書台帳!L29="","",請求書台帳!I29)</f>
        <v/>
      </c>
      <c r="E29" s="9" t="str">
        <f aca="false">IF(請求書台帳!L29="","",請求書台帳!D29)</f>
        <v/>
      </c>
      <c r="F29" s="1" t="str">
        <f aca="false">IF(請求書台帳!L29="","",IF(NOT(AND($D$3="確認済み",$H$3=0)),"入力を確認",IF(請求書台帳!B29&gt;$B$3,"基準日より後",IF(OR(請求書台帳!F29="",請求書台帳!F29&gt;$B$3),"未送付","送付済"))))</f>
        <v/>
      </c>
      <c r="G29" s="6" t="str">
        <f aca="false">IF(請求書台帳!L29="","",請求書台帳!K29)</f>
        <v/>
      </c>
      <c r="H29" s="6" t="str">
        <f aca="false">IF(請求書台帳!L29="","",請求書台帳!J29)</f>
        <v/>
      </c>
    </row>
    <row r="30" customFormat="false" ht="24" hidden="false" customHeight="true" outlineLevel="0" collapsed="false">
      <c r="A30" s="6" t="str">
        <f aca="false">IF(請求書台帳!L30="","",請求書台帳!A30)</f>
        <v/>
      </c>
      <c r="B30" s="6" t="str">
        <f aca="false">IF(請求書台帳!L30="","",請求書台帳!C30)</f>
        <v/>
      </c>
      <c r="C30" s="8" t="str">
        <f aca="false">IF(請求書台帳!L30="","",IF(NOT(AND($D$3="確認済み",$H$3=0)),NA(),IF(請求書台帳!B30&gt;$B$3,"",請求書台帳!E30)))</f>
        <v/>
      </c>
      <c r="D30" s="8" t="str">
        <f aca="false">IF(請求書台帳!L30="","",請求書台帳!I30)</f>
        <v/>
      </c>
      <c r="E30" s="9" t="str">
        <f aca="false">IF(請求書台帳!L30="","",請求書台帳!D30)</f>
        <v/>
      </c>
      <c r="F30" s="1" t="str">
        <f aca="false">IF(請求書台帳!L30="","",IF(NOT(AND($D$3="確認済み",$H$3=0)),"入力を確認",IF(請求書台帳!B30&gt;$B$3,"基準日より後",IF(OR(請求書台帳!F30="",請求書台帳!F30&gt;$B$3),"未送付","送付済"))))</f>
        <v/>
      </c>
      <c r="G30" s="6" t="str">
        <f aca="false">IF(請求書台帳!L30="","",請求書台帳!K30)</f>
        <v/>
      </c>
      <c r="H30" s="6" t="str">
        <f aca="false">IF(請求書台帳!L30="","",請求書台帳!J30)</f>
        <v/>
      </c>
    </row>
    <row r="31" customFormat="false" ht="24" hidden="false" customHeight="true" outlineLevel="0" collapsed="false">
      <c r="A31" s="6" t="str">
        <f aca="false">IF(請求書台帳!L31="","",請求書台帳!A31)</f>
        <v/>
      </c>
      <c r="B31" s="6" t="str">
        <f aca="false">IF(請求書台帳!L31="","",請求書台帳!C31)</f>
        <v/>
      </c>
      <c r="C31" s="8" t="str">
        <f aca="false">IF(請求書台帳!L31="","",IF(NOT(AND($D$3="確認済み",$H$3=0)),NA(),IF(請求書台帳!B31&gt;$B$3,"",請求書台帳!E31)))</f>
        <v/>
      </c>
      <c r="D31" s="8" t="str">
        <f aca="false">IF(請求書台帳!L31="","",請求書台帳!I31)</f>
        <v/>
      </c>
      <c r="E31" s="9" t="str">
        <f aca="false">IF(請求書台帳!L31="","",請求書台帳!D31)</f>
        <v/>
      </c>
      <c r="F31" s="1" t="str">
        <f aca="false">IF(請求書台帳!L31="","",IF(NOT(AND($D$3="確認済み",$H$3=0)),"入力を確認",IF(請求書台帳!B31&gt;$B$3,"基準日より後",IF(OR(請求書台帳!F31="",請求書台帳!F31&gt;$B$3),"未送付","送付済"))))</f>
        <v/>
      </c>
      <c r="G31" s="6" t="str">
        <f aca="false">IF(請求書台帳!L31="","",請求書台帳!K31)</f>
        <v/>
      </c>
      <c r="H31" s="6" t="str">
        <f aca="false">IF(請求書台帳!L31="","",請求書台帳!J31)</f>
        <v/>
      </c>
    </row>
    <row r="32" customFormat="false" ht="24" hidden="false" customHeight="true" outlineLevel="0" collapsed="false">
      <c r="A32" s="6" t="str">
        <f aca="false">IF(請求書台帳!L32="","",請求書台帳!A32)</f>
        <v/>
      </c>
      <c r="B32" s="6" t="str">
        <f aca="false">IF(請求書台帳!L32="","",請求書台帳!C32)</f>
        <v/>
      </c>
      <c r="C32" s="8" t="str">
        <f aca="false">IF(請求書台帳!L32="","",IF(NOT(AND($D$3="確認済み",$H$3=0)),NA(),IF(請求書台帳!B32&gt;$B$3,"",請求書台帳!E32)))</f>
        <v/>
      </c>
      <c r="D32" s="8" t="str">
        <f aca="false">IF(請求書台帳!L32="","",請求書台帳!I32)</f>
        <v/>
      </c>
      <c r="E32" s="9" t="str">
        <f aca="false">IF(請求書台帳!L32="","",請求書台帳!D32)</f>
        <v/>
      </c>
      <c r="F32" s="1" t="str">
        <f aca="false">IF(請求書台帳!L32="","",IF(NOT(AND($D$3="確認済み",$H$3=0)),"入力を確認",IF(請求書台帳!B32&gt;$B$3,"基準日より後",IF(OR(請求書台帳!F32="",請求書台帳!F32&gt;$B$3),"未送付","送付済"))))</f>
        <v/>
      </c>
      <c r="G32" s="6" t="str">
        <f aca="false">IF(請求書台帳!L32="","",請求書台帳!K32)</f>
        <v/>
      </c>
      <c r="H32" s="6" t="str">
        <f aca="false">IF(請求書台帳!L32="","",請求書台帳!J32)</f>
        <v/>
      </c>
    </row>
    <row r="33" customFormat="false" ht="24" hidden="false" customHeight="true" outlineLevel="0" collapsed="false">
      <c r="A33" s="6" t="str">
        <f aca="false">IF(請求書台帳!L33="","",請求書台帳!A33)</f>
        <v/>
      </c>
      <c r="B33" s="6" t="str">
        <f aca="false">IF(請求書台帳!L33="","",請求書台帳!C33)</f>
        <v/>
      </c>
      <c r="C33" s="8" t="str">
        <f aca="false">IF(請求書台帳!L33="","",IF(NOT(AND($D$3="確認済み",$H$3=0)),NA(),IF(請求書台帳!B33&gt;$B$3,"",請求書台帳!E33)))</f>
        <v/>
      </c>
      <c r="D33" s="8" t="str">
        <f aca="false">IF(請求書台帳!L33="","",請求書台帳!I33)</f>
        <v/>
      </c>
      <c r="E33" s="9" t="str">
        <f aca="false">IF(請求書台帳!L33="","",請求書台帳!D33)</f>
        <v/>
      </c>
      <c r="F33" s="1" t="str">
        <f aca="false">IF(請求書台帳!L33="","",IF(NOT(AND($D$3="確認済み",$H$3=0)),"入力を確認",IF(請求書台帳!B33&gt;$B$3,"基準日より後",IF(OR(請求書台帳!F33="",請求書台帳!F33&gt;$B$3),"未送付","送付済"))))</f>
        <v/>
      </c>
      <c r="G33" s="6" t="str">
        <f aca="false">IF(請求書台帳!L33="","",請求書台帳!K33)</f>
        <v/>
      </c>
      <c r="H33" s="6" t="str">
        <f aca="false">IF(請求書台帳!L33="","",請求書台帳!J33)</f>
        <v/>
      </c>
    </row>
    <row r="34" customFormat="false" ht="24" hidden="false" customHeight="true" outlineLevel="0" collapsed="false">
      <c r="A34" s="6" t="str">
        <f aca="false">IF(請求書台帳!L34="","",請求書台帳!A34)</f>
        <v/>
      </c>
      <c r="B34" s="6" t="str">
        <f aca="false">IF(請求書台帳!L34="","",請求書台帳!C34)</f>
        <v/>
      </c>
      <c r="C34" s="8" t="str">
        <f aca="false">IF(請求書台帳!L34="","",IF(NOT(AND($D$3="確認済み",$H$3=0)),NA(),IF(請求書台帳!B34&gt;$B$3,"",請求書台帳!E34)))</f>
        <v/>
      </c>
      <c r="D34" s="8" t="str">
        <f aca="false">IF(請求書台帳!L34="","",請求書台帳!I34)</f>
        <v/>
      </c>
      <c r="E34" s="9" t="str">
        <f aca="false">IF(請求書台帳!L34="","",請求書台帳!D34)</f>
        <v/>
      </c>
      <c r="F34" s="1" t="str">
        <f aca="false">IF(請求書台帳!L34="","",IF(NOT(AND($D$3="確認済み",$H$3=0)),"入力を確認",IF(請求書台帳!B34&gt;$B$3,"基準日より後",IF(OR(請求書台帳!F34="",請求書台帳!F34&gt;$B$3),"未送付","送付済"))))</f>
        <v/>
      </c>
      <c r="G34" s="6" t="str">
        <f aca="false">IF(請求書台帳!L34="","",請求書台帳!K34)</f>
        <v/>
      </c>
      <c r="H34" s="6" t="str">
        <f aca="false">IF(請求書台帳!L34="","",請求書台帳!J34)</f>
        <v/>
      </c>
    </row>
    <row r="35" customFormat="false" ht="24" hidden="false" customHeight="true" outlineLevel="0" collapsed="false">
      <c r="A35" s="6" t="str">
        <f aca="false">IF(請求書台帳!L35="","",請求書台帳!A35)</f>
        <v/>
      </c>
      <c r="B35" s="6" t="str">
        <f aca="false">IF(請求書台帳!L35="","",請求書台帳!C35)</f>
        <v/>
      </c>
      <c r="C35" s="8" t="str">
        <f aca="false">IF(請求書台帳!L35="","",IF(NOT(AND($D$3="確認済み",$H$3=0)),NA(),IF(請求書台帳!B35&gt;$B$3,"",請求書台帳!E35)))</f>
        <v/>
      </c>
      <c r="D35" s="8" t="str">
        <f aca="false">IF(請求書台帳!L35="","",請求書台帳!I35)</f>
        <v/>
      </c>
      <c r="E35" s="9" t="str">
        <f aca="false">IF(請求書台帳!L35="","",請求書台帳!D35)</f>
        <v/>
      </c>
      <c r="F35" s="1" t="str">
        <f aca="false">IF(請求書台帳!L35="","",IF(NOT(AND($D$3="確認済み",$H$3=0)),"入力を確認",IF(請求書台帳!B35&gt;$B$3,"基準日より後",IF(OR(請求書台帳!F35="",請求書台帳!F35&gt;$B$3),"未送付","送付済"))))</f>
        <v/>
      </c>
      <c r="G35" s="6" t="str">
        <f aca="false">IF(請求書台帳!L35="","",請求書台帳!K35)</f>
        <v/>
      </c>
      <c r="H35" s="6" t="str">
        <f aca="false">IF(請求書台帳!L35="","",請求書台帳!J35)</f>
        <v/>
      </c>
    </row>
    <row r="36" customFormat="false" ht="24" hidden="false" customHeight="true" outlineLevel="0" collapsed="false">
      <c r="A36" s="6" t="str">
        <f aca="false">IF(請求書台帳!L36="","",請求書台帳!A36)</f>
        <v/>
      </c>
      <c r="B36" s="6" t="str">
        <f aca="false">IF(請求書台帳!L36="","",請求書台帳!C36)</f>
        <v/>
      </c>
      <c r="C36" s="8" t="str">
        <f aca="false">IF(請求書台帳!L36="","",IF(NOT(AND($D$3="確認済み",$H$3=0)),NA(),IF(請求書台帳!B36&gt;$B$3,"",請求書台帳!E36)))</f>
        <v/>
      </c>
      <c r="D36" s="8" t="str">
        <f aca="false">IF(請求書台帳!L36="","",請求書台帳!I36)</f>
        <v/>
      </c>
      <c r="E36" s="9" t="str">
        <f aca="false">IF(請求書台帳!L36="","",請求書台帳!D36)</f>
        <v/>
      </c>
      <c r="F36" s="1" t="str">
        <f aca="false">IF(請求書台帳!L36="","",IF(NOT(AND($D$3="確認済み",$H$3=0)),"入力を確認",IF(請求書台帳!B36&gt;$B$3,"基準日より後",IF(OR(請求書台帳!F36="",請求書台帳!F36&gt;$B$3),"未送付","送付済"))))</f>
        <v/>
      </c>
      <c r="G36" s="6" t="str">
        <f aca="false">IF(請求書台帳!L36="","",請求書台帳!K36)</f>
        <v/>
      </c>
      <c r="H36" s="6" t="str">
        <f aca="false">IF(請求書台帳!L36="","",請求書台帳!J36)</f>
        <v/>
      </c>
    </row>
    <row r="37" customFormat="false" ht="24" hidden="false" customHeight="true" outlineLevel="0" collapsed="false">
      <c r="A37" s="6" t="str">
        <f aca="false">IF(請求書台帳!L37="","",請求書台帳!A37)</f>
        <v/>
      </c>
      <c r="B37" s="6" t="str">
        <f aca="false">IF(請求書台帳!L37="","",請求書台帳!C37)</f>
        <v/>
      </c>
      <c r="C37" s="8" t="str">
        <f aca="false">IF(請求書台帳!L37="","",IF(NOT(AND($D$3="確認済み",$H$3=0)),NA(),IF(請求書台帳!B37&gt;$B$3,"",請求書台帳!E37)))</f>
        <v/>
      </c>
      <c r="D37" s="8" t="str">
        <f aca="false">IF(請求書台帳!L37="","",請求書台帳!I37)</f>
        <v/>
      </c>
      <c r="E37" s="9" t="str">
        <f aca="false">IF(請求書台帳!L37="","",請求書台帳!D37)</f>
        <v/>
      </c>
      <c r="F37" s="1" t="str">
        <f aca="false">IF(請求書台帳!L37="","",IF(NOT(AND($D$3="確認済み",$H$3=0)),"入力を確認",IF(請求書台帳!B37&gt;$B$3,"基準日より後",IF(OR(請求書台帳!F37="",請求書台帳!F37&gt;$B$3),"未送付","送付済"))))</f>
        <v/>
      </c>
      <c r="G37" s="6" t="str">
        <f aca="false">IF(請求書台帳!L37="","",請求書台帳!K37)</f>
        <v/>
      </c>
      <c r="H37" s="6" t="str">
        <f aca="false">IF(請求書台帳!L37="","",請求書台帳!J37)</f>
        <v/>
      </c>
    </row>
    <row r="38" customFormat="false" ht="24" hidden="false" customHeight="true" outlineLevel="0" collapsed="false">
      <c r="A38" s="6" t="str">
        <f aca="false">IF(請求書台帳!L38="","",請求書台帳!A38)</f>
        <v/>
      </c>
      <c r="B38" s="6" t="str">
        <f aca="false">IF(請求書台帳!L38="","",請求書台帳!C38)</f>
        <v/>
      </c>
      <c r="C38" s="8" t="str">
        <f aca="false">IF(請求書台帳!L38="","",IF(NOT(AND($D$3="確認済み",$H$3=0)),NA(),IF(請求書台帳!B38&gt;$B$3,"",請求書台帳!E38)))</f>
        <v/>
      </c>
      <c r="D38" s="8" t="str">
        <f aca="false">IF(請求書台帳!L38="","",請求書台帳!I38)</f>
        <v/>
      </c>
      <c r="E38" s="9" t="str">
        <f aca="false">IF(請求書台帳!L38="","",請求書台帳!D38)</f>
        <v/>
      </c>
      <c r="F38" s="1" t="str">
        <f aca="false">IF(請求書台帳!L38="","",IF(NOT(AND($D$3="確認済み",$H$3=0)),"入力を確認",IF(請求書台帳!B38&gt;$B$3,"基準日より後",IF(OR(請求書台帳!F38="",請求書台帳!F38&gt;$B$3),"未送付","送付済"))))</f>
        <v/>
      </c>
      <c r="G38" s="6" t="str">
        <f aca="false">IF(請求書台帳!L38="","",請求書台帳!K38)</f>
        <v/>
      </c>
      <c r="H38" s="6" t="str">
        <f aca="false">IF(請求書台帳!L38="","",請求書台帳!J38)</f>
        <v/>
      </c>
    </row>
    <row r="39" customFormat="false" ht="24" hidden="false" customHeight="true" outlineLevel="0" collapsed="false">
      <c r="A39" s="6" t="str">
        <f aca="false">IF(請求書台帳!L39="","",請求書台帳!A39)</f>
        <v/>
      </c>
      <c r="B39" s="6" t="str">
        <f aca="false">IF(請求書台帳!L39="","",請求書台帳!C39)</f>
        <v/>
      </c>
      <c r="C39" s="8" t="str">
        <f aca="false">IF(請求書台帳!L39="","",IF(NOT(AND($D$3="確認済み",$H$3=0)),NA(),IF(請求書台帳!B39&gt;$B$3,"",請求書台帳!E39)))</f>
        <v/>
      </c>
      <c r="D39" s="8" t="str">
        <f aca="false">IF(請求書台帳!L39="","",請求書台帳!I39)</f>
        <v/>
      </c>
      <c r="E39" s="9" t="str">
        <f aca="false">IF(請求書台帳!L39="","",請求書台帳!D39)</f>
        <v/>
      </c>
      <c r="F39" s="1" t="str">
        <f aca="false">IF(請求書台帳!L39="","",IF(NOT(AND($D$3="確認済み",$H$3=0)),"入力を確認",IF(請求書台帳!B39&gt;$B$3,"基準日より後",IF(OR(請求書台帳!F39="",請求書台帳!F39&gt;$B$3),"未送付","送付済"))))</f>
        <v/>
      </c>
      <c r="G39" s="6" t="str">
        <f aca="false">IF(請求書台帳!L39="","",請求書台帳!K39)</f>
        <v/>
      </c>
      <c r="H39" s="6" t="str">
        <f aca="false">IF(請求書台帳!L39="","",請求書台帳!J39)</f>
        <v/>
      </c>
    </row>
    <row r="40" customFormat="false" ht="24" hidden="false" customHeight="true" outlineLevel="0" collapsed="false">
      <c r="A40" s="6" t="str">
        <f aca="false">IF(請求書台帳!L40="","",請求書台帳!A40)</f>
        <v/>
      </c>
      <c r="B40" s="6" t="str">
        <f aca="false">IF(請求書台帳!L40="","",請求書台帳!C40)</f>
        <v/>
      </c>
      <c r="C40" s="8" t="str">
        <f aca="false">IF(請求書台帳!L40="","",IF(NOT(AND($D$3="確認済み",$H$3=0)),NA(),IF(請求書台帳!B40&gt;$B$3,"",請求書台帳!E40)))</f>
        <v/>
      </c>
      <c r="D40" s="8" t="str">
        <f aca="false">IF(請求書台帳!L40="","",請求書台帳!I40)</f>
        <v/>
      </c>
      <c r="E40" s="9" t="str">
        <f aca="false">IF(請求書台帳!L40="","",請求書台帳!D40)</f>
        <v/>
      </c>
      <c r="F40" s="1" t="str">
        <f aca="false">IF(請求書台帳!L40="","",IF(NOT(AND($D$3="確認済み",$H$3=0)),"入力を確認",IF(請求書台帳!B40&gt;$B$3,"基準日より後",IF(OR(請求書台帳!F40="",請求書台帳!F40&gt;$B$3),"未送付","送付済"))))</f>
        <v/>
      </c>
      <c r="G40" s="6" t="str">
        <f aca="false">IF(請求書台帳!L40="","",請求書台帳!K40)</f>
        <v/>
      </c>
      <c r="H40" s="6" t="str">
        <f aca="false">IF(請求書台帳!L40="","",請求書台帳!J40)</f>
        <v/>
      </c>
    </row>
    <row r="41" customFormat="false" ht="24" hidden="false" customHeight="true" outlineLevel="0" collapsed="false">
      <c r="A41" s="6" t="str">
        <f aca="false">IF(請求書台帳!L41="","",請求書台帳!A41)</f>
        <v/>
      </c>
      <c r="B41" s="6" t="str">
        <f aca="false">IF(請求書台帳!L41="","",請求書台帳!C41)</f>
        <v/>
      </c>
      <c r="C41" s="8" t="str">
        <f aca="false">IF(請求書台帳!L41="","",IF(NOT(AND($D$3="確認済み",$H$3=0)),NA(),IF(請求書台帳!B41&gt;$B$3,"",請求書台帳!E41)))</f>
        <v/>
      </c>
      <c r="D41" s="8" t="str">
        <f aca="false">IF(請求書台帳!L41="","",請求書台帳!I41)</f>
        <v/>
      </c>
      <c r="E41" s="9" t="str">
        <f aca="false">IF(請求書台帳!L41="","",請求書台帳!D41)</f>
        <v/>
      </c>
      <c r="F41" s="1" t="str">
        <f aca="false">IF(請求書台帳!L41="","",IF(NOT(AND($D$3="確認済み",$H$3=0)),"入力を確認",IF(請求書台帳!B41&gt;$B$3,"基準日より後",IF(OR(請求書台帳!F41="",請求書台帳!F41&gt;$B$3),"未送付","送付済"))))</f>
        <v/>
      </c>
      <c r="G41" s="6" t="str">
        <f aca="false">IF(請求書台帳!L41="","",請求書台帳!K41)</f>
        <v/>
      </c>
      <c r="H41" s="6" t="str">
        <f aca="false">IF(請求書台帳!L41="","",請求書台帳!J41)</f>
        <v/>
      </c>
    </row>
    <row r="42" customFormat="false" ht="24" hidden="false" customHeight="true" outlineLevel="0" collapsed="false">
      <c r="A42" s="6" t="str">
        <f aca="false">IF(請求書台帳!L42="","",請求書台帳!A42)</f>
        <v/>
      </c>
      <c r="B42" s="6" t="str">
        <f aca="false">IF(請求書台帳!L42="","",請求書台帳!C42)</f>
        <v/>
      </c>
      <c r="C42" s="8" t="str">
        <f aca="false">IF(請求書台帳!L42="","",IF(NOT(AND($D$3="確認済み",$H$3=0)),NA(),IF(請求書台帳!B42&gt;$B$3,"",請求書台帳!E42)))</f>
        <v/>
      </c>
      <c r="D42" s="8" t="str">
        <f aca="false">IF(請求書台帳!L42="","",請求書台帳!I42)</f>
        <v/>
      </c>
      <c r="E42" s="9" t="str">
        <f aca="false">IF(請求書台帳!L42="","",請求書台帳!D42)</f>
        <v/>
      </c>
      <c r="F42" s="1" t="str">
        <f aca="false">IF(請求書台帳!L42="","",IF(NOT(AND($D$3="確認済み",$H$3=0)),"入力を確認",IF(請求書台帳!B42&gt;$B$3,"基準日より後",IF(OR(請求書台帳!F42="",請求書台帳!F42&gt;$B$3),"未送付","送付済"))))</f>
        <v/>
      </c>
      <c r="G42" s="6" t="str">
        <f aca="false">IF(請求書台帳!L42="","",請求書台帳!K42)</f>
        <v/>
      </c>
      <c r="H42" s="6" t="str">
        <f aca="false">IF(請求書台帳!L42="","",請求書台帳!J42)</f>
        <v/>
      </c>
    </row>
    <row r="43" customFormat="false" ht="24" hidden="false" customHeight="true" outlineLevel="0" collapsed="false">
      <c r="A43" s="6" t="str">
        <f aca="false">IF(請求書台帳!L43="","",請求書台帳!A43)</f>
        <v/>
      </c>
      <c r="B43" s="6" t="str">
        <f aca="false">IF(請求書台帳!L43="","",請求書台帳!C43)</f>
        <v/>
      </c>
      <c r="C43" s="8" t="str">
        <f aca="false">IF(請求書台帳!L43="","",IF(NOT(AND($D$3="確認済み",$H$3=0)),NA(),IF(請求書台帳!B43&gt;$B$3,"",請求書台帳!E43)))</f>
        <v/>
      </c>
      <c r="D43" s="8" t="str">
        <f aca="false">IF(請求書台帳!L43="","",請求書台帳!I43)</f>
        <v/>
      </c>
      <c r="E43" s="9" t="str">
        <f aca="false">IF(請求書台帳!L43="","",請求書台帳!D43)</f>
        <v/>
      </c>
      <c r="F43" s="1" t="str">
        <f aca="false">IF(請求書台帳!L43="","",IF(NOT(AND($D$3="確認済み",$H$3=0)),"入力を確認",IF(請求書台帳!B43&gt;$B$3,"基準日より後",IF(OR(請求書台帳!F43="",請求書台帳!F43&gt;$B$3),"未送付","送付済"))))</f>
        <v/>
      </c>
      <c r="G43" s="6" t="str">
        <f aca="false">IF(請求書台帳!L43="","",請求書台帳!K43)</f>
        <v/>
      </c>
      <c r="H43" s="6" t="str">
        <f aca="false">IF(請求書台帳!L43="","",請求書台帳!J43)</f>
        <v/>
      </c>
    </row>
    <row r="44" customFormat="false" ht="24" hidden="false" customHeight="true" outlineLevel="0" collapsed="false">
      <c r="A44" s="6" t="str">
        <f aca="false">IF(請求書台帳!L44="","",請求書台帳!A44)</f>
        <v/>
      </c>
      <c r="B44" s="6" t="str">
        <f aca="false">IF(請求書台帳!L44="","",請求書台帳!C44)</f>
        <v/>
      </c>
      <c r="C44" s="8" t="str">
        <f aca="false">IF(請求書台帳!L44="","",IF(NOT(AND($D$3="確認済み",$H$3=0)),NA(),IF(請求書台帳!B44&gt;$B$3,"",請求書台帳!E44)))</f>
        <v/>
      </c>
      <c r="D44" s="8" t="str">
        <f aca="false">IF(請求書台帳!L44="","",請求書台帳!I44)</f>
        <v/>
      </c>
      <c r="E44" s="9" t="str">
        <f aca="false">IF(請求書台帳!L44="","",請求書台帳!D44)</f>
        <v/>
      </c>
      <c r="F44" s="1" t="str">
        <f aca="false">IF(請求書台帳!L44="","",IF(NOT(AND($D$3="確認済み",$H$3=0)),"入力を確認",IF(請求書台帳!B44&gt;$B$3,"基準日より後",IF(OR(請求書台帳!F44="",請求書台帳!F44&gt;$B$3),"未送付","送付済"))))</f>
        <v/>
      </c>
      <c r="G44" s="6" t="str">
        <f aca="false">IF(請求書台帳!L44="","",請求書台帳!K44)</f>
        <v/>
      </c>
      <c r="H44" s="6" t="str">
        <f aca="false">IF(請求書台帳!L44="","",請求書台帳!J44)</f>
        <v/>
      </c>
    </row>
    <row r="45" customFormat="false" ht="24" hidden="false" customHeight="true" outlineLevel="0" collapsed="false">
      <c r="A45" s="6" t="str">
        <f aca="false">IF(請求書台帳!L45="","",請求書台帳!A45)</f>
        <v/>
      </c>
      <c r="B45" s="6" t="str">
        <f aca="false">IF(請求書台帳!L45="","",請求書台帳!C45)</f>
        <v/>
      </c>
      <c r="C45" s="8" t="str">
        <f aca="false">IF(請求書台帳!L45="","",IF(NOT(AND($D$3="確認済み",$H$3=0)),NA(),IF(請求書台帳!B45&gt;$B$3,"",請求書台帳!E45)))</f>
        <v/>
      </c>
      <c r="D45" s="8" t="str">
        <f aca="false">IF(請求書台帳!L45="","",請求書台帳!I45)</f>
        <v/>
      </c>
      <c r="E45" s="9" t="str">
        <f aca="false">IF(請求書台帳!L45="","",請求書台帳!D45)</f>
        <v/>
      </c>
      <c r="F45" s="1" t="str">
        <f aca="false">IF(請求書台帳!L45="","",IF(NOT(AND($D$3="確認済み",$H$3=0)),"入力を確認",IF(請求書台帳!B45&gt;$B$3,"基準日より後",IF(OR(請求書台帳!F45="",請求書台帳!F45&gt;$B$3),"未送付","送付済"))))</f>
        <v/>
      </c>
      <c r="G45" s="6" t="str">
        <f aca="false">IF(請求書台帳!L45="","",請求書台帳!K45)</f>
        <v/>
      </c>
      <c r="H45" s="6" t="str">
        <f aca="false">IF(請求書台帳!L45="","",請求書台帳!J45)</f>
        <v/>
      </c>
    </row>
    <row r="46" customFormat="false" ht="24" hidden="false" customHeight="true" outlineLevel="0" collapsed="false">
      <c r="A46" s="6" t="str">
        <f aca="false">IF(請求書台帳!L46="","",請求書台帳!A46)</f>
        <v/>
      </c>
      <c r="B46" s="6" t="str">
        <f aca="false">IF(請求書台帳!L46="","",請求書台帳!C46)</f>
        <v/>
      </c>
      <c r="C46" s="8" t="str">
        <f aca="false">IF(請求書台帳!L46="","",IF(NOT(AND($D$3="確認済み",$H$3=0)),NA(),IF(請求書台帳!B46&gt;$B$3,"",請求書台帳!E46)))</f>
        <v/>
      </c>
      <c r="D46" s="8" t="str">
        <f aca="false">IF(請求書台帳!L46="","",請求書台帳!I46)</f>
        <v/>
      </c>
      <c r="E46" s="9" t="str">
        <f aca="false">IF(請求書台帳!L46="","",請求書台帳!D46)</f>
        <v/>
      </c>
      <c r="F46" s="1" t="str">
        <f aca="false">IF(請求書台帳!L46="","",IF(NOT(AND($D$3="確認済み",$H$3=0)),"入力を確認",IF(請求書台帳!B46&gt;$B$3,"基準日より後",IF(OR(請求書台帳!F46="",請求書台帳!F46&gt;$B$3),"未送付","送付済"))))</f>
        <v/>
      </c>
      <c r="G46" s="6" t="str">
        <f aca="false">IF(請求書台帳!L46="","",請求書台帳!K46)</f>
        <v/>
      </c>
      <c r="H46" s="6" t="str">
        <f aca="false">IF(請求書台帳!L46="","",請求書台帳!J46)</f>
        <v/>
      </c>
    </row>
    <row r="47" customFormat="false" ht="24" hidden="false" customHeight="true" outlineLevel="0" collapsed="false">
      <c r="A47" s="6" t="str">
        <f aca="false">IF(請求書台帳!L47="","",請求書台帳!A47)</f>
        <v/>
      </c>
      <c r="B47" s="6" t="str">
        <f aca="false">IF(請求書台帳!L47="","",請求書台帳!C47)</f>
        <v/>
      </c>
      <c r="C47" s="8" t="str">
        <f aca="false">IF(請求書台帳!L47="","",IF(NOT(AND($D$3="確認済み",$H$3=0)),NA(),IF(請求書台帳!B47&gt;$B$3,"",請求書台帳!E47)))</f>
        <v/>
      </c>
      <c r="D47" s="8" t="str">
        <f aca="false">IF(請求書台帳!L47="","",請求書台帳!I47)</f>
        <v/>
      </c>
      <c r="E47" s="9" t="str">
        <f aca="false">IF(請求書台帳!L47="","",請求書台帳!D47)</f>
        <v/>
      </c>
      <c r="F47" s="1" t="str">
        <f aca="false">IF(請求書台帳!L47="","",IF(NOT(AND($D$3="確認済み",$H$3=0)),"入力を確認",IF(請求書台帳!B47&gt;$B$3,"基準日より後",IF(OR(請求書台帳!F47="",請求書台帳!F47&gt;$B$3),"未送付","送付済"))))</f>
        <v/>
      </c>
      <c r="G47" s="6" t="str">
        <f aca="false">IF(請求書台帳!L47="","",請求書台帳!K47)</f>
        <v/>
      </c>
      <c r="H47" s="6" t="str">
        <f aca="false">IF(請求書台帳!L47="","",請求書台帳!J47)</f>
        <v/>
      </c>
    </row>
    <row r="48" customFormat="false" ht="24" hidden="false" customHeight="true" outlineLevel="0" collapsed="false">
      <c r="A48" s="6" t="str">
        <f aca="false">IF(請求書台帳!L48="","",請求書台帳!A48)</f>
        <v/>
      </c>
      <c r="B48" s="6" t="str">
        <f aca="false">IF(請求書台帳!L48="","",請求書台帳!C48)</f>
        <v/>
      </c>
      <c r="C48" s="8" t="str">
        <f aca="false">IF(請求書台帳!L48="","",IF(NOT(AND($D$3="確認済み",$H$3=0)),NA(),IF(請求書台帳!B48&gt;$B$3,"",請求書台帳!E48)))</f>
        <v/>
      </c>
      <c r="D48" s="8" t="str">
        <f aca="false">IF(請求書台帳!L48="","",請求書台帳!I48)</f>
        <v/>
      </c>
      <c r="E48" s="9" t="str">
        <f aca="false">IF(請求書台帳!L48="","",請求書台帳!D48)</f>
        <v/>
      </c>
      <c r="F48" s="1" t="str">
        <f aca="false">IF(請求書台帳!L48="","",IF(NOT(AND($D$3="確認済み",$H$3=0)),"入力を確認",IF(請求書台帳!B48&gt;$B$3,"基準日より後",IF(OR(請求書台帳!F48="",請求書台帳!F48&gt;$B$3),"未送付","送付済"))))</f>
        <v/>
      </c>
      <c r="G48" s="6" t="str">
        <f aca="false">IF(請求書台帳!L48="","",請求書台帳!K48)</f>
        <v/>
      </c>
      <c r="H48" s="6" t="str">
        <f aca="false">IF(請求書台帳!L48="","",請求書台帳!J48)</f>
        <v/>
      </c>
    </row>
    <row r="49" customFormat="false" ht="24" hidden="false" customHeight="true" outlineLevel="0" collapsed="false">
      <c r="A49" s="6" t="str">
        <f aca="false">IF(請求書台帳!L49="","",請求書台帳!A49)</f>
        <v/>
      </c>
      <c r="B49" s="6" t="str">
        <f aca="false">IF(請求書台帳!L49="","",請求書台帳!C49)</f>
        <v/>
      </c>
      <c r="C49" s="8" t="str">
        <f aca="false">IF(請求書台帳!L49="","",IF(NOT(AND($D$3="確認済み",$H$3=0)),NA(),IF(請求書台帳!B49&gt;$B$3,"",請求書台帳!E49)))</f>
        <v/>
      </c>
      <c r="D49" s="8" t="str">
        <f aca="false">IF(請求書台帳!L49="","",請求書台帳!I49)</f>
        <v/>
      </c>
      <c r="E49" s="9" t="str">
        <f aca="false">IF(請求書台帳!L49="","",請求書台帳!D49)</f>
        <v/>
      </c>
      <c r="F49" s="1" t="str">
        <f aca="false">IF(請求書台帳!L49="","",IF(NOT(AND($D$3="確認済み",$H$3=0)),"入力を確認",IF(請求書台帳!B49&gt;$B$3,"基準日より後",IF(OR(請求書台帳!F49="",請求書台帳!F49&gt;$B$3),"未送付","送付済"))))</f>
        <v/>
      </c>
      <c r="G49" s="6" t="str">
        <f aca="false">IF(請求書台帳!L49="","",請求書台帳!K49)</f>
        <v/>
      </c>
      <c r="H49" s="6" t="str">
        <f aca="false">IF(請求書台帳!L49="","",請求書台帳!J49)</f>
        <v/>
      </c>
    </row>
    <row r="50" customFormat="false" ht="24" hidden="false" customHeight="true" outlineLevel="0" collapsed="false">
      <c r="A50" s="6" t="str">
        <f aca="false">IF(請求書台帳!L50="","",請求書台帳!A50)</f>
        <v/>
      </c>
      <c r="B50" s="6" t="str">
        <f aca="false">IF(請求書台帳!L50="","",請求書台帳!C50)</f>
        <v/>
      </c>
      <c r="C50" s="8" t="str">
        <f aca="false">IF(請求書台帳!L50="","",IF(NOT(AND($D$3="確認済み",$H$3=0)),NA(),IF(請求書台帳!B50&gt;$B$3,"",請求書台帳!E50)))</f>
        <v/>
      </c>
      <c r="D50" s="8" t="str">
        <f aca="false">IF(請求書台帳!L50="","",請求書台帳!I50)</f>
        <v/>
      </c>
      <c r="E50" s="9" t="str">
        <f aca="false">IF(請求書台帳!L50="","",請求書台帳!D50)</f>
        <v/>
      </c>
      <c r="F50" s="1" t="str">
        <f aca="false">IF(請求書台帳!L50="","",IF(NOT(AND($D$3="確認済み",$H$3=0)),"入力を確認",IF(請求書台帳!B50&gt;$B$3,"基準日より後",IF(OR(請求書台帳!F50="",請求書台帳!F50&gt;$B$3),"未送付","送付済"))))</f>
        <v/>
      </c>
      <c r="G50" s="6" t="str">
        <f aca="false">IF(請求書台帳!L50="","",請求書台帳!K50)</f>
        <v/>
      </c>
      <c r="H50" s="6" t="str">
        <f aca="false">IF(請求書台帳!L50="","",請求書台帳!J50)</f>
        <v/>
      </c>
    </row>
    <row r="51" customFormat="false" ht="24" hidden="false" customHeight="true" outlineLevel="0" collapsed="false">
      <c r="A51" s="6" t="str">
        <f aca="false">IF(請求書台帳!L51="","",請求書台帳!A51)</f>
        <v/>
      </c>
      <c r="B51" s="6" t="str">
        <f aca="false">IF(請求書台帳!L51="","",請求書台帳!C51)</f>
        <v/>
      </c>
      <c r="C51" s="8" t="str">
        <f aca="false">IF(請求書台帳!L51="","",IF(NOT(AND($D$3="確認済み",$H$3=0)),NA(),IF(請求書台帳!B51&gt;$B$3,"",請求書台帳!E51)))</f>
        <v/>
      </c>
      <c r="D51" s="8" t="str">
        <f aca="false">IF(請求書台帳!L51="","",請求書台帳!I51)</f>
        <v/>
      </c>
      <c r="E51" s="9" t="str">
        <f aca="false">IF(請求書台帳!L51="","",請求書台帳!D51)</f>
        <v/>
      </c>
      <c r="F51" s="1" t="str">
        <f aca="false">IF(請求書台帳!L51="","",IF(NOT(AND($D$3="確認済み",$H$3=0)),"入力を確認",IF(請求書台帳!B51&gt;$B$3,"基準日より後",IF(OR(請求書台帳!F51="",請求書台帳!F51&gt;$B$3),"未送付","送付済"))))</f>
        <v/>
      </c>
      <c r="G51" s="6" t="str">
        <f aca="false">IF(請求書台帳!L51="","",請求書台帳!K51)</f>
        <v/>
      </c>
      <c r="H51" s="6" t="str">
        <f aca="false">IF(請求書台帳!L51="","",請求書台帳!J51)</f>
        <v/>
      </c>
    </row>
    <row r="52" customFormat="false" ht="24" hidden="false" customHeight="true" outlineLevel="0" collapsed="false">
      <c r="A52" s="6" t="str">
        <f aca="false">IF(請求書台帳!L52="","",請求書台帳!A52)</f>
        <v/>
      </c>
      <c r="B52" s="6" t="str">
        <f aca="false">IF(請求書台帳!L52="","",請求書台帳!C52)</f>
        <v/>
      </c>
      <c r="C52" s="8" t="str">
        <f aca="false">IF(請求書台帳!L52="","",IF(NOT(AND($D$3="確認済み",$H$3=0)),NA(),IF(請求書台帳!B52&gt;$B$3,"",請求書台帳!E52)))</f>
        <v/>
      </c>
      <c r="D52" s="8" t="str">
        <f aca="false">IF(請求書台帳!L52="","",請求書台帳!I52)</f>
        <v/>
      </c>
      <c r="E52" s="9" t="str">
        <f aca="false">IF(請求書台帳!L52="","",請求書台帳!D52)</f>
        <v/>
      </c>
      <c r="F52" s="1" t="str">
        <f aca="false">IF(請求書台帳!L52="","",IF(NOT(AND($D$3="確認済み",$H$3=0)),"入力を確認",IF(請求書台帳!B52&gt;$B$3,"基準日より後",IF(OR(請求書台帳!F52="",請求書台帳!F52&gt;$B$3),"未送付","送付済"))))</f>
        <v/>
      </c>
      <c r="G52" s="6" t="str">
        <f aca="false">IF(請求書台帳!L52="","",請求書台帳!K52)</f>
        <v/>
      </c>
      <c r="H52" s="6" t="str">
        <f aca="false">IF(請求書台帳!L52="","",請求書台帳!J52)</f>
        <v/>
      </c>
    </row>
    <row r="53" customFormat="false" ht="24" hidden="false" customHeight="true" outlineLevel="0" collapsed="false">
      <c r="A53" s="6" t="str">
        <f aca="false">IF(請求書台帳!L53="","",請求書台帳!A53)</f>
        <v/>
      </c>
      <c r="B53" s="6" t="str">
        <f aca="false">IF(請求書台帳!L53="","",請求書台帳!C53)</f>
        <v/>
      </c>
      <c r="C53" s="8" t="str">
        <f aca="false">IF(請求書台帳!L53="","",IF(NOT(AND($D$3="確認済み",$H$3=0)),NA(),IF(請求書台帳!B53&gt;$B$3,"",請求書台帳!E53)))</f>
        <v/>
      </c>
      <c r="D53" s="8" t="str">
        <f aca="false">IF(請求書台帳!L53="","",請求書台帳!I53)</f>
        <v/>
      </c>
      <c r="E53" s="9" t="str">
        <f aca="false">IF(請求書台帳!L53="","",請求書台帳!D53)</f>
        <v/>
      </c>
      <c r="F53" s="1" t="str">
        <f aca="false">IF(請求書台帳!L53="","",IF(NOT(AND($D$3="確認済み",$H$3=0)),"入力を確認",IF(請求書台帳!B53&gt;$B$3,"基準日より後",IF(OR(請求書台帳!F53="",請求書台帳!F53&gt;$B$3),"未送付","送付済"))))</f>
        <v/>
      </c>
      <c r="G53" s="6" t="str">
        <f aca="false">IF(請求書台帳!L53="","",請求書台帳!K53)</f>
        <v/>
      </c>
      <c r="H53" s="6" t="str">
        <f aca="false">IF(請求書台帳!L53="","",請求書台帳!J53)</f>
        <v/>
      </c>
    </row>
    <row r="54" customFormat="false" ht="24" hidden="false" customHeight="true" outlineLevel="0" collapsed="false">
      <c r="A54" s="6" t="str">
        <f aca="false">IF(請求書台帳!L54="","",請求書台帳!A54)</f>
        <v/>
      </c>
      <c r="B54" s="6" t="str">
        <f aca="false">IF(請求書台帳!L54="","",請求書台帳!C54)</f>
        <v/>
      </c>
      <c r="C54" s="8" t="str">
        <f aca="false">IF(請求書台帳!L54="","",IF(NOT(AND($D$3="確認済み",$H$3=0)),NA(),IF(請求書台帳!B54&gt;$B$3,"",請求書台帳!E54)))</f>
        <v/>
      </c>
      <c r="D54" s="8" t="str">
        <f aca="false">IF(請求書台帳!L54="","",請求書台帳!I54)</f>
        <v/>
      </c>
      <c r="E54" s="9" t="str">
        <f aca="false">IF(請求書台帳!L54="","",請求書台帳!D54)</f>
        <v/>
      </c>
      <c r="F54" s="1" t="str">
        <f aca="false">IF(請求書台帳!L54="","",IF(NOT(AND($D$3="確認済み",$H$3=0)),"入力を確認",IF(請求書台帳!B54&gt;$B$3,"基準日より後",IF(OR(請求書台帳!F54="",請求書台帳!F54&gt;$B$3),"未送付","送付済"))))</f>
        <v/>
      </c>
      <c r="G54" s="6" t="str">
        <f aca="false">IF(請求書台帳!L54="","",請求書台帳!K54)</f>
        <v/>
      </c>
      <c r="H54" s="6" t="str">
        <f aca="false">IF(請求書台帳!L54="","",請求書台帳!J54)</f>
        <v/>
      </c>
    </row>
    <row r="55" customFormat="false" ht="24" hidden="false" customHeight="true" outlineLevel="0" collapsed="false">
      <c r="A55" s="6" t="str">
        <f aca="false">IF(請求書台帳!L55="","",請求書台帳!A55)</f>
        <v/>
      </c>
      <c r="B55" s="6" t="str">
        <f aca="false">IF(請求書台帳!L55="","",請求書台帳!C55)</f>
        <v/>
      </c>
      <c r="C55" s="8" t="str">
        <f aca="false">IF(請求書台帳!L55="","",IF(NOT(AND($D$3="確認済み",$H$3=0)),NA(),IF(請求書台帳!B55&gt;$B$3,"",請求書台帳!E55)))</f>
        <v/>
      </c>
      <c r="D55" s="8" t="str">
        <f aca="false">IF(請求書台帳!L55="","",請求書台帳!I55)</f>
        <v/>
      </c>
      <c r="E55" s="9" t="str">
        <f aca="false">IF(請求書台帳!L55="","",請求書台帳!D55)</f>
        <v/>
      </c>
      <c r="F55" s="1" t="str">
        <f aca="false">IF(請求書台帳!L55="","",IF(NOT(AND($D$3="確認済み",$H$3=0)),"入力を確認",IF(請求書台帳!B55&gt;$B$3,"基準日より後",IF(OR(請求書台帳!F55="",請求書台帳!F55&gt;$B$3),"未送付","送付済"))))</f>
        <v/>
      </c>
      <c r="G55" s="6" t="str">
        <f aca="false">IF(請求書台帳!L55="","",請求書台帳!K55)</f>
        <v/>
      </c>
      <c r="H55" s="6" t="str">
        <f aca="false">IF(請求書台帳!L55="","",請求書台帳!J55)</f>
        <v/>
      </c>
    </row>
    <row r="56" customFormat="false" ht="24" hidden="false" customHeight="true" outlineLevel="0" collapsed="false">
      <c r="A56" s="6" t="str">
        <f aca="false">IF(請求書台帳!L56="","",請求書台帳!A56)</f>
        <v/>
      </c>
      <c r="B56" s="6" t="str">
        <f aca="false">IF(請求書台帳!L56="","",請求書台帳!C56)</f>
        <v/>
      </c>
      <c r="C56" s="8" t="str">
        <f aca="false">IF(請求書台帳!L56="","",IF(NOT(AND($D$3="確認済み",$H$3=0)),NA(),IF(請求書台帳!B56&gt;$B$3,"",請求書台帳!E56)))</f>
        <v/>
      </c>
      <c r="D56" s="8" t="str">
        <f aca="false">IF(請求書台帳!L56="","",請求書台帳!I56)</f>
        <v/>
      </c>
      <c r="E56" s="9" t="str">
        <f aca="false">IF(請求書台帳!L56="","",請求書台帳!D56)</f>
        <v/>
      </c>
      <c r="F56" s="1" t="str">
        <f aca="false">IF(請求書台帳!L56="","",IF(NOT(AND($D$3="確認済み",$H$3=0)),"入力を確認",IF(請求書台帳!B56&gt;$B$3,"基準日より後",IF(OR(請求書台帳!F56="",請求書台帳!F56&gt;$B$3),"未送付","送付済"))))</f>
        <v/>
      </c>
      <c r="G56" s="6" t="str">
        <f aca="false">IF(請求書台帳!L56="","",請求書台帳!K56)</f>
        <v/>
      </c>
      <c r="H56" s="6" t="str">
        <f aca="false">IF(請求書台帳!L56="","",請求書台帳!J56)</f>
        <v/>
      </c>
    </row>
    <row r="57" customFormat="false" ht="24" hidden="false" customHeight="true" outlineLevel="0" collapsed="false">
      <c r="A57" s="6" t="str">
        <f aca="false">IF(請求書台帳!L57="","",請求書台帳!A57)</f>
        <v/>
      </c>
      <c r="B57" s="6" t="str">
        <f aca="false">IF(請求書台帳!L57="","",請求書台帳!C57)</f>
        <v/>
      </c>
      <c r="C57" s="8" t="str">
        <f aca="false">IF(請求書台帳!L57="","",IF(NOT(AND($D$3="確認済み",$H$3=0)),NA(),IF(請求書台帳!B57&gt;$B$3,"",請求書台帳!E57)))</f>
        <v/>
      </c>
      <c r="D57" s="8" t="str">
        <f aca="false">IF(請求書台帳!L57="","",請求書台帳!I57)</f>
        <v/>
      </c>
      <c r="E57" s="9" t="str">
        <f aca="false">IF(請求書台帳!L57="","",請求書台帳!D57)</f>
        <v/>
      </c>
      <c r="F57" s="1" t="str">
        <f aca="false">IF(請求書台帳!L57="","",IF(NOT(AND($D$3="確認済み",$H$3=0)),"入力を確認",IF(請求書台帳!B57&gt;$B$3,"基準日より後",IF(OR(請求書台帳!F57="",請求書台帳!F57&gt;$B$3),"未送付","送付済"))))</f>
        <v/>
      </c>
      <c r="G57" s="6" t="str">
        <f aca="false">IF(請求書台帳!L57="","",請求書台帳!K57)</f>
        <v/>
      </c>
      <c r="H57" s="6" t="str">
        <f aca="false">IF(請求書台帳!L57="","",請求書台帳!J57)</f>
        <v/>
      </c>
    </row>
    <row r="58" customFormat="false" ht="24" hidden="false" customHeight="true" outlineLevel="0" collapsed="false">
      <c r="A58" s="1"/>
      <c r="B58" s="1"/>
      <c r="C58" s="1"/>
      <c r="D58" s="1"/>
      <c r="E58" s="1"/>
      <c r="F58" s="1"/>
      <c r="G58" s="1"/>
      <c r="H58" s="1"/>
    </row>
    <row r="59" customFormat="false" ht="24" hidden="false" customHeight="true" outlineLevel="0" collapsed="false">
      <c r="A59" s="1"/>
      <c r="B59" s="1"/>
      <c r="C59" s="1"/>
      <c r="D59" s="1"/>
      <c r="E59" s="1"/>
      <c r="F59" s="1"/>
      <c r="G59" s="1"/>
      <c r="H59" s="1"/>
    </row>
    <row r="60" customFormat="false" ht="24" hidden="false" customHeight="true" outlineLevel="0" collapsed="false">
      <c r="A60" s="1"/>
      <c r="B60" s="1"/>
      <c r="C60" s="1"/>
      <c r="D60" s="1"/>
      <c r="E60" s="1"/>
      <c r="F60" s="1"/>
      <c r="G60" s="1"/>
      <c r="H60" s="1"/>
    </row>
  </sheetData>
  <conditionalFormatting sqref="A8:H57">
    <cfRule type="expression" priority="2" aboveAverage="0" equalAverage="0" bottom="0" percent="0" rank="0" text="" dxfId="0">
      <formula>AND(ISNUMBER($H8),$H8&gt;0)</formula>
    </cfRule>
  </conditionalFormatting>
  <conditionalFormatting sqref="F8:F57">
    <cfRule type="expression" priority="3" aboveAverage="0" equalAverage="0" bottom="0" percent="0" rank="0" text="" dxfId="1">
      <formula>$F8="未送付"</formula>
    </cfRule>
  </conditionalFormatting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7" topLeftCell="B8" activePane="bottomRight" state="frozen"/>
      <selection pane="topLeft" activeCell="A1" activeCellId="0" sqref="A1"/>
      <selection pane="topRight" activeCell="B1" activeCellId="0" sqref="B1"/>
      <selection pane="bottomLeft" activeCell="A8" activeCellId="0" sqref="A8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2" min="1" style="0" width="17"/>
    <col collapsed="false" customWidth="true" hidden="false" outlineLevel="0" max="3" min="3" style="0" width="23"/>
    <col collapsed="false" customWidth="true" hidden="false" outlineLevel="0" max="10" min="4" style="0" width="17"/>
    <col collapsed="false" customWidth="true" hidden="false" outlineLevel="0" max="11" min="11" style="0" width="23"/>
    <col collapsed="false" customWidth="true" hidden="false" outlineLevel="0" max="12" min="12" style="0" width="30"/>
    <col collapsed="false" customWidth="true" hidden="false" outlineLevel="0" max="13" min="13" style="0" width="10"/>
  </cols>
  <sheetData>
    <row r="1" customFormat="false" ht="24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34" hidden="false" customHeight="true" outlineLevel="0" collapsed="false">
      <c r="A2" s="2" t="s">
        <v>19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24" hidden="false" customHeight="true" outlineLevel="0" collapsed="false">
      <c r="A3" s="1" t="s">
        <v>20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24" hidden="false" customHeight="true" outlineLevel="0" collapsed="false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customFormat="false" ht="24" hidden="false" customHeight="true" outlineLevel="0" collapsed="false">
      <c r="A5" s="1" t="s">
        <v>21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customFormat="false" ht="24" hidden="false" customHeight="tru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customFormat="false" ht="42" hidden="false" customHeight="true" outlineLevel="0" collapsed="false">
      <c r="A7" s="7" t="s">
        <v>12</v>
      </c>
      <c r="B7" s="7" t="s">
        <v>22</v>
      </c>
      <c r="C7" s="7" t="s">
        <v>13</v>
      </c>
      <c r="D7" s="7" t="s">
        <v>15</v>
      </c>
      <c r="E7" s="7" t="s">
        <v>14</v>
      </c>
      <c r="F7" s="7" t="s">
        <v>23</v>
      </c>
      <c r="G7" s="7" t="s">
        <v>4</v>
      </c>
      <c r="H7" s="7" t="s">
        <v>24</v>
      </c>
      <c r="I7" s="7" t="s">
        <v>25</v>
      </c>
      <c r="J7" s="7" t="s">
        <v>18</v>
      </c>
      <c r="K7" s="7" t="s">
        <v>17</v>
      </c>
      <c r="L7" s="7" t="s">
        <v>26</v>
      </c>
      <c r="M7" s="7" t="s">
        <v>27</v>
      </c>
    </row>
    <row r="8" customFormat="false" ht="24" hidden="false" customHeight="true" outlineLevel="0" collapsed="false">
      <c r="A8" s="10" t="s">
        <v>28</v>
      </c>
      <c r="B8" s="11" t="n">
        <v>46296</v>
      </c>
      <c r="C8" s="12" t="s">
        <v>29</v>
      </c>
      <c r="D8" s="11" t="n">
        <v>46305</v>
      </c>
      <c r="E8" s="13" t="n">
        <v>100000</v>
      </c>
      <c r="F8" s="11" t="n">
        <v>46297</v>
      </c>
      <c r="G8" s="13" t="n">
        <v>100000</v>
      </c>
      <c r="H8" s="11" t="n">
        <v>46305</v>
      </c>
      <c r="I8" s="8" t="n">
        <f aca="false">IF(L8="","",IF(NOT(AND(L8="確認済み",確認一覧!$D$3="確認済み")),NA(),IF(B8&gt;確認一覧!$B$3,"",E8-G8)))</f>
        <v>0</v>
      </c>
      <c r="J8" s="1" t="n">
        <f aca="false">IF(L8="","",IF(NOT(AND(L8="確認済み",確認一覧!$D$3="確認済み")),NA(),IF(B8&gt;確認一覧!$B$3,"",IF(I8&gt;0,MAX(0,確認一覧!$B$3-D8),0))))</f>
        <v>0</v>
      </c>
      <c r="K8" s="1" t="str">
        <f aca="false">IF(L8="","",IF(NOT(AND(L8="確認済み",確認一覧!$D$3="確認済み")),"入力を確認",IF(B8&gt;確認一覧!$B$3,"基準日より後",IF(I8&lt;0,"過入金",IF(I8=0,IF(E8=0,"入金不要","入金済"),IF(J8&gt;0,IF(G8&gt;0,"期限超過・一部入金","期限超過"),IF(G8&gt;0,"一部入金","未入金")))))))</f>
        <v>入金済</v>
      </c>
      <c r="L8" s="6" t="str">
        <f aca="false">IF(COUNTA(A8:H8)=0,"",IF(NOT(AND(ISTEXT(A8),LEN(A8)=8,EXACT(LEFT(A8,4),"INV-"),ISNUMBER(FIND(MID(A8,5,1)&amp;"x","0x1x2x3x4x5x6x7x8x9x")),ISNUMBER(FIND(MID(A8,6,1)&amp;"x","0x1x2x3x4x5x6x7x8x9x")),ISNUMBER(FIND(MID(A8,7,1)&amp;"x","0x1x2x3x4x5x6x7x8x9x")),ISNUMBER(FIND(MID(A8,8,1)&amp;"x","0x1x2x3x4x5x6x7x8x9x")))),"請求IDの形式を確認",IF(COUNTIFS($A$8:$A$57,A8)&lt;&gt;1,"請求ID重複",IF(NOT(AND(ISNUMBER(B8),B8&gt;=43831,B8&lt;=73050,B8=INT(B8))),"発行日を確認",IF(OR(NOT(ISTEXT(C8)),C8="",LEN(C8)&gt;30),"取引先を確認",IF(NOT(AND(ISNUMBER(D8),D8&gt;=43831,D8&lt;=73050,D8=INT(D8))),"期日を確認",IF(D8&lt;B8,"期日が発行日より前",IF(NOT(AND(ISNUMBER(E8),E8&gt;=0,E8&lt;=1000000000,E8=INT(E8))),"請求額を確認",IF(AND(F8&lt;&gt;"",NOT(AND(ISNUMBER(F8),F8&gt;=43831,F8&lt;=73050,F8=INT(F8)))),"送付日を確認",IF(AND(F8&lt;&gt;"",F8&lt;B8),"送付日が発行日より前",IF(NOT(AND(ISNUMBER(G8),G8&gt;=0,G8&lt;=1000000000,G8=INT(G8))),"入金累計を確認",IF(AND(G8=0,H8&lt;&gt;""),"入金0の最終日は空欄",IF(AND(G8&gt;0,NOT(AND(ISNUMBER(H8),H8&gt;=43831,H8&lt;=73050,H8=INT(H8)))),"最終入金日を確認",IF(AND(G8&gt;0,OR(H8&lt;B8,H8&gt;確認一覧!$B$3)),"入金日と基準日を確認","確認済み"))))))))))))))</f>
        <v>確認済み</v>
      </c>
      <c r="M8" s="6" t="n">
        <f aca="false">IF(L8="","",IF(L8="確認済み",0,1))</f>
        <v>0</v>
      </c>
    </row>
    <row r="9" customFormat="false" ht="24" hidden="false" customHeight="true" outlineLevel="0" collapsed="false">
      <c r="A9" s="10" t="s">
        <v>30</v>
      </c>
      <c r="B9" s="11" t="n">
        <v>46297</v>
      </c>
      <c r="C9" s="12" t="s">
        <v>31</v>
      </c>
      <c r="D9" s="11" t="n">
        <v>46305</v>
      </c>
      <c r="E9" s="13" t="n">
        <v>120000</v>
      </c>
      <c r="F9" s="11" t="n">
        <v>46298</v>
      </c>
      <c r="G9" s="13" t="n">
        <v>60000</v>
      </c>
      <c r="H9" s="11" t="n">
        <v>46304</v>
      </c>
      <c r="I9" s="8" t="n">
        <f aca="false">IF(L9="","",IF(NOT(AND(L9="確認済み",確認一覧!$D$3="確認済み")),NA(),IF(B9&gt;確認一覧!$B$3,"",E9-G9)))</f>
        <v>60000</v>
      </c>
      <c r="J9" s="1" t="n">
        <f aca="false">IF(L9="","",IF(NOT(AND(L9="確認済み",確認一覧!$D$3="確認済み")),NA(),IF(B9&gt;確認一覧!$B$3,"",IF(I9&gt;0,MAX(0,確認一覧!$B$3-D9),0))))</f>
        <v>4</v>
      </c>
      <c r="K9" s="1" t="str">
        <f aca="false">IF(L9="","",IF(NOT(AND(L9="確認済み",確認一覧!$D$3="確認済み")),"入力を確認",IF(B9&gt;確認一覧!$B$3,"基準日より後",IF(I9&lt;0,"過入金",IF(I9=0,IF(E9=0,"入金不要","入金済"),IF(J9&gt;0,IF(G9&gt;0,"期限超過・一部入金","期限超過"),IF(G9&gt;0,"一部入金","未入金")))))))</f>
        <v>期限超過・一部入金</v>
      </c>
      <c r="L9" s="6" t="str">
        <f aca="false">IF(COUNTA(A9:H9)=0,"",IF(NOT(AND(ISTEXT(A9),LEN(A9)=8,EXACT(LEFT(A9,4),"INV-"),ISNUMBER(FIND(MID(A9,5,1)&amp;"x","0x1x2x3x4x5x6x7x8x9x")),ISNUMBER(FIND(MID(A9,6,1)&amp;"x","0x1x2x3x4x5x6x7x8x9x")),ISNUMBER(FIND(MID(A9,7,1)&amp;"x","0x1x2x3x4x5x6x7x8x9x")),ISNUMBER(FIND(MID(A9,8,1)&amp;"x","0x1x2x3x4x5x6x7x8x9x")))),"請求IDの形式を確認",IF(COUNTIFS($A$8:$A$57,A9)&lt;&gt;1,"請求ID重複",IF(NOT(AND(ISNUMBER(B9),B9&gt;=43831,B9&lt;=73050,B9=INT(B9))),"発行日を確認",IF(OR(NOT(ISTEXT(C9)),C9="",LEN(C9)&gt;30),"取引先を確認",IF(NOT(AND(ISNUMBER(D9),D9&gt;=43831,D9&lt;=73050,D9=INT(D9))),"期日を確認",IF(D9&lt;B9,"期日が発行日より前",IF(NOT(AND(ISNUMBER(E9),E9&gt;=0,E9&lt;=1000000000,E9=INT(E9))),"請求額を確認",IF(AND(F9&lt;&gt;"",NOT(AND(ISNUMBER(F9),F9&gt;=43831,F9&lt;=73050,F9=INT(F9)))),"送付日を確認",IF(AND(F9&lt;&gt;"",F9&lt;B9),"送付日が発行日より前",IF(NOT(AND(ISNUMBER(G9),G9&gt;=0,G9&lt;=1000000000,G9=INT(G9))),"入金累計を確認",IF(AND(G9=0,H9&lt;&gt;""),"入金0の最終日は空欄",IF(AND(G9&gt;0,NOT(AND(ISNUMBER(H9),H9&gt;=43831,H9&lt;=73050,H9=INT(H9)))),"最終入金日を確認",IF(AND(G9&gt;0,OR(H9&lt;B9,H9&gt;確認一覧!$B$3)),"入金日と基準日を確認","確認済み"))))))))))))))</f>
        <v>確認済み</v>
      </c>
      <c r="M9" s="6" t="n">
        <f aca="false">IF(L9="","",IF(L9="確認済み",0,1))</f>
        <v>0</v>
      </c>
    </row>
    <row r="10" customFormat="false" ht="24" hidden="false" customHeight="true" outlineLevel="0" collapsed="false">
      <c r="A10" s="10" t="s">
        <v>32</v>
      </c>
      <c r="B10" s="11" t="n">
        <v>46300</v>
      </c>
      <c r="C10" s="12" t="s">
        <v>33</v>
      </c>
      <c r="D10" s="11" t="n">
        <v>46309</v>
      </c>
      <c r="E10" s="13" t="n">
        <v>80000</v>
      </c>
      <c r="F10" s="11"/>
      <c r="G10" s="13" t="n">
        <v>0</v>
      </c>
      <c r="H10" s="11"/>
      <c r="I10" s="8" t="n">
        <f aca="false">IF(L10="","",IF(NOT(AND(L10="確認済み",確認一覧!$D$3="確認済み")),NA(),IF(B10&gt;確認一覧!$B$3,"",E10-G10)))</f>
        <v>80000</v>
      </c>
      <c r="J10" s="1" t="n">
        <f aca="false">IF(L10="","",IF(NOT(AND(L10="確認済み",確認一覧!$D$3="確認済み")),NA(),IF(B10&gt;確認一覧!$B$3,"",IF(I10&gt;0,MAX(0,確認一覧!$B$3-D10),0))))</f>
        <v>0</v>
      </c>
      <c r="K10" s="1" t="str">
        <f aca="false">IF(L10="","",IF(NOT(AND(L10="確認済み",確認一覧!$D$3="確認済み")),"入力を確認",IF(B10&gt;確認一覧!$B$3,"基準日より後",IF(I10&lt;0,"過入金",IF(I10=0,IF(E10=0,"入金不要","入金済"),IF(J10&gt;0,IF(G10&gt;0,"期限超過・一部入金","期限超過"),IF(G10&gt;0,"一部入金","未入金")))))))</f>
        <v>未入金</v>
      </c>
      <c r="L10" s="6" t="str">
        <f aca="false">IF(COUNTA(A10:H10)=0,"",IF(NOT(AND(ISTEXT(A10),LEN(A10)=8,EXACT(LEFT(A10,4),"INV-"),ISNUMBER(FIND(MID(A10,5,1)&amp;"x","0x1x2x3x4x5x6x7x8x9x")),ISNUMBER(FIND(MID(A10,6,1)&amp;"x","0x1x2x3x4x5x6x7x8x9x")),ISNUMBER(FIND(MID(A10,7,1)&amp;"x","0x1x2x3x4x5x6x7x8x9x")),ISNUMBER(FIND(MID(A10,8,1)&amp;"x","0x1x2x3x4x5x6x7x8x9x")))),"請求IDの形式を確認",IF(COUNTIFS($A$8:$A$57,A10)&lt;&gt;1,"請求ID重複",IF(NOT(AND(ISNUMBER(B10),B10&gt;=43831,B10&lt;=73050,B10=INT(B10))),"発行日を確認",IF(OR(NOT(ISTEXT(C10)),C10="",LEN(C10)&gt;30),"取引先を確認",IF(NOT(AND(ISNUMBER(D10),D10&gt;=43831,D10&lt;=73050,D10=INT(D10))),"期日を確認",IF(D10&lt;B10,"期日が発行日より前",IF(NOT(AND(ISNUMBER(E10),E10&gt;=0,E10&lt;=1000000000,E10=INT(E10))),"請求額を確認",IF(AND(F10&lt;&gt;"",NOT(AND(ISNUMBER(F10),F10&gt;=43831,F10&lt;=73050,F10=INT(F10)))),"送付日を確認",IF(AND(F10&lt;&gt;"",F10&lt;B10),"送付日が発行日より前",IF(NOT(AND(ISNUMBER(G10),G10&gt;=0,G10&lt;=1000000000,G10=INT(G10))),"入金累計を確認",IF(AND(G10=0,H10&lt;&gt;""),"入金0の最終日は空欄",IF(AND(G10&gt;0,NOT(AND(ISNUMBER(H10),H10&gt;=43831,H10&lt;=73050,H10=INT(H10)))),"最終入金日を確認",IF(AND(G10&gt;0,OR(H10&lt;B10,H10&gt;確認一覧!$B$3)),"入金日と基準日を確認","確認済み"))))))))))))))</f>
        <v>確認済み</v>
      </c>
      <c r="M10" s="6" t="n">
        <f aca="false">IF(L10="","",IF(L10="確認済み",0,1))</f>
        <v>0</v>
      </c>
    </row>
    <row r="11" customFormat="false" ht="24" hidden="false" customHeight="true" outlineLevel="0" collapsed="false">
      <c r="A11" s="10" t="s">
        <v>34</v>
      </c>
      <c r="B11" s="11" t="n">
        <v>46301</v>
      </c>
      <c r="C11" s="12" t="s">
        <v>35</v>
      </c>
      <c r="D11" s="11" t="n">
        <v>46315</v>
      </c>
      <c r="E11" s="13" t="n">
        <v>50000</v>
      </c>
      <c r="F11" s="11" t="n">
        <v>46302</v>
      </c>
      <c r="G11" s="13" t="n">
        <v>0</v>
      </c>
      <c r="H11" s="11"/>
      <c r="I11" s="8" t="n">
        <f aca="false">IF(L11="","",IF(NOT(AND(L11="確認済み",確認一覧!$D$3="確認済み")),NA(),IF(B11&gt;確認一覧!$B$3,"",E11-G11)))</f>
        <v>50000</v>
      </c>
      <c r="J11" s="1" t="n">
        <f aca="false">IF(L11="","",IF(NOT(AND(L11="確認済み",確認一覧!$D$3="確認済み")),NA(),IF(B11&gt;確認一覧!$B$3,"",IF(I11&gt;0,MAX(0,確認一覧!$B$3-D11),0))))</f>
        <v>0</v>
      </c>
      <c r="K11" s="1" t="str">
        <f aca="false">IF(L11="","",IF(NOT(AND(L11="確認済み",確認一覧!$D$3="確認済み")),"入力を確認",IF(B11&gt;確認一覧!$B$3,"基準日より後",IF(I11&lt;0,"過入金",IF(I11=0,IF(E11=0,"入金不要","入金済"),IF(J11&gt;0,IF(G11&gt;0,"期限超過・一部入金","期限超過"),IF(G11&gt;0,"一部入金","未入金")))))))</f>
        <v>未入金</v>
      </c>
      <c r="L11" s="6" t="str">
        <f aca="false">IF(COUNTA(A11:H11)=0,"",IF(NOT(AND(ISTEXT(A11),LEN(A11)=8,EXACT(LEFT(A11,4),"INV-"),ISNUMBER(FIND(MID(A11,5,1)&amp;"x","0x1x2x3x4x5x6x7x8x9x")),ISNUMBER(FIND(MID(A11,6,1)&amp;"x","0x1x2x3x4x5x6x7x8x9x")),ISNUMBER(FIND(MID(A11,7,1)&amp;"x","0x1x2x3x4x5x6x7x8x9x")),ISNUMBER(FIND(MID(A11,8,1)&amp;"x","0x1x2x3x4x5x6x7x8x9x")))),"請求IDの形式を確認",IF(COUNTIFS($A$8:$A$57,A11)&lt;&gt;1,"請求ID重複",IF(NOT(AND(ISNUMBER(B11),B11&gt;=43831,B11&lt;=73050,B11=INT(B11))),"発行日を確認",IF(OR(NOT(ISTEXT(C11)),C11="",LEN(C11)&gt;30),"取引先を確認",IF(NOT(AND(ISNUMBER(D11),D11&gt;=43831,D11&lt;=73050,D11=INT(D11))),"期日を確認",IF(D11&lt;B11,"期日が発行日より前",IF(NOT(AND(ISNUMBER(E11),E11&gt;=0,E11&lt;=1000000000,E11=INT(E11))),"請求額を確認",IF(AND(F11&lt;&gt;"",NOT(AND(ISNUMBER(F11),F11&gt;=43831,F11&lt;=73050,F11=INT(F11)))),"送付日を確認",IF(AND(F11&lt;&gt;"",F11&lt;B11),"送付日が発行日より前",IF(NOT(AND(ISNUMBER(G11),G11&gt;=0,G11&lt;=1000000000,G11=INT(G11))),"入金累計を確認",IF(AND(G11=0,H11&lt;&gt;""),"入金0の最終日は空欄",IF(AND(G11&gt;0,NOT(AND(ISNUMBER(H11),H11&gt;=43831,H11&lt;=73050,H11=INT(H11)))),"最終入金日を確認",IF(AND(G11&gt;0,OR(H11&lt;B11,H11&gt;確認一覧!$B$3)),"入金日と基準日を確認","確認済み"))))))))))))))</f>
        <v>確認済み</v>
      </c>
      <c r="M11" s="6" t="n">
        <f aca="false">IF(L11="","",IF(L11="確認済み",0,1))</f>
        <v>0</v>
      </c>
    </row>
    <row r="12" customFormat="false" ht="24" hidden="false" customHeight="true" outlineLevel="0" collapsed="false">
      <c r="A12" s="10" t="s">
        <v>36</v>
      </c>
      <c r="B12" s="11" t="n">
        <v>46303</v>
      </c>
      <c r="C12" s="12" t="s">
        <v>37</v>
      </c>
      <c r="D12" s="11" t="n">
        <v>46307</v>
      </c>
      <c r="E12" s="13" t="n">
        <v>0</v>
      </c>
      <c r="F12" s="11" t="n">
        <v>46304</v>
      </c>
      <c r="G12" s="13" t="n">
        <v>0</v>
      </c>
      <c r="H12" s="11"/>
      <c r="I12" s="8" t="n">
        <f aca="false">IF(L12="","",IF(NOT(AND(L12="確認済み",確認一覧!$D$3="確認済み")),NA(),IF(B12&gt;確認一覧!$B$3,"",E12-G12)))</f>
        <v>0</v>
      </c>
      <c r="J12" s="1" t="n">
        <f aca="false">IF(L12="","",IF(NOT(AND(L12="確認済み",確認一覧!$D$3="確認済み")),NA(),IF(B12&gt;確認一覧!$B$3,"",IF(I12&gt;0,MAX(0,確認一覧!$B$3-D12),0))))</f>
        <v>0</v>
      </c>
      <c r="K12" s="1" t="str">
        <f aca="false">IF(L12="","",IF(NOT(AND(L12="確認済み",確認一覧!$D$3="確認済み")),"入力を確認",IF(B12&gt;確認一覧!$B$3,"基準日より後",IF(I12&lt;0,"過入金",IF(I12=0,IF(E12=0,"入金不要","入金済"),IF(J12&gt;0,IF(G12&gt;0,"期限超過・一部入金","期限超過"),IF(G12&gt;0,"一部入金","未入金")))))))</f>
        <v>入金不要</v>
      </c>
      <c r="L12" s="6" t="str">
        <f aca="false">IF(COUNTA(A12:H12)=0,"",IF(NOT(AND(ISTEXT(A12),LEN(A12)=8,EXACT(LEFT(A12,4),"INV-"),ISNUMBER(FIND(MID(A12,5,1)&amp;"x","0x1x2x3x4x5x6x7x8x9x")),ISNUMBER(FIND(MID(A12,6,1)&amp;"x","0x1x2x3x4x5x6x7x8x9x")),ISNUMBER(FIND(MID(A12,7,1)&amp;"x","0x1x2x3x4x5x6x7x8x9x")),ISNUMBER(FIND(MID(A12,8,1)&amp;"x","0x1x2x3x4x5x6x7x8x9x")))),"請求IDの形式を確認",IF(COUNTIFS($A$8:$A$57,A12)&lt;&gt;1,"請求ID重複",IF(NOT(AND(ISNUMBER(B12),B12&gt;=43831,B12&lt;=73050,B12=INT(B12))),"発行日を確認",IF(OR(NOT(ISTEXT(C12)),C12="",LEN(C12)&gt;30),"取引先を確認",IF(NOT(AND(ISNUMBER(D12),D12&gt;=43831,D12&lt;=73050,D12=INT(D12))),"期日を確認",IF(D12&lt;B12,"期日が発行日より前",IF(NOT(AND(ISNUMBER(E12),E12&gt;=0,E12&lt;=1000000000,E12=INT(E12))),"請求額を確認",IF(AND(F12&lt;&gt;"",NOT(AND(ISNUMBER(F12),F12&gt;=43831,F12&lt;=73050,F12=INT(F12)))),"送付日を確認",IF(AND(F12&lt;&gt;"",F12&lt;B12),"送付日が発行日より前",IF(NOT(AND(ISNUMBER(G12),G12&gt;=0,G12&lt;=1000000000,G12=INT(G12))),"入金累計を確認",IF(AND(G12=0,H12&lt;&gt;""),"入金0の最終日は空欄",IF(AND(G12&gt;0,NOT(AND(ISNUMBER(H12),H12&gt;=43831,H12&lt;=73050,H12=INT(H12)))),"最終入金日を確認",IF(AND(G12&gt;0,OR(H12&lt;B12,H12&gt;確認一覧!$B$3)),"入金日と基準日を確認","確認済み"))))))))))))))</f>
        <v>確認済み</v>
      </c>
      <c r="M12" s="6" t="n">
        <f aca="false">IF(L12="","",IF(L12="確認済み",0,1))</f>
        <v>0</v>
      </c>
    </row>
    <row r="13" customFormat="false" ht="24" hidden="false" customHeight="true" outlineLevel="0" collapsed="false">
      <c r="A13" s="10" t="s">
        <v>38</v>
      </c>
      <c r="B13" s="11" t="n">
        <v>46311</v>
      </c>
      <c r="C13" s="12" t="s">
        <v>39</v>
      </c>
      <c r="D13" s="11" t="n">
        <v>46325</v>
      </c>
      <c r="E13" s="13" t="n">
        <v>30000</v>
      </c>
      <c r="F13" s="11"/>
      <c r="G13" s="13" t="n">
        <v>0</v>
      </c>
      <c r="H13" s="11"/>
      <c r="I13" s="8" t="str">
        <f aca="false">IF(L13="","",IF(NOT(AND(L13="確認済み",確認一覧!$D$3="確認済み")),NA(),IF(B13&gt;確認一覧!$B$3,"",E13-G13)))</f>
        <v/>
      </c>
      <c r="J13" s="1" t="str">
        <f aca="false">IF(L13="","",IF(NOT(AND(L13="確認済み",確認一覧!$D$3="確認済み")),NA(),IF(B13&gt;確認一覧!$B$3,"",IF(I13&gt;0,MAX(0,確認一覧!$B$3-D13),0))))</f>
        <v/>
      </c>
      <c r="K13" s="1" t="str">
        <f aca="false">IF(L13="","",IF(NOT(AND(L13="確認済み",確認一覧!$D$3="確認済み")),"入力を確認",IF(B13&gt;確認一覧!$B$3,"基準日より後",IF(I13&lt;0,"過入金",IF(I13=0,IF(E13=0,"入金不要","入金済"),IF(J13&gt;0,IF(G13&gt;0,"期限超過・一部入金","期限超過"),IF(G13&gt;0,"一部入金","未入金")))))))</f>
        <v>基準日より後</v>
      </c>
      <c r="L13" s="6" t="str">
        <f aca="false">IF(COUNTA(A13:H13)=0,"",IF(NOT(AND(ISTEXT(A13),LEN(A13)=8,EXACT(LEFT(A13,4),"INV-"),ISNUMBER(FIND(MID(A13,5,1)&amp;"x","0x1x2x3x4x5x6x7x8x9x")),ISNUMBER(FIND(MID(A13,6,1)&amp;"x","0x1x2x3x4x5x6x7x8x9x")),ISNUMBER(FIND(MID(A13,7,1)&amp;"x","0x1x2x3x4x5x6x7x8x9x")),ISNUMBER(FIND(MID(A13,8,1)&amp;"x","0x1x2x3x4x5x6x7x8x9x")))),"請求IDの形式を確認",IF(COUNTIFS($A$8:$A$57,A13)&lt;&gt;1,"請求ID重複",IF(NOT(AND(ISNUMBER(B13),B13&gt;=43831,B13&lt;=73050,B13=INT(B13))),"発行日を確認",IF(OR(NOT(ISTEXT(C13)),C13="",LEN(C13)&gt;30),"取引先を確認",IF(NOT(AND(ISNUMBER(D13),D13&gt;=43831,D13&lt;=73050,D13=INT(D13))),"期日を確認",IF(D13&lt;B13,"期日が発行日より前",IF(NOT(AND(ISNUMBER(E13),E13&gt;=0,E13&lt;=1000000000,E13=INT(E13))),"請求額を確認",IF(AND(F13&lt;&gt;"",NOT(AND(ISNUMBER(F13),F13&gt;=43831,F13&lt;=73050,F13=INT(F13)))),"送付日を確認",IF(AND(F13&lt;&gt;"",F13&lt;B13),"送付日が発行日より前",IF(NOT(AND(ISNUMBER(G13),G13&gt;=0,G13&lt;=1000000000,G13=INT(G13))),"入金累計を確認",IF(AND(G13=0,H13&lt;&gt;""),"入金0の最終日は空欄",IF(AND(G13&gt;0,NOT(AND(ISNUMBER(H13),H13&gt;=43831,H13&lt;=73050,H13=INT(H13)))),"最終入金日を確認",IF(AND(G13&gt;0,OR(H13&lt;B13,H13&gt;確認一覧!$B$3)),"入金日と基準日を確認","確認済み"))))))))))))))</f>
        <v>確認済み</v>
      </c>
      <c r="M13" s="6" t="n">
        <f aca="false">IF(L13="","",IF(L13="確認済み",0,1))</f>
        <v>0</v>
      </c>
    </row>
    <row r="14" customFormat="false" ht="24" hidden="false" customHeight="true" outlineLevel="0" collapsed="false">
      <c r="A14" s="10"/>
      <c r="B14" s="11"/>
      <c r="C14" s="12"/>
      <c r="D14" s="11"/>
      <c r="E14" s="13"/>
      <c r="F14" s="11"/>
      <c r="G14" s="13"/>
      <c r="H14" s="11"/>
      <c r="I14" s="8" t="str">
        <f aca="false">IF(L14="","",IF(NOT(AND(L14="確認済み",確認一覧!$D$3="確認済み")),NA(),IF(B14&gt;確認一覧!$B$3,"",E14-G14)))</f>
        <v/>
      </c>
      <c r="J14" s="1" t="str">
        <f aca="false">IF(L14="","",IF(NOT(AND(L14="確認済み",確認一覧!$D$3="確認済み")),NA(),IF(B14&gt;確認一覧!$B$3,"",IF(I14&gt;0,MAX(0,確認一覧!$B$3-D14),0))))</f>
        <v/>
      </c>
      <c r="K14" s="1" t="str">
        <f aca="false">IF(L14="","",IF(NOT(AND(L14="確認済み",確認一覧!$D$3="確認済み")),"入力を確認",IF(B14&gt;確認一覧!$B$3,"基準日より後",IF(I14&lt;0,"過入金",IF(I14=0,IF(E14=0,"入金不要","入金済"),IF(J14&gt;0,IF(G14&gt;0,"期限超過・一部入金","期限超過"),IF(G14&gt;0,"一部入金","未入金")))))))</f>
        <v/>
      </c>
      <c r="L14" s="6" t="str">
        <f aca="false">IF(COUNTA(A14:H14)=0,"",IF(NOT(AND(ISTEXT(A14),LEN(A14)=8,EXACT(LEFT(A14,4),"INV-"),ISNUMBER(FIND(MID(A14,5,1)&amp;"x","0x1x2x3x4x5x6x7x8x9x")),ISNUMBER(FIND(MID(A14,6,1)&amp;"x","0x1x2x3x4x5x6x7x8x9x")),ISNUMBER(FIND(MID(A14,7,1)&amp;"x","0x1x2x3x4x5x6x7x8x9x")),ISNUMBER(FIND(MID(A14,8,1)&amp;"x","0x1x2x3x4x5x6x7x8x9x")))),"請求IDの形式を確認",IF(COUNTIFS($A$8:$A$57,A14)&lt;&gt;1,"請求ID重複",IF(NOT(AND(ISNUMBER(B14),B14&gt;=43831,B14&lt;=73050,B14=INT(B14))),"発行日を確認",IF(OR(NOT(ISTEXT(C14)),C14="",LEN(C14)&gt;30),"取引先を確認",IF(NOT(AND(ISNUMBER(D14),D14&gt;=43831,D14&lt;=73050,D14=INT(D14))),"期日を確認",IF(D14&lt;B14,"期日が発行日より前",IF(NOT(AND(ISNUMBER(E14),E14&gt;=0,E14&lt;=1000000000,E14=INT(E14))),"請求額を確認",IF(AND(F14&lt;&gt;"",NOT(AND(ISNUMBER(F14),F14&gt;=43831,F14&lt;=73050,F14=INT(F14)))),"送付日を確認",IF(AND(F14&lt;&gt;"",F14&lt;B14),"送付日が発行日より前",IF(NOT(AND(ISNUMBER(G14),G14&gt;=0,G14&lt;=1000000000,G14=INT(G14))),"入金累計を確認",IF(AND(G14=0,H14&lt;&gt;""),"入金0の最終日は空欄",IF(AND(G14&gt;0,NOT(AND(ISNUMBER(H14),H14&gt;=43831,H14&lt;=73050,H14=INT(H14)))),"最終入金日を確認",IF(AND(G14&gt;0,OR(H14&lt;B14,H14&gt;確認一覧!$B$3)),"入金日と基準日を確認","確認済み"))))))))))))))</f>
        <v/>
      </c>
      <c r="M14" s="6" t="str">
        <f aca="false">IF(L14="","",IF(L14="確認済み",0,1))</f>
        <v/>
      </c>
    </row>
    <row r="15" customFormat="false" ht="24" hidden="false" customHeight="true" outlineLevel="0" collapsed="false">
      <c r="A15" s="10"/>
      <c r="B15" s="11"/>
      <c r="C15" s="12"/>
      <c r="D15" s="11"/>
      <c r="E15" s="13"/>
      <c r="F15" s="11"/>
      <c r="G15" s="13"/>
      <c r="H15" s="11"/>
      <c r="I15" s="8" t="str">
        <f aca="false">IF(L15="","",IF(NOT(AND(L15="確認済み",確認一覧!$D$3="確認済み")),NA(),IF(B15&gt;確認一覧!$B$3,"",E15-G15)))</f>
        <v/>
      </c>
      <c r="J15" s="1" t="str">
        <f aca="false">IF(L15="","",IF(NOT(AND(L15="確認済み",確認一覧!$D$3="確認済み")),NA(),IF(B15&gt;確認一覧!$B$3,"",IF(I15&gt;0,MAX(0,確認一覧!$B$3-D15),0))))</f>
        <v/>
      </c>
      <c r="K15" s="1" t="str">
        <f aca="false">IF(L15="","",IF(NOT(AND(L15="確認済み",確認一覧!$D$3="確認済み")),"入力を確認",IF(B15&gt;確認一覧!$B$3,"基準日より後",IF(I15&lt;0,"過入金",IF(I15=0,IF(E15=0,"入金不要","入金済"),IF(J15&gt;0,IF(G15&gt;0,"期限超過・一部入金","期限超過"),IF(G15&gt;0,"一部入金","未入金")))))))</f>
        <v/>
      </c>
      <c r="L15" s="6" t="str">
        <f aca="false">IF(COUNTA(A15:H15)=0,"",IF(NOT(AND(ISTEXT(A15),LEN(A15)=8,EXACT(LEFT(A15,4),"INV-"),ISNUMBER(FIND(MID(A15,5,1)&amp;"x","0x1x2x3x4x5x6x7x8x9x")),ISNUMBER(FIND(MID(A15,6,1)&amp;"x","0x1x2x3x4x5x6x7x8x9x")),ISNUMBER(FIND(MID(A15,7,1)&amp;"x","0x1x2x3x4x5x6x7x8x9x")),ISNUMBER(FIND(MID(A15,8,1)&amp;"x","0x1x2x3x4x5x6x7x8x9x")))),"請求IDの形式を確認",IF(COUNTIFS($A$8:$A$57,A15)&lt;&gt;1,"請求ID重複",IF(NOT(AND(ISNUMBER(B15),B15&gt;=43831,B15&lt;=73050,B15=INT(B15))),"発行日を確認",IF(OR(NOT(ISTEXT(C15)),C15="",LEN(C15)&gt;30),"取引先を確認",IF(NOT(AND(ISNUMBER(D15),D15&gt;=43831,D15&lt;=73050,D15=INT(D15))),"期日を確認",IF(D15&lt;B15,"期日が発行日より前",IF(NOT(AND(ISNUMBER(E15),E15&gt;=0,E15&lt;=1000000000,E15=INT(E15))),"請求額を確認",IF(AND(F15&lt;&gt;"",NOT(AND(ISNUMBER(F15),F15&gt;=43831,F15&lt;=73050,F15=INT(F15)))),"送付日を確認",IF(AND(F15&lt;&gt;"",F15&lt;B15),"送付日が発行日より前",IF(NOT(AND(ISNUMBER(G15),G15&gt;=0,G15&lt;=1000000000,G15=INT(G15))),"入金累計を確認",IF(AND(G15=0,H15&lt;&gt;""),"入金0の最終日は空欄",IF(AND(G15&gt;0,NOT(AND(ISNUMBER(H15),H15&gt;=43831,H15&lt;=73050,H15=INT(H15)))),"最終入金日を確認",IF(AND(G15&gt;0,OR(H15&lt;B15,H15&gt;確認一覧!$B$3)),"入金日と基準日を確認","確認済み"))))))))))))))</f>
        <v/>
      </c>
      <c r="M15" s="6" t="str">
        <f aca="false">IF(L15="","",IF(L15="確認済み",0,1))</f>
        <v/>
      </c>
    </row>
    <row r="16" customFormat="false" ht="24" hidden="false" customHeight="true" outlineLevel="0" collapsed="false">
      <c r="A16" s="10"/>
      <c r="B16" s="11"/>
      <c r="C16" s="12"/>
      <c r="D16" s="11"/>
      <c r="E16" s="13"/>
      <c r="F16" s="11"/>
      <c r="G16" s="13"/>
      <c r="H16" s="11"/>
      <c r="I16" s="8" t="str">
        <f aca="false">IF(L16="","",IF(NOT(AND(L16="確認済み",確認一覧!$D$3="確認済み")),NA(),IF(B16&gt;確認一覧!$B$3,"",E16-G16)))</f>
        <v/>
      </c>
      <c r="J16" s="1" t="str">
        <f aca="false">IF(L16="","",IF(NOT(AND(L16="確認済み",確認一覧!$D$3="確認済み")),NA(),IF(B16&gt;確認一覧!$B$3,"",IF(I16&gt;0,MAX(0,確認一覧!$B$3-D16),0))))</f>
        <v/>
      </c>
      <c r="K16" s="1" t="str">
        <f aca="false">IF(L16="","",IF(NOT(AND(L16="確認済み",確認一覧!$D$3="確認済み")),"入力を確認",IF(B16&gt;確認一覧!$B$3,"基準日より後",IF(I16&lt;0,"過入金",IF(I16=0,IF(E16=0,"入金不要","入金済"),IF(J16&gt;0,IF(G16&gt;0,"期限超過・一部入金","期限超過"),IF(G16&gt;0,"一部入金","未入金")))))))</f>
        <v/>
      </c>
      <c r="L16" s="6" t="str">
        <f aca="false">IF(COUNTA(A16:H16)=0,"",IF(NOT(AND(ISTEXT(A16),LEN(A16)=8,EXACT(LEFT(A16,4),"INV-"),ISNUMBER(FIND(MID(A16,5,1)&amp;"x","0x1x2x3x4x5x6x7x8x9x")),ISNUMBER(FIND(MID(A16,6,1)&amp;"x","0x1x2x3x4x5x6x7x8x9x")),ISNUMBER(FIND(MID(A16,7,1)&amp;"x","0x1x2x3x4x5x6x7x8x9x")),ISNUMBER(FIND(MID(A16,8,1)&amp;"x","0x1x2x3x4x5x6x7x8x9x")))),"請求IDの形式を確認",IF(COUNTIFS($A$8:$A$57,A16)&lt;&gt;1,"請求ID重複",IF(NOT(AND(ISNUMBER(B16),B16&gt;=43831,B16&lt;=73050,B16=INT(B16))),"発行日を確認",IF(OR(NOT(ISTEXT(C16)),C16="",LEN(C16)&gt;30),"取引先を確認",IF(NOT(AND(ISNUMBER(D16),D16&gt;=43831,D16&lt;=73050,D16=INT(D16))),"期日を確認",IF(D16&lt;B16,"期日が発行日より前",IF(NOT(AND(ISNUMBER(E16),E16&gt;=0,E16&lt;=1000000000,E16=INT(E16))),"請求額を確認",IF(AND(F16&lt;&gt;"",NOT(AND(ISNUMBER(F16),F16&gt;=43831,F16&lt;=73050,F16=INT(F16)))),"送付日を確認",IF(AND(F16&lt;&gt;"",F16&lt;B16),"送付日が発行日より前",IF(NOT(AND(ISNUMBER(G16),G16&gt;=0,G16&lt;=1000000000,G16=INT(G16))),"入金累計を確認",IF(AND(G16=0,H16&lt;&gt;""),"入金0の最終日は空欄",IF(AND(G16&gt;0,NOT(AND(ISNUMBER(H16),H16&gt;=43831,H16&lt;=73050,H16=INT(H16)))),"最終入金日を確認",IF(AND(G16&gt;0,OR(H16&lt;B16,H16&gt;確認一覧!$B$3)),"入金日と基準日を確認","確認済み"))))))))))))))</f>
        <v/>
      </c>
      <c r="M16" s="6" t="str">
        <f aca="false">IF(L16="","",IF(L16="確認済み",0,1))</f>
        <v/>
      </c>
    </row>
    <row r="17" customFormat="false" ht="24" hidden="false" customHeight="true" outlineLevel="0" collapsed="false">
      <c r="A17" s="10"/>
      <c r="B17" s="11"/>
      <c r="C17" s="12"/>
      <c r="D17" s="11"/>
      <c r="E17" s="13"/>
      <c r="F17" s="11"/>
      <c r="G17" s="13"/>
      <c r="H17" s="11"/>
      <c r="I17" s="8" t="str">
        <f aca="false">IF(L17="","",IF(NOT(AND(L17="確認済み",確認一覧!$D$3="確認済み")),NA(),IF(B17&gt;確認一覧!$B$3,"",E17-G17)))</f>
        <v/>
      </c>
      <c r="J17" s="1" t="str">
        <f aca="false">IF(L17="","",IF(NOT(AND(L17="確認済み",確認一覧!$D$3="確認済み")),NA(),IF(B17&gt;確認一覧!$B$3,"",IF(I17&gt;0,MAX(0,確認一覧!$B$3-D17),0))))</f>
        <v/>
      </c>
      <c r="K17" s="1" t="str">
        <f aca="false">IF(L17="","",IF(NOT(AND(L17="確認済み",確認一覧!$D$3="確認済み")),"入力を確認",IF(B17&gt;確認一覧!$B$3,"基準日より後",IF(I17&lt;0,"過入金",IF(I17=0,IF(E17=0,"入金不要","入金済"),IF(J17&gt;0,IF(G17&gt;0,"期限超過・一部入金","期限超過"),IF(G17&gt;0,"一部入金","未入金")))))))</f>
        <v/>
      </c>
      <c r="L17" s="6" t="str">
        <f aca="false">IF(COUNTA(A17:H17)=0,"",IF(NOT(AND(ISTEXT(A17),LEN(A17)=8,EXACT(LEFT(A17,4),"INV-"),ISNUMBER(FIND(MID(A17,5,1)&amp;"x","0x1x2x3x4x5x6x7x8x9x")),ISNUMBER(FIND(MID(A17,6,1)&amp;"x","0x1x2x3x4x5x6x7x8x9x")),ISNUMBER(FIND(MID(A17,7,1)&amp;"x","0x1x2x3x4x5x6x7x8x9x")),ISNUMBER(FIND(MID(A17,8,1)&amp;"x","0x1x2x3x4x5x6x7x8x9x")))),"請求IDの形式を確認",IF(COUNTIFS($A$8:$A$57,A17)&lt;&gt;1,"請求ID重複",IF(NOT(AND(ISNUMBER(B17),B17&gt;=43831,B17&lt;=73050,B17=INT(B17))),"発行日を確認",IF(OR(NOT(ISTEXT(C17)),C17="",LEN(C17)&gt;30),"取引先を確認",IF(NOT(AND(ISNUMBER(D17),D17&gt;=43831,D17&lt;=73050,D17=INT(D17))),"期日を確認",IF(D17&lt;B17,"期日が発行日より前",IF(NOT(AND(ISNUMBER(E17),E17&gt;=0,E17&lt;=1000000000,E17=INT(E17))),"請求額を確認",IF(AND(F17&lt;&gt;"",NOT(AND(ISNUMBER(F17),F17&gt;=43831,F17&lt;=73050,F17=INT(F17)))),"送付日を確認",IF(AND(F17&lt;&gt;"",F17&lt;B17),"送付日が発行日より前",IF(NOT(AND(ISNUMBER(G17),G17&gt;=0,G17&lt;=1000000000,G17=INT(G17))),"入金累計を確認",IF(AND(G17=0,H17&lt;&gt;""),"入金0の最終日は空欄",IF(AND(G17&gt;0,NOT(AND(ISNUMBER(H17),H17&gt;=43831,H17&lt;=73050,H17=INT(H17)))),"最終入金日を確認",IF(AND(G17&gt;0,OR(H17&lt;B17,H17&gt;確認一覧!$B$3)),"入金日と基準日を確認","確認済み"))))))))))))))</f>
        <v/>
      </c>
      <c r="M17" s="6" t="str">
        <f aca="false">IF(L17="","",IF(L17="確認済み",0,1))</f>
        <v/>
      </c>
    </row>
    <row r="18" customFormat="false" ht="24" hidden="false" customHeight="true" outlineLevel="0" collapsed="false">
      <c r="A18" s="10"/>
      <c r="B18" s="11"/>
      <c r="C18" s="12"/>
      <c r="D18" s="11"/>
      <c r="E18" s="13"/>
      <c r="F18" s="11"/>
      <c r="G18" s="13"/>
      <c r="H18" s="11"/>
      <c r="I18" s="8" t="str">
        <f aca="false">IF(L18="","",IF(NOT(AND(L18="確認済み",確認一覧!$D$3="確認済み")),NA(),IF(B18&gt;確認一覧!$B$3,"",E18-G18)))</f>
        <v/>
      </c>
      <c r="J18" s="1" t="str">
        <f aca="false">IF(L18="","",IF(NOT(AND(L18="確認済み",確認一覧!$D$3="確認済み")),NA(),IF(B18&gt;確認一覧!$B$3,"",IF(I18&gt;0,MAX(0,確認一覧!$B$3-D18),0))))</f>
        <v/>
      </c>
      <c r="K18" s="1" t="str">
        <f aca="false">IF(L18="","",IF(NOT(AND(L18="確認済み",確認一覧!$D$3="確認済み")),"入力を確認",IF(B18&gt;確認一覧!$B$3,"基準日より後",IF(I18&lt;0,"過入金",IF(I18=0,IF(E18=0,"入金不要","入金済"),IF(J18&gt;0,IF(G18&gt;0,"期限超過・一部入金","期限超過"),IF(G18&gt;0,"一部入金","未入金")))))))</f>
        <v/>
      </c>
      <c r="L18" s="6" t="str">
        <f aca="false">IF(COUNTA(A18:H18)=0,"",IF(NOT(AND(ISTEXT(A18),LEN(A18)=8,EXACT(LEFT(A18,4),"INV-"),ISNUMBER(FIND(MID(A18,5,1)&amp;"x","0x1x2x3x4x5x6x7x8x9x")),ISNUMBER(FIND(MID(A18,6,1)&amp;"x","0x1x2x3x4x5x6x7x8x9x")),ISNUMBER(FIND(MID(A18,7,1)&amp;"x","0x1x2x3x4x5x6x7x8x9x")),ISNUMBER(FIND(MID(A18,8,1)&amp;"x","0x1x2x3x4x5x6x7x8x9x")))),"請求IDの形式を確認",IF(COUNTIFS($A$8:$A$57,A18)&lt;&gt;1,"請求ID重複",IF(NOT(AND(ISNUMBER(B18),B18&gt;=43831,B18&lt;=73050,B18=INT(B18))),"発行日を確認",IF(OR(NOT(ISTEXT(C18)),C18="",LEN(C18)&gt;30),"取引先を確認",IF(NOT(AND(ISNUMBER(D18),D18&gt;=43831,D18&lt;=73050,D18=INT(D18))),"期日を確認",IF(D18&lt;B18,"期日が発行日より前",IF(NOT(AND(ISNUMBER(E18),E18&gt;=0,E18&lt;=1000000000,E18=INT(E18))),"請求額を確認",IF(AND(F18&lt;&gt;"",NOT(AND(ISNUMBER(F18),F18&gt;=43831,F18&lt;=73050,F18=INT(F18)))),"送付日を確認",IF(AND(F18&lt;&gt;"",F18&lt;B18),"送付日が発行日より前",IF(NOT(AND(ISNUMBER(G18),G18&gt;=0,G18&lt;=1000000000,G18=INT(G18))),"入金累計を確認",IF(AND(G18=0,H18&lt;&gt;""),"入金0の最終日は空欄",IF(AND(G18&gt;0,NOT(AND(ISNUMBER(H18),H18&gt;=43831,H18&lt;=73050,H18=INT(H18)))),"最終入金日を確認",IF(AND(G18&gt;0,OR(H18&lt;B18,H18&gt;確認一覧!$B$3)),"入金日と基準日を確認","確認済み"))))))))))))))</f>
        <v/>
      </c>
      <c r="M18" s="6" t="str">
        <f aca="false">IF(L18="","",IF(L18="確認済み",0,1))</f>
        <v/>
      </c>
    </row>
    <row r="19" customFormat="false" ht="24" hidden="false" customHeight="true" outlineLevel="0" collapsed="false">
      <c r="A19" s="10"/>
      <c r="B19" s="11"/>
      <c r="C19" s="12"/>
      <c r="D19" s="11"/>
      <c r="E19" s="13"/>
      <c r="F19" s="11"/>
      <c r="G19" s="13"/>
      <c r="H19" s="11"/>
      <c r="I19" s="8" t="str">
        <f aca="false">IF(L19="","",IF(NOT(AND(L19="確認済み",確認一覧!$D$3="確認済み")),NA(),IF(B19&gt;確認一覧!$B$3,"",E19-G19)))</f>
        <v/>
      </c>
      <c r="J19" s="1" t="str">
        <f aca="false">IF(L19="","",IF(NOT(AND(L19="確認済み",確認一覧!$D$3="確認済み")),NA(),IF(B19&gt;確認一覧!$B$3,"",IF(I19&gt;0,MAX(0,確認一覧!$B$3-D19),0))))</f>
        <v/>
      </c>
      <c r="K19" s="1" t="str">
        <f aca="false">IF(L19="","",IF(NOT(AND(L19="確認済み",確認一覧!$D$3="確認済み")),"入力を確認",IF(B19&gt;確認一覧!$B$3,"基準日より後",IF(I19&lt;0,"過入金",IF(I19=0,IF(E19=0,"入金不要","入金済"),IF(J19&gt;0,IF(G19&gt;0,"期限超過・一部入金","期限超過"),IF(G19&gt;0,"一部入金","未入金")))))))</f>
        <v/>
      </c>
      <c r="L19" s="6" t="str">
        <f aca="false">IF(COUNTA(A19:H19)=0,"",IF(NOT(AND(ISTEXT(A19),LEN(A19)=8,EXACT(LEFT(A19,4),"INV-"),ISNUMBER(FIND(MID(A19,5,1)&amp;"x","0x1x2x3x4x5x6x7x8x9x")),ISNUMBER(FIND(MID(A19,6,1)&amp;"x","0x1x2x3x4x5x6x7x8x9x")),ISNUMBER(FIND(MID(A19,7,1)&amp;"x","0x1x2x3x4x5x6x7x8x9x")),ISNUMBER(FIND(MID(A19,8,1)&amp;"x","0x1x2x3x4x5x6x7x8x9x")))),"請求IDの形式を確認",IF(COUNTIFS($A$8:$A$57,A19)&lt;&gt;1,"請求ID重複",IF(NOT(AND(ISNUMBER(B19),B19&gt;=43831,B19&lt;=73050,B19=INT(B19))),"発行日を確認",IF(OR(NOT(ISTEXT(C19)),C19="",LEN(C19)&gt;30),"取引先を確認",IF(NOT(AND(ISNUMBER(D19),D19&gt;=43831,D19&lt;=73050,D19=INT(D19))),"期日を確認",IF(D19&lt;B19,"期日が発行日より前",IF(NOT(AND(ISNUMBER(E19),E19&gt;=0,E19&lt;=1000000000,E19=INT(E19))),"請求額を確認",IF(AND(F19&lt;&gt;"",NOT(AND(ISNUMBER(F19),F19&gt;=43831,F19&lt;=73050,F19=INT(F19)))),"送付日を確認",IF(AND(F19&lt;&gt;"",F19&lt;B19),"送付日が発行日より前",IF(NOT(AND(ISNUMBER(G19),G19&gt;=0,G19&lt;=1000000000,G19=INT(G19))),"入金累計を確認",IF(AND(G19=0,H19&lt;&gt;""),"入金0の最終日は空欄",IF(AND(G19&gt;0,NOT(AND(ISNUMBER(H19),H19&gt;=43831,H19&lt;=73050,H19=INT(H19)))),"最終入金日を確認",IF(AND(G19&gt;0,OR(H19&lt;B19,H19&gt;確認一覧!$B$3)),"入金日と基準日を確認","確認済み"))))))))))))))</f>
        <v/>
      </c>
      <c r="M19" s="6" t="str">
        <f aca="false">IF(L19="","",IF(L19="確認済み",0,1))</f>
        <v/>
      </c>
    </row>
    <row r="20" customFormat="false" ht="24" hidden="false" customHeight="true" outlineLevel="0" collapsed="false">
      <c r="A20" s="10"/>
      <c r="B20" s="11"/>
      <c r="C20" s="12"/>
      <c r="D20" s="11"/>
      <c r="E20" s="13"/>
      <c r="F20" s="11"/>
      <c r="G20" s="13"/>
      <c r="H20" s="11"/>
      <c r="I20" s="8" t="str">
        <f aca="false">IF(L20="","",IF(NOT(AND(L20="確認済み",確認一覧!$D$3="確認済み")),NA(),IF(B20&gt;確認一覧!$B$3,"",E20-G20)))</f>
        <v/>
      </c>
      <c r="J20" s="1" t="str">
        <f aca="false">IF(L20="","",IF(NOT(AND(L20="確認済み",確認一覧!$D$3="確認済み")),NA(),IF(B20&gt;確認一覧!$B$3,"",IF(I20&gt;0,MAX(0,確認一覧!$B$3-D20),0))))</f>
        <v/>
      </c>
      <c r="K20" s="1" t="str">
        <f aca="false">IF(L20="","",IF(NOT(AND(L20="確認済み",確認一覧!$D$3="確認済み")),"入力を確認",IF(B20&gt;確認一覧!$B$3,"基準日より後",IF(I20&lt;0,"過入金",IF(I20=0,IF(E20=0,"入金不要","入金済"),IF(J20&gt;0,IF(G20&gt;0,"期限超過・一部入金","期限超過"),IF(G20&gt;0,"一部入金","未入金")))))))</f>
        <v/>
      </c>
      <c r="L20" s="6" t="str">
        <f aca="false">IF(COUNTA(A20:H20)=0,"",IF(NOT(AND(ISTEXT(A20),LEN(A20)=8,EXACT(LEFT(A20,4),"INV-"),ISNUMBER(FIND(MID(A20,5,1)&amp;"x","0x1x2x3x4x5x6x7x8x9x")),ISNUMBER(FIND(MID(A20,6,1)&amp;"x","0x1x2x3x4x5x6x7x8x9x")),ISNUMBER(FIND(MID(A20,7,1)&amp;"x","0x1x2x3x4x5x6x7x8x9x")),ISNUMBER(FIND(MID(A20,8,1)&amp;"x","0x1x2x3x4x5x6x7x8x9x")))),"請求IDの形式を確認",IF(COUNTIFS($A$8:$A$57,A20)&lt;&gt;1,"請求ID重複",IF(NOT(AND(ISNUMBER(B20),B20&gt;=43831,B20&lt;=73050,B20=INT(B20))),"発行日を確認",IF(OR(NOT(ISTEXT(C20)),C20="",LEN(C20)&gt;30),"取引先を確認",IF(NOT(AND(ISNUMBER(D20),D20&gt;=43831,D20&lt;=73050,D20=INT(D20))),"期日を確認",IF(D20&lt;B20,"期日が発行日より前",IF(NOT(AND(ISNUMBER(E20),E20&gt;=0,E20&lt;=1000000000,E20=INT(E20))),"請求額を確認",IF(AND(F20&lt;&gt;"",NOT(AND(ISNUMBER(F20),F20&gt;=43831,F20&lt;=73050,F20=INT(F20)))),"送付日を確認",IF(AND(F20&lt;&gt;"",F20&lt;B20),"送付日が発行日より前",IF(NOT(AND(ISNUMBER(G20),G20&gt;=0,G20&lt;=1000000000,G20=INT(G20))),"入金累計を確認",IF(AND(G20=0,H20&lt;&gt;""),"入金0の最終日は空欄",IF(AND(G20&gt;0,NOT(AND(ISNUMBER(H20),H20&gt;=43831,H20&lt;=73050,H20=INT(H20)))),"最終入金日を確認",IF(AND(G20&gt;0,OR(H20&lt;B20,H20&gt;確認一覧!$B$3)),"入金日と基準日を確認","確認済み"))))))))))))))</f>
        <v/>
      </c>
      <c r="M20" s="6" t="str">
        <f aca="false">IF(L20="","",IF(L20="確認済み",0,1))</f>
        <v/>
      </c>
    </row>
    <row r="21" customFormat="false" ht="24" hidden="false" customHeight="true" outlineLevel="0" collapsed="false">
      <c r="A21" s="10"/>
      <c r="B21" s="11"/>
      <c r="C21" s="12"/>
      <c r="D21" s="11"/>
      <c r="E21" s="13"/>
      <c r="F21" s="11"/>
      <c r="G21" s="13"/>
      <c r="H21" s="11"/>
      <c r="I21" s="8" t="str">
        <f aca="false">IF(L21="","",IF(NOT(AND(L21="確認済み",確認一覧!$D$3="確認済み")),NA(),IF(B21&gt;確認一覧!$B$3,"",E21-G21)))</f>
        <v/>
      </c>
      <c r="J21" s="1" t="str">
        <f aca="false">IF(L21="","",IF(NOT(AND(L21="確認済み",確認一覧!$D$3="確認済み")),NA(),IF(B21&gt;確認一覧!$B$3,"",IF(I21&gt;0,MAX(0,確認一覧!$B$3-D21),0))))</f>
        <v/>
      </c>
      <c r="K21" s="1" t="str">
        <f aca="false">IF(L21="","",IF(NOT(AND(L21="確認済み",確認一覧!$D$3="確認済み")),"入力を確認",IF(B21&gt;確認一覧!$B$3,"基準日より後",IF(I21&lt;0,"過入金",IF(I21=0,IF(E21=0,"入金不要","入金済"),IF(J21&gt;0,IF(G21&gt;0,"期限超過・一部入金","期限超過"),IF(G21&gt;0,"一部入金","未入金")))))))</f>
        <v/>
      </c>
      <c r="L21" s="6" t="str">
        <f aca="false">IF(COUNTA(A21:H21)=0,"",IF(NOT(AND(ISTEXT(A21),LEN(A21)=8,EXACT(LEFT(A21,4),"INV-"),ISNUMBER(FIND(MID(A21,5,1)&amp;"x","0x1x2x3x4x5x6x7x8x9x")),ISNUMBER(FIND(MID(A21,6,1)&amp;"x","0x1x2x3x4x5x6x7x8x9x")),ISNUMBER(FIND(MID(A21,7,1)&amp;"x","0x1x2x3x4x5x6x7x8x9x")),ISNUMBER(FIND(MID(A21,8,1)&amp;"x","0x1x2x3x4x5x6x7x8x9x")))),"請求IDの形式を確認",IF(COUNTIFS($A$8:$A$57,A21)&lt;&gt;1,"請求ID重複",IF(NOT(AND(ISNUMBER(B21),B21&gt;=43831,B21&lt;=73050,B21=INT(B21))),"発行日を確認",IF(OR(NOT(ISTEXT(C21)),C21="",LEN(C21)&gt;30),"取引先を確認",IF(NOT(AND(ISNUMBER(D21),D21&gt;=43831,D21&lt;=73050,D21=INT(D21))),"期日を確認",IF(D21&lt;B21,"期日が発行日より前",IF(NOT(AND(ISNUMBER(E21),E21&gt;=0,E21&lt;=1000000000,E21=INT(E21))),"請求額を確認",IF(AND(F21&lt;&gt;"",NOT(AND(ISNUMBER(F21),F21&gt;=43831,F21&lt;=73050,F21=INT(F21)))),"送付日を確認",IF(AND(F21&lt;&gt;"",F21&lt;B21),"送付日が発行日より前",IF(NOT(AND(ISNUMBER(G21),G21&gt;=0,G21&lt;=1000000000,G21=INT(G21))),"入金累計を確認",IF(AND(G21=0,H21&lt;&gt;""),"入金0の最終日は空欄",IF(AND(G21&gt;0,NOT(AND(ISNUMBER(H21),H21&gt;=43831,H21&lt;=73050,H21=INT(H21)))),"最終入金日を確認",IF(AND(G21&gt;0,OR(H21&lt;B21,H21&gt;確認一覧!$B$3)),"入金日と基準日を確認","確認済み"))))))))))))))</f>
        <v/>
      </c>
      <c r="M21" s="6" t="str">
        <f aca="false">IF(L21="","",IF(L21="確認済み",0,1))</f>
        <v/>
      </c>
    </row>
    <row r="22" customFormat="false" ht="24" hidden="false" customHeight="true" outlineLevel="0" collapsed="false">
      <c r="A22" s="10"/>
      <c r="B22" s="11"/>
      <c r="C22" s="12"/>
      <c r="D22" s="11"/>
      <c r="E22" s="13"/>
      <c r="F22" s="11"/>
      <c r="G22" s="13"/>
      <c r="H22" s="11"/>
      <c r="I22" s="8" t="str">
        <f aca="false">IF(L22="","",IF(NOT(AND(L22="確認済み",確認一覧!$D$3="確認済み")),NA(),IF(B22&gt;確認一覧!$B$3,"",E22-G22)))</f>
        <v/>
      </c>
      <c r="J22" s="1" t="str">
        <f aca="false">IF(L22="","",IF(NOT(AND(L22="確認済み",確認一覧!$D$3="確認済み")),NA(),IF(B22&gt;確認一覧!$B$3,"",IF(I22&gt;0,MAX(0,確認一覧!$B$3-D22),0))))</f>
        <v/>
      </c>
      <c r="K22" s="1" t="str">
        <f aca="false">IF(L22="","",IF(NOT(AND(L22="確認済み",確認一覧!$D$3="確認済み")),"入力を確認",IF(B22&gt;確認一覧!$B$3,"基準日より後",IF(I22&lt;0,"過入金",IF(I22=0,IF(E22=0,"入金不要","入金済"),IF(J22&gt;0,IF(G22&gt;0,"期限超過・一部入金","期限超過"),IF(G22&gt;0,"一部入金","未入金")))))))</f>
        <v/>
      </c>
      <c r="L22" s="6" t="str">
        <f aca="false">IF(COUNTA(A22:H22)=0,"",IF(NOT(AND(ISTEXT(A22),LEN(A22)=8,EXACT(LEFT(A22,4),"INV-"),ISNUMBER(FIND(MID(A22,5,1)&amp;"x","0x1x2x3x4x5x6x7x8x9x")),ISNUMBER(FIND(MID(A22,6,1)&amp;"x","0x1x2x3x4x5x6x7x8x9x")),ISNUMBER(FIND(MID(A22,7,1)&amp;"x","0x1x2x3x4x5x6x7x8x9x")),ISNUMBER(FIND(MID(A22,8,1)&amp;"x","0x1x2x3x4x5x6x7x8x9x")))),"請求IDの形式を確認",IF(COUNTIFS($A$8:$A$57,A22)&lt;&gt;1,"請求ID重複",IF(NOT(AND(ISNUMBER(B22),B22&gt;=43831,B22&lt;=73050,B22=INT(B22))),"発行日を確認",IF(OR(NOT(ISTEXT(C22)),C22="",LEN(C22)&gt;30),"取引先を確認",IF(NOT(AND(ISNUMBER(D22),D22&gt;=43831,D22&lt;=73050,D22=INT(D22))),"期日を確認",IF(D22&lt;B22,"期日が発行日より前",IF(NOT(AND(ISNUMBER(E22),E22&gt;=0,E22&lt;=1000000000,E22=INT(E22))),"請求額を確認",IF(AND(F22&lt;&gt;"",NOT(AND(ISNUMBER(F22),F22&gt;=43831,F22&lt;=73050,F22=INT(F22)))),"送付日を確認",IF(AND(F22&lt;&gt;"",F22&lt;B22),"送付日が発行日より前",IF(NOT(AND(ISNUMBER(G22),G22&gt;=0,G22&lt;=1000000000,G22=INT(G22))),"入金累計を確認",IF(AND(G22=0,H22&lt;&gt;""),"入金0の最終日は空欄",IF(AND(G22&gt;0,NOT(AND(ISNUMBER(H22),H22&gt;=43831,H22&lt;=73050,H22=INT(H22)))),"最終入金日を確認",IF(AND(G22&gt;0,OR(H22&lt;B22,H22&gt;確認一覧!$B$3)),"入金日と基準日を確認","確認済み"))))))))))))))</f>
        <v/>
      </c>
      <c r="M22" s="6" t="str">
        <f aca="false">IF(L22="","",IF(L22="確認済み",0,1))</f>
        <v/>
      </c>
    </row>
    <row r="23" customFormat="false" ht="24" hidden="false" customHeight="true" outlineLevel="0" collapsed="false">
      <c r="A23" s="10"/>
      <c r="B23" s="11"/>
      <c r="C23" s="12"/>
      <c r="D23" s="11"/>
      <c r="E23" s="13"/>
      <c r="F23" s="11"/>
      <c r="G23" s="13"/>
      <c r="H23" s="11"/>
      <c r="I23" s="8" t="str">
        <f aca="false">IF(L23="","",IF(NOT(AND(L23="確認済み",確認一覧!$D$3="確認済み")),NA(),IF(B23&gt;確認一覧!$B$3,"",E23-G23)))</f>
        <v/>
      </c>
      <c r="J23" s="1" t="str">
        <f aca="false">IF(L23="","",IF(NOT(AND(L23="確認済み",確認一覧!$D$3="確認済み")),NA(),IF(B23&gt;確認一覧!$B$3,"",IF(I23&gt;0,MAX(0,確認一覧!$B$3-D23),0))))</f>
        <v/>
      </c>
      <c r="K23" s="1" t="str">
        <f aca="false">IF(L23="","",IF(NOT(AND(L23="確認済み",確認一覧!$D$3="確認済み")),"入力を確認",IF(B23&gt;確認一覧!$B$3,"基準日より後",IF(I23&lt;0,"過入金",IF(I23=0,IF(E23=0,"入金不要","入金済"),IF(J23&gt;0,IF(G23&gt;0,"期限超過・一部入金","期限超過"),IF(G23&gt;0,"一部入金","未入金")))))))</f>
        <v/>
      </c>
      <c r="L23" s="6" t="str">
        <f aca="false">IF(COUNTA(A23:H23)=0,"",IF(NOT(AND(ISTEXT(A23),LEN(A23)=8,EXACT(LEFT(A23,4),"INV-"),ISNUMBER(FIND(MID(A23,5,1)&amp;"x","0x1x2x3x4x5x6x7x8x9x")),ISNUMBER(FIND(MID(A23,6,1)&amp;"x","0x1x2x3x4x5x6x7x8x9x")),ISNUMBER(FIND(MID(A23,7,1)&amp;"x","0x1x2x3x4x5x6x7x8x9x")),ISNUMBER(FIND(MID(A23,8,1)&amp;"x","0x1x2x3x4x5x6x7x8x9x")))),"請求IDの形式を確認",IF(COUNTIFS($A$8:$A$57,A23)&lt;&gt;1,"請求ID重複",IF(NOT(AND(ISNUMBER(B23),B23&gt;=43831,B23&lt;=73050,B23=INT(B23))),"発行日を確認",IF(OR(NOT(ISTEXT(C23)),C23="",LEN(C23)&gt;30),"取引先を確認",IF(NOT(AND(ISNUMBER(D23),D23&gt;=43831,D23&lt;=73050,D23=INT(D23))),"期日を確認",IF(D23&lt;B23,"期日が発行日より前",IF(NOT(AND(ISNUMBER(E23),E23&gt;=0,E23&lt;=1000000000,E23=INT(E23))),"請求額を確認",IF(AND(F23&lt;&gt;"",NOT(AND(ISNUMBER(F23),F23&gt;=43831,F23&lt;=73050,F23=INT(F23)))),"送付日を確認",IF(AND(F23&lt;&gt;"",F23&lt;B23),"送付日が発行日より前",IF(NOT(AND(ISNUMBER(G23),G23&gt;=0,G23&lt;=1000000000,G23=INT(G23))),"入金累計を確認",IF(AND(G23=0,H23&lt;&gt;""),"入金0の最終日は空欄",IF(AND(G23&gt;0,NOT(AND(ISNUMBER(H23),H23&gt;=43831,H23&lt;=73050,H23=INT(H23)))),"最終入金日を確認",IF(AND(G23&gt;0,OR(H23&lt;B23,H23&gt;確認一覧!$B$3)),"入金日と基準日を確認","確認済み"))))))))))))))</f>
        <v/>
      </c>
      <c r="M23" s="6" t="str">
        <f aca="false">IF(L23="","",IF(L23="確認済み",0,1))</f>
        <v/>
      </c>
    </row>
    <row r="24" customFormat="false" ht="24" hidden="false" customHeight="true" outlineLevel="0" collapsed="false">
      <c r="A24" s="10"/>
      <c r="B24" s="11"/>
      <c r="C24" s="12"/>
      <c r="D24" s="11"/>
      <c r="E24" s="13"/>
      <c r="F24" s="11"/>
      <c r="G24" s="13"/>
      <c r="H24" s="11"/>
      <c r="I24" s="8" t="str">
        <f aca="false">IF(L24="","",IF(NOT(AND(L24="確認済み",確認一覧!$D$3="確認済み")),NA(),IF(B24&gt;確認一覧!$B$3,"",E24-G24)))</f>
        <v/>
      </c>
      <c r="J24" s="1" t="str">
        <f aca="false">IF(L24="","",IF(NOT(AND(L24="確認済み",確認一覧!$D$3="確認済み")),NA(),IF(B24&gt;確認一覧!$B$3,"",IF(I24&gt;0,MAX(0,確認一覧!$B$3-D24),0))))</f>
        <v/>
      </c>
      <c r="K24" s="1" t="str">
        <f aca="false">IF(L24="","",IF(NOT(AND(L24="確認済み",確認一覧!$D$3="確認済み")),"入力を確認",IF(B24&gt;確認一覧!$B$3,"基準日より後",IF(I24&lt;0,"過入金",IF(I24=0,IF(E24=0,"入金不要","入金済"),IF(J24&gt;0,IF(G24&gt;0,"期限超過・一部入金","期限超過"),IF(G24&gt;0,"一部入金","未入金")))))))</f>
        <v/>
      </c>
      <c r="L24" s="6" t="str">
        <f aca="false">IF(COUNTA(A24:H24)=0,"",IF(NOT(AND(ISTEXT(A24),LEN(A24)=8,EXACT(LEFT(A24,4),"INV-"),ISNUMBER(FIND(MID(A24,5,1)&amp;"x","0x1x2x3x4x5x6x7x8x9x")),ISNUMBER(FIND(MID(A24,6,1)&amp;"x","0x1x2x3x4x5x6x7x8x9x")),ISNUMBER(FIND(MID(A24,7,1)&amp;"x","0x1x2x3x4x5x6x7x8x9x")),ISNUMBER(FIND(MID(A24,8,1)&amp;"x","0x1x2x3x4x5x6x7x8x9x")))),"請求IDの形式を確認",IF(COUNTIFS($A$8:$A$57,A24)&lt;&gt;1,"請求ID重複",IF(NOT(AND(ISNUMBER(B24),B24&gt;=43831,B24&lt;=73050,B24=INT(B24))),"発行日を確認",IF(OR(NOT(ISTEXT(C24)),C24="",LEN(C24)&gt;30),"取引先を確認",IF(NOT(AND(ISNUMBER(D24),D24&gt;=43831,D24&lt;=73050,D24=INT(D24))),"期日を確認",IF(D24&lt;B24,"期日が発行日より前",IF(NOT(AND(ISNUMBER(E24),E24&gt;=0,E24&lt;=1000000000,E24=INT(E24))),"請求額を確認",IF(AND(F24&lt;&gt;"",NOT(AND(ISNUMBER(F24),F24&gt;=43831,F24&lt;=73050,F24=INT(F24)))),"送付日を確認",IF(AND(F24&lt;&gt;"",F24&lt;B24),"送付日が発行日より前",IF(NOT(AND(ISNUMBER(G24),G24&gt;=0,G24&lt;=1000000000,G24=INT(G24))),"入金累計を確認",IF(AND(G24=0,H24&lt;&gt;""),"入金0の最終日は空欄",IF(AND(G24&gt;0,NOT(AND(ISNUMBER(H24),H24&gt;=43831,H24&lt;=73050,H24=INT(H24)))),"最終入金日を確認",IF(AND(G24&gt;0,OR(H24&lt;B24,H24&gt;確認一覧!$B$3)),"入金日と基準日を確認","確認済み"))))))))))))))</f>
        <v/>
      </c>
      <c r="M24" s="6" t="str">
        <f aca="false">IF(L24="","",IF(L24="確認済み",0,1))</f>
        <v/>
      </c>
    </row>
    <row r="25" customFormat="false" ht="24" hidden="false" customHeight="true" outlineLevel="0" collapsed="false">
      <c r="A25" s="10"/>
      <c r="B25" s="11"/>
      <c r="C25" s="12"/>
      <c r="D25" s="11"/>
      <c r="E25" s="13"/>
      <c r="F25" s="11"/>
      <c r="G25" s="13"/>
      <c r="H25" s="11"/>
      <c r="I25" s="8" t="str">
        <f aca="false">IF(L25="","",IF(NOT(AND(L25="確認済み",確認一覧!$D$3="確認済み")),NA(),IF(B25&gt;確認一覧!$B$3,"",E25-G25)))</f>
        <v/>
      </c>
      <c r="J25" s="1" t="str">
        <f aca="false">IF(L25="","",IF(NOT(AND(L25="確認済み",確認一覧!$D$3="確認済み")),NA(),IF(B25&gt;確認一覧!$B$3,"",IF(I25&gt;0,MAX(0,確認一覧!$B$3-D25),0))))</f>
        <v/>
      </c>
      <c r="K25" s="1" t="str">
        <f aca="false">IF(L25="","",IF(NOT(AND(L25="確認済み",確認一覧!$D$3="確認済み")),"入力を確認",IF(B25&gt;確認一覧!$B$3,"基準日より後",IF(I25&lt;0,"過入金",IF(I25=0,IF(E25=0,"入金不要","入金済"),IF(J25&gt;0,IF(G25&gt;0,"期限超過・一部入金","期限超過"),IF(G25&gt;0,"一部入金","未入金")))))))</f>
        <v/>
      </c>
      <c r="L25" s="6" t="str">
        <f aca="false">IF(COUNTA(A25:H25)=0,"",IF(NOT(AND(ISTEXT(A25),LEN(A25)=8,EXACT(LEFT(A25,4),"INV-"),ISNUMBER(FIND(MID(A25,5,1)&amp;"x","0x1x2x3x4x5x6x7x8x9x")),ISNUMBER(FIND(MID(A25,6,1)&amp;"x","0x1x2x3x4x5x6x7x8x9x")),ISNUMBER(FIND(MID(A25,7,1)&amp;"x","0x1x2x3x4x5x6x7x8x9x")),ISNUMBER(FIND(MID(A25,8,1)&amp;"x","0x1x2x3x4x5x6x7x8x9x")))),"請求IDの形式を確認",IF(COUNTIFS($A$8:$A$57,A25)&lt;&gt;1,"請求ID重複",IF(NOT(AND(ISNUMBER(B25),B25&gt;=43831,B25&lt;=73050,B25=INT(B25))),"発行日を確認",IF(OR(NOT(ISTEXT(C25)),C25="",LEN(C25)&gt;30),"取引先を確認",IF(NOT(AND(ISNUMBER(D25),D25&gt;=43831,D25&lt;=73050,D25=INT(D25))),"期日を確認",IF(D25&lt;B25,"期日が発行日より前",IF(NOT(AND(ISNUMBER(E25),E25&gt;=0,E25&lt;=1000000000,E25=INT(E25))),"請求額を確認",IF(AND(F25&lt;&gt;"",NOT(AND(ISNUMBER(F25),F25&gt;=43831,F25&lt;=73050,F25=INT(F25)))),"送付日を確認",IF(AND(F25&lt;&gt;"",F25&lt;B25),"送付日が発行日より前",IF(NOT(AND(ISNUMBER(G25),G25&gt;=0,G25&lt;=1000000000,G25=INT(G25))),"入金累計を確認",IF(AND(G25=0,H25&lt;&gt;""),"入金0の最終日は空欄",IF(AND(G25&gt;0,NOT(AND(ISNUMBER(H25),H25&gt;=43831,H25&lt;=73050,H25=INT(H25)))),"最終入金日を確認",IF(AND(G25&gt;0,OR(H25&lt;B25,H25&gt;確認一覧!$B$3)),"入金日と基準日を確認","確認済み"))))))))))))))</f>
        <v/>
      </c>
      <c r="M25" s="6" t="str">
        <f aca="false">IF(L25="","",IF(L25="確認済み",0,1))</f>
        <v/>
      </c>
    </row>
    <row r="26" customFormat="false" ht="24" hidden="false" customHeight="true" outlineLevel="0" collapsed="false">
      <c r="A26" s="10"/>
      <c r="B26" s="11"/>
      <c r="C26" s="12"/>
      <c r="D26" s="11"/>
      <c r="E26" s="13"/>
      <c r="F26" s="11"/>
      <c r="G26" s="13"/>
      <c r="H26" s="11"/>
      <c r="I26" s="8" t="str">
        <f aca="false">IF(L26="","",IF(NOT(AND(L26="確認済み",確認一覧!$D$3="確認済み")),NA(),IF(B26&gt;確認一覧!$B$3,"",E26-G26)))</f>
        <v/>
      </c>
      <c r="J26" s="1" t="str">
        <f aca="false">IF(L26="","",IF(NOT(AND(L26="確認済み",確認一覧!$D$3="確認済み")),NA(),IF(B26&gt;確認一覧!$B$3,"",IF(I26&gt;0,MAX(0,確認一覧!$B$3-D26),0))))</f>
        <v/>
      </c>
      <c r="K26" s="1" t="str">
        <f aca="false">IF(L26="","",IF(NOT(AND(L26="確認済み",確認一覧!$D$3="確認済み")),"入力を確認",IF(B26&gt;確認一覧!$B$3,"基準日より後",IF(I26&lt;0,"過入金",IF(I26=0,IF(E26=0,"入金不要","入金済"),IF(J26&gt;0,IF(G26&gt;0,"期限超過・一部入金","期限超過"),IF(G26&gt;0,"一部入金","未入金")))))))</f>
        <v/>
      </c>
      <c r="L26" s="6" t="str">
        <f aca="false">IF(COUNTA(A26:H26)=0,"",IF(NOT(AND(ISTEXT(A26),LEN(A26)=8,EXACT(LEFT(A26,4),"INV-"),ISNUMBER(FIND(MID(A26,5,1)&amp;"x","0x1x2x3x4x5x6x7x8x9x")),ISNUMBER(FIND(MID(A26,6,1)&amp;"x","0x1x2x3x4x5x6x7x8x9x")),ISNUMBER(FIND(MID(A26,7,1)&amp;"x","0x1x2x3x4x5x6x7x8x9x")),ISNUMBER(FIND(MID(A26,8,1)&amp;"x","0x1x2x3x4x5x6x7x8x9x")))),"請求IDの形式を確認",IF(COUNTIFS($A$8:$A$57,A26)&lt;&gt;1,"請求ID重複",IF(NOT(AND(ISNUMBER(B26),B26&gt;=43831,B26&lt;=73050,B26=INT(B26))),"発行日を確認",IF(OR(NOT(ISTEXT(C26)),C26="",LEN(C26)&gt;30),"取引先を確認",IF(NOT(AND(ISNUMBER(D26),D26&gt;=43831,D26&lt;=73050,D26=INT(D26))),"期日を確認",IF(D26&lt;B26,"期日が発行日より前",IF(NOT(AND(ISNUMBER(E26),E26&gt;=0,E26&lt;=1000000000,E26=INT(E26))),"請求額を確認",IF(AND(F26&lt;&gt;"",NOT(AND(ISNUMBER(F26),F26&gt;=43831,F26&lt;=73050,F26=INT(F26)))),"送付日を確認",IF(AND(F26&lt;&gt;"",F26&lt;B26),"送付日が発行日より前",IF(NOT(AND(ISNUMBER(G26),G26&gt;=0,G26&lt;=1000000000,G26=INT(G26))),"入金累計を確認",IF(AND(G26=0,H26&lt;&gt;""),"入金0の最終日は空欄",IF(AND(G26&gt;0,NOT(AND(ISNUMBER(H26),H26&gt;=43831,H26&lt;=73050,H26=INT(H26)))),"最終入金日を確認",IF(AND(G26&gt;0,OR(H26&lt;B26,H26&gt;確認一覧!$B$3)),"入金日と基準日を確認","確認済み"))))))))))))))</f>
        <v/>
      </c>
      <c r="M26" s="6" t="str">
        <f aca="false">IF(L26="","",IF(L26="確認済み",0,1))</f>
        <v/>
      </c>
    </row>
    <row r="27" customFormat="false" ht="24" hidden="false" customHeight="true" outlineLevel="0" collapsed="false">
      <c r="A27" s="10"/>
      <c r="B27" s="11"/>
      <c r="C27" s="12"/>
      <c r="D27" s="11"/>
      <c r="E27" s="13"/>
      <c r="F27" s="11"/>
      <c r="G27" s="13"/>
      <c r="H27" s="11"/>
      <c r="I27" s="8" t="str">
        <f aca="false">IF(L27="","",IF(NOT(AND(L27="確認済み",確認一覧!$D$3="確認済み")),NA(),IF(B27&gt;確認一覧!$B$3,"",E27-G27)))</f>
        <v/>
      </c>
      <c r="J27" s="1" t="str">
        <f aca="false">IF(L27="","",IF(NOT(AND(L27="確認済み",確認一覧!$D$3="確認済み")),NA(),IF(B27&gt;確認一覧!$B$3,"",IF(I27&gt;0,MAX(0,確認一覧!$B$3-D27),0))))</f>
        <v/>
      </c>
      <c r="K27" s="1" t="str">
        <f aca="false">IF(L27="","",IF(NOT(AND(L27="確認済み",確認一覧!$D$3="確認済み")),"入力を確認",IF(B27&gt;確認一覧!$B$3,"基準日より後",IF(I27&lt;0,"過入金",IF(I27=0,IF(E27=0,"入金不要","入金済"),IF(J27&gt;0,IF(G27&gt;0,"期限超過・一部入金","期限超過"),IF(G27&gt;0,"一部入金","未入金")))))))</f>
        <v/>
      </c>
      <c r="L27" s="6" t="str">
        <f aca="false">IF(COUNTA(A27:H27)=0,"",IF(NOT(AND(ISTEXT(A27),LEN(A27)=8,EXACT(LEFT(A27,4),"INV-"),ISNUMBER(FIND(MID(A27,5,1)&amp;"x","0x1x2x3x4x5x6x7x8x9x")),ISNUMBER(FIND(MID(A27,6,1)&amp;"x","0x1x2x3x4x5x6x7x8x9x")),ISNUMBER(FIND(MID(A27,7,1)&amp;"x","0x1x2x3x4x5x6x7x8x9x")),ISNUMBER(FIND(MID(A27,8,1)&amp;"x","0x1x2x3x4x5x6x7x8x9x")))),"請求IDの形式を確認",IF(COUNTIFS($A$8:$A$57,A27)&lt;&gt;1,"請求ID重複",IF(NOT(AND(ISNUMBER(B27),B27&gt;=43831,B27&lt;=73050,B27=INT(B27))),"発行日を確認",IF(OR(NOT(ISTEXT(C27)),C27="",LEN(C27)&gt;30),"取引先を確認",IF(NOT(AND(ISNUMBER(D27),D27&gt;=43831,D27&lt;=73050,D27=INT(D27))),"期日を確認",IF(D27&lt;B27,"期日が発行日より前",IF(NOT(AND(ISNUMBER(E27),E27&gt;=0,E27&lt;=1000000000,E27=INT(E27))),"請求額を確認",IF(AND(F27&lt;&gt;"",NOT(AND(ISNUMBER(F27),F27&gt;=43831,F27&lt;=73050,F27=INT(F27)))),"送付日を確認",IF(AND(F27&lt;&gt;"",F27&lt;B27),"送付日が発行日より前",IF(NOT(AND(ISNUMBER(G27),G27&gt;=0,G27&lt;=1000000000,G27=INT(G27))),"入金累計を確認",IF(AND(G27=0,H27&lt;&gt;""),"入金0の最終日は空欄",IF(AND(G27&gt;0,NOT(AND(ISNUMBER(H27),H27&gt;=43831,H27&lt;=73050,H27=INT(H27)))),"最終入金日を確認",IF(AND(G27&gt;0,OR(H27&lt;B27,H27&gt;確認一覧!$B$3)),"入金日と基準日を確認","確認済み"))))))))))))))</f>
        <v/>
      </c>
      <c r="M27" s="6" t="str">
        <f aca="false">IF(L27="","",IF(L27="確認済み",0,1))</f>
        <v/>
      </c>
    </row>
    <row r="28" customFormat="false" ht="24" hidden="false" customHeight="true" outlineLevel="0" collapsed="false">
      <c r="A28" s="10"/>
      <c r="B28" s="11"/>
      <c r="C28" s="12"/>
      <c r="D28" s="11"/>
      <c r="E28" s="13"/>
      <c r="F28" s="11"/>
      <c r="G28" s="13"/>
      <c r="H28" s="11"/>
      <c r="I28" s="8" t="str">
        <f aca="false">IF(L28="","",IF(NOT(AND(L28="確認済み",確認一覧!$D$3="確認済み")),NA(),IF(B28&gt;確認一覧!$B$3,"",E28-G28)))</f>
        <v/>
      </c>
      <c r="J28" s="1" t="str">
        <f aca="false">IF(L28="","",IF(NOT(AND(L28="確認済み",確認一覧!$D$3="確認済み")),NA(),IF(B28&gt;確認一覧!$B$3,"",IF(I28&gt;0,MAX(0,確認一覧!$B$3-D28),0))))</f>
        <v/>
      </c>
      <c r="K28" s="1" t="str">
        <f aca="false">IF(L28="","",IF(NOT(AND(L28="確認済み",確認一覧!$D$3="確認済み")),"入力を確認",IF(B28&gt;確認一覧!$B$3,"基準日より後",IF(I28&lt;0,"過入金",IF(I28=0,IF(E28=0,"入金不要","入金済"),IF(J28&gt;0,IF(G28&gt;0,"期限超過・一部入金","期限超過"),IF(G28&gt;0,"一部入金","未入金")))))))</f>
        <v/>
      </c>
      <c r="L28" s="6" t="str">
        <f aca="false">IF(COUNTA(A28:H28)=0,"",IF(NOT(AND(ISTEXT(A28),LEN(A28)=8,EXACT(LEFT(A28,4),"INV-"),ISNUMBER(FIND(MID(A28,5,1)&amp;"x","0x1x2x3x4x5x6x7x8x9x")),ISNUMBER(FIND(MID(A28,6,1)&amp;"x","0x1x2x3x4x5x6x7x8x9x")),ISNUMBER(FIND(MID(A28,7,1)&amp;"x","0x1x2x3x4x5x6x7x8x9x")),ISNUMBER(FIND(MID(A28,8,1)&amp;"x","0x1x2x3x4x5x6x7x8x9x")))),"請求IDの形式を確認",IF(COUNTIFS($A$8:$A$57,A28)&lt;&gt;1,"請求ID重複",IF(NOT(AND(ISNUMBER(B28),B28&gt;=43831,B28&lt;=73050,B28=INT(B28))),"発行日を確認",IF(OR(NOT(ISTEXT(C28)),C28="",LEN(C28)&gt;30),"取引先を確認",IF(NOT(AND(ISNUMBER(D28),D28&gt;=43831,D28&lt;=73050,D28=INT(D28))),"期日を確認",IF(D28&lt;B28,"期日が発行日より前",IF(NOT(AND(ISNUMBER(E28),E28&gt;=0,E28&lt;=1000000000,E28=INT(E28))),"請求額を確認",IF(AND(F28&lt;&gt;"",NOT(AND(ISNUMBER(F28),F28&gt;=43831,F28&lt;=73050,F28=INT(F28)))),"送付日を確認",IF(AND(F28&lt;&gt;"",F28&lt;B28),"送付日が発行日より前",IF(NOT(AND(ISNUMBER(G28),G28&gt;=0,G28&lt;=1000000000,G28=INT(G28))),"入金累計を確認",IF(AND(G28=0,H28&lt;&gt;""),"入金0の最終日は空欄",IF(AND(G28&gt;0,NOT(AND(ISNUMBER(H28),H28&gt;=43831,H28&lt;=73050,H28=INT(H28)))),"最終入金日を確認",IF(AND(G28&gt;0,OR(H28&lt;B28,H28&gt;確認一覧!$B$3)),"入金日と基準日を確認","確認済み"))))))))))))))</f>
        <v/>
      </c>
      <c r="M28" s="6" t="str">
        <f aca="false">IF(L28="","",IF(L28="確認済み",0,1))</f>
        <v/>
      </c>
    </row>
    <row r="29" customFormat="false" ht="24" hidden="false" customHeight="true" outlineLevel="0" collapsed="false">
      <c r="A29" s="10"/>
      <c r="B29" s="11"/>
      <c r="C29" s="12"/>
      <c r="D29" s="11"/>
      <c r="E29" s="13"/>
      <c r="F29" s="11"/>
      <c r="G29" s="13"/>
      <c r="H29" s="11"/>
      <c r="I29" s="8" t="str">
        <f aca="false">IF(L29="","",IF(NOT(AND(L29="確認済み",確認一覧!$D$3="確認済み")),NA(),IF(B29&gt;確認一覧!$B$3,"",E29-G29)))</f>
        <v/>
      </c>
      <c r="J29" s="1" t="str">
        <f aca="false">IF(L29="","",IF(NOT(AND(L29="確認済み",確認一覧!$D$3="確認済み")),NA(),IF(B29&gt;確認一覧!$B$3,"",IF(I29&gt;0,MAX(0,確認一覧!$B$3-D29),0))))</f>
        <v/>
      </c>
      <c r="K29" s="1" t="str">
        <f aca="false">IF(L29="","",IF(NOT(AND(L29="確認済み",確認一覧!$D$3="確認済み")),"入力を確認",IF(B29&gt;確認一覧!$B$3,"基準日より後",IF(I29&lt;0,"過入金",IF(I29=0,IF(E29=0,"入金不要","入金済"),IF(J29&gt;0,IF(G29&gt;0,"期限超過・一部入金","期限超過"),IF(G29&gt;0,"一部入金","未入金")))))))</f>
        <v/>
      </c>
      <c r="L29" s="6" t="str">
        <f aca="false">IF(COUNTA(A29:H29)=0,"",IF(NOT(AND(ISTEXT(A29),LEN(A29)=8,EXACT(LEFT(A29,4),"INV-"),ISNUMBER(FIND(MID(A29,5,1)&amp;"x","0x1x2x3x4x5x6x7x8x9x")),ISNUMBER(FIND(MID(A29,6,1)&amp;"x","0x1x2x3x4x5x6x7x8x9x")),ISNUMBER(FIND(MID(A29,7,1)&amp;"x","0x1x2x3x4x5x6x7x8x9x")),ISNUMBER(FIND(MID(A29,8,1)&amp;"x","0x1x2x3x4x5x6x7x8x9x")))),"請求IDの形式を確認",IF(COUNTIFS($A$8:$A$57,A29)&lt;&gt;1,"請求ID重複",IF(NOT(AND(ISNUMBER(B29),B29&gt;=43831,B29&lt;=73050,B29=INT(B29))),"発行日を確認",IF(OR(NOT(ISTEXT(C29)),C29="",LEN(C29)&gt;30),"取引先を確認",IF(NOT(AND(ISNUMBER(D29),D29&gt;=43831,D29&lt;=73050,D29=INT(D29))),"期日を確認",IF(D29&lt;B29,"期日が発行日より前",IF(NOT(AND(ISNUMBER(E29),E29&gt;=0,E29&lt;=1000000000,E29=INT(E29))),"請求額を確認",IF(AND(F29&lt;&gt;"",NOT(AND(ISNUMBER(F29),F29&gt;=43831,F29&lt;=73050,F29=INT(F29)))),"送付日を確認",IF(AND(F29&lt;&gt;"",F29&lt;B29),"送付日が発行日より前",IF(NOT(AND(ISNUMBER(G29),G29&gt;=0,G29&lt;=1000000000,G29=INT(G29))),"入金累計を確認",IF(AND(G29=0,H29&lt;&gt;""),"入金0の最終日は空欄",IF(AND(G29&gt;0,NOT(AND(ISNUMBER(H29),H29&gt;=43831,H29&lt;=73050,H29=INT(H29)))),"最終入金日を確認",IF(AND(G29&gt;0,OR(H29&lt;B29,H29&gt;確認一覧!$B$3)),"入金日と基準日を確認","確認済み"))))))))))))))</f>
        <v/>
      </c>
      <c r="M29" s="6" t="str">
        <f aca="false">IF(L29="","",IF(L29="確認済み",0,1))</f>
        <v/>
      </c>
    </row>
    <row r="30" customFormat="false" ht="24" hidden="false" customHeight="true" outlineLevel="0" collapsed="false">
      <c r="A30" s="10"/>
      <c r="B30" s="11"/>
      <c r="C30" s="12"/>
      <c r="D30" s="11"/>
      <c r="E30" s="13"/>
      <c r="F30" s="11"/>
      <c r="G30" s="13"/>
      <c r="H30" s="11"/>
      <c r="I30" s="8" t="str">
        <f aca="false">IF(L30="","",IF(NOT(AND(L30="確認済み",確認一覧!$D$3="確認済み")),NA(),IF(B30&gt;確認一覧!$B$3,"",E30-G30)))</f>
        <v/>
      </c>
      <c r="J30" s="1" t="str">
        <f aca="false">IF(L30="","",IF(NOT(AND(L30="確認済み",確認一覧!$D$3="確認済み")),NA(),IF(B30&gt;確認一覧!$B$3,"",IF(I30&gt;0,MAX(0,確認一覧!$B$3-D30),0))))</f>
        <v/>
      </c>
      <c r="K30" s="1" t="str">
        <f aca="false">IF(L30="","",IF(NOT(AND(L30="確認済み",確認一覧!$D$3="確認済み")),"入力を確認",IF(B30&gt;確認一覧!$B$3,"基準日より後",IF(I30&lt;0,"過入金",IF(I30=0,IF(E30=0,"入金不要","入金済"),IF(J30&gt;0,IF(G30&gt;0,"期限超過・一部入金","期限超過"),IF(G30&gt;0,"一部入金","未入金")))))))</f>
        <v/>
      </c>
      <c r="L30" s="6" t="str">
        <f aca="false">IF(COUNTA(A30:H30)=0,"",IF(NOT(AND(ISTEXT(A30),LEN(A30)=8,EXACT(LEFT(A30,4),"INV-"),ISNUMBER(FIND(MID(A30,5,1)&amp;"x","0x1x2x3x4x5x6x7x8x9x")),ISNUMBER(FIND(MID(A30,6,1)&amp;"x","0x1x2x3x4x5x6x7x8x9x")),ISNUMBER(FIND(MID(A30,7,1)&amp;"x","0x1x2x3x4x5x6x7x8x9x")),ISNUMBER(FIND(MID(A30,8,1)&amp;"x","0x1x2x3x4x5x6x7x8x9x")))),"請求IDの形式を確認",IF(COUNTIFS($A$8:$A$57,A30)&lt;&gt;1,"請求ID重複",IF(NOT(AND(ISNUMBER(B30),B30&gt;=43831,B30&lt;=73050,B30=INT(B30))),"発行日を確認",IF(OR(NOT(ISTEXT(C30)),C30="",LEN(C30)&gt;30),"取引先を確認",IF(NOT(AND(ISNUMBER(D30),D30&gt;=43831,D30&lt;=73050,D30=INT(D30))),"期日を確認",IF(D30&lt;B30,"期日が発行日より前",IF(NOT(AND(ISNUMBER(E30),E30&gt;=0,E30&lt;=1000000000,E30=INT(E30))),"請求額を確認",IF(AND(F30&lt;&gt;"",NOT(AND(ISNUMBER(F30),F30&gt;=43831,F30&lt;=73050,F30=INT(F30)))),"送付日を確認",IF(AND(F30&lt;&gt;"",F30&lt;B30),"送付日が発行日より前",IF(NOT(AND(ISNUMBER(G30),G30&gt;=0,G30&lt;=1000000000,G30=INT(G30))),"入金累計を確認",IF(AND(G30=0,H30&lt;&gt;""),"入金0の最終日は空欄",IF(AND(G30&gt;0,NOT(AND(ISNUMBER(H30),H30&gt;=43831,H30&lt;=73050,H30=INT(H30)))),"最終入金日を確認",IF(AND(G30&gt;0,OR(H30&lt;B30,H30&gt;確認一覧!$B$3)),"入金日と基準日を確認","確認済み"))))))))))))))</f>
        <v/>
      </c>
      <c r="M30" s="6" t="str">
        <f aca="false">IF(L30="","",IF(L30="確認済み",0,1))</f>
        <v/>
      </c>
    </row>
    <row r="31" customFormat="false" ht="24" hidden="false" customHeight="true" outlineLevel="0" collapsed="false">
      <c r="A31" s="10"/>
      <c r="B31" s="11"/>
      <c r="C31" s="12"/>
      <c r="D31" s="11"/>
      <c r="E31" s="13"/>
      <c r="F31" s="11"/>
      <c r="G31" s="13"/>
      <c r="H31" s="11"/>
      <c r="I31" s="8" t="str">
        <f aca="false">IF(L31="","",IF(NOT(AND(L31="確認済み",確認一覧!$D$3="確認済み")),NA(),IF(B31&gt;確認一覧!$B$3,"",E31-G31)))</f>
        <v/>
      </c>
      <c r="J31" s="1" t="str">
        <f aca="false">IF(L31="","",IF(NOT(AND(L31="確認済み",確認一覧!$D$3="確認済み")),NA(),IF(B31&gt;確認一覧!$B$3,"",IF(I31&gt;0,MAX(0,確認一覧!$B$3-D31),0))))</f>
        <v/>
      </c>
      <c r="K31" s="1" t="str">
        <f aca="false">IF(L31="","",IF(NOT(AND(L31="確認済み",確認一覧!$D$3="確認済み")),"入力を確認",IF(B31&gt;確認一覧!$B$3,"基準日より後",IF(I31&lt;0,"過入金",IF(I31=0,IF(E31=0,"入金不要","入金済"),IF(J31&gt;0,IF(G31&gt;0,"期限超過・一部入金","期限超過"),IF(G31&gt;0,"一部入金","未入金")))))))</f>
        <v/>
      </c>
      <c r="L31" s="6" t="str">
        <f aca="false">IF(COUNTA(A31:H31)=0,"",IF(NOT(AND(ISTEXT(A31),LEN(A31)=8,EXACT(LEFT(A31,4),"INV-"),ISNUMBER(FIND(MID(A31,5,1)&amp;"x","0x1x2x3x4x5x6x7x8x9x")),ISNUMBER(FIND(MID(A31,6,1)&amp;"x","0x1x2x3x4x5x6x7x8x9x")),ISNUMBER(FIND(MID(A31,7,1)&amp;"x","0x1x2x3x4x5x6x7x8x9x")),ISNUMBER(FIND(MID(A31,8,1)&amp;"x","0x1x2x3x4x5x6x7x8x9x")))),"請求IDの形式を確認",IF(COUNTIFS($A$8:$A$57,A31)&lt;&gt;1,"請求ID重複",IF(NOT(AND(ISNUMBER(B31),B31&gt;=43831,B31&lt;=73050,B31=INT(B31))),"発行日を確認",IF(OR(NOT(ISTEXT(C31)),C31="",LEN(C31)&gt;30),"取引先を確認",IF(NOT(AND(ISNUMBER(D31),D31&gt;=43831,D31&lt;=73050,D31=INT(D31))),"期日を確認",IF(D31&lt;B31,"期日が発行日より前",IF(NOT(AND(ISNUMBER(E31),E31&gt;=0,E31&lt;=1000000000,E31=INT(E31))),"請求額を確認",IF(AND(F31&lt;&gt;"",NOT(AND(ISNUMBER(F31),F31&gt;=43831,F31&lt;=73050,F31=INT(F31)))),"送付日を確認",IF(AND(F31&lt;&gt;"",F31&lt;B31),"送付日が発行日より前",IF(NOT(AND(ISNUMBER(G31),G31&gt;=0,G31&lt;=1000000000,G31=INT(G31))),"入金累計を確認",IF(AND(G31=0,H31&lt;&gt;""),"入金0の最終日は空欄",IF(AND(G31&gt;0,NOT(AND(ISNUMBER(H31),H31&gt;=43831,H31&lt;=73050,H31=INT(H31)))),"最終入金日を確認",IF(AND(G31&gt;0,OR(H31&lt;B31,H31&gt;確認一覧!$B$3)),"入金日と基準日を確認","確認済み"))))))))))))))</f>
        <v/>
      </c>
      <c r="M31" s="6" t="str">
        <f aca="false">IF(L31="","",IF(L31="確認済み",0,1))</f>
        <v/>
      </c>
    </row>
    <row r="32" customFormat="false" ht="24" hidden="false" customHeight="true" outlineLevel="0" collapsed="false">
      <c r="A32" s="10"/>
      <c r="B32" s="11"/>
      <c r="C32" s="12"/>
      <c r="D32" s="11"/>
      <c r="E32" s="13"/>
      <c r="F32" s="11"/>
      <c r="G32" s="13"/>
      <c r="H32" s="11"/>
      <c r="I32" s="8" t="str">
        <f aca="false">IF(L32="","",IF(NOT(AND(L32="確認済み",確認一覧!$D$3="確認済み")),NA(),IF(B32&gt;確認一覧!$B$3,"",E32-G32)))</f>
        <v/>
      </c>
      <c r="J32" s="1" t="str">
        <f aca="false">IF(L32="","",IF(NOT(AND(L32="確認済み",確認一覧!$D$3="確認済み")),NA(),IF(B32&gt;確認一覧!$B$3,"",IF(I32&gt;0,MAX(0,確認一覧!$B$3-D32),0))))</f>
        <v/>
      </c>
      <c r="K32" s="1" t="str">
        <f aca="false">IF(L32="","",IF(NOT(AND(L32="確認済み",確認一覧!$D$3="確認済み")),"入力を確認",IF(B32&gt;確認一覧!$B$3,"基準日より後",IF(I32&lt;0,"過入金",IF(I32=0,IF(E32=0,"入金不要","入金済"),IF(J32&gt;0,IF(G32&gt;0,"期限超過・一部入金","期限超過"),IF(G32&gt;0,"一部入金","未入金")))))))</f>
        <v/>
      </c>
      <c r="L32" s="6" t="str">
        <f aca="false">IF(COUNTA(A32:H32)=0,"",IF(NOT(AND(ISTEXT(A32),LEN(A32)=8,EXACT(LEFT(A32,4),"INV-"),ISNUMBER(FIND(MID(A32,5,1)&amp;"x","0x1x2x3x4x5x6x7x8x9x")),ISNUMBER(FIND(MID(A32,6,1)&amp;"x","0x1x2x3x4x5x6x7x8x9x")),ISNUMBER(FIND(MID(A32,7,1)&amp;"x","0x1x2x3x4x5x6x7x8x9x")),ISNUMBER(FIND(MID(A32,8,1)&amp;"x","0x1x2x3x4x5x6x7x8x9x")))),"請求IDの形式を確認",IF(COUNTIFS($A$8:$A$57,A32)&lt;&gt;1,"請求ID重複",IF(NOT(AND(ISNUMBER(B32),B32&gt;=43831,B32&lt;=73050,B32=INT(B32))),"発行日を確認",IF(OR(NOT(ISTEXT(C32)),C32="",LEN(C32)&gt;30),"取引先を確認",IF(NOT(AND(ISNUMBER(D32),D32&gt;=43831,D32&lt;=73050,D32=INT(D32))),"期日を確認",IF(D32&lt;B32,"期日が発行日より前",IF(NOT(AND(ISNUMBER(E32),E32&gt;=0,E32&lt;=1000000000,E32=INT(E32))),"請求額を確認",IF(AND(F32&lt;&gt;"",NOT(AND(ISNUMBER(F32),F32&gt;=43831,F32&lt;=73050,F32=INT(F32)))),"送付日を確認",IF(AND(F32&lt;&gt;"",F32&lt;B32),"送付日が発行日より前",IF(NOT(AND(ISNUMBER(G32),G32&gt;=0,G32&lt;=1000000000,G32=INT(G32))),"入金累計を確認",IF(AND(G32=0,H32&lt;&gt;""),"入金0の最終日は空欄",IF(AND(G32&gt;0,NOT(AND(ISNUMBER(H32),H32&gt;=43831,H32&lt;=73050,H32=INT(H32)))),"最終入金日を確認",IF(AND(G32&gt;0,OR(H32&lt;B32,H32&gt;確認一覧!$B$3)),"入金日と基準日を確認","確認済み"))))))))))))))</f>
        <v/>
      </c>
      <c r="M32" s="6" t="str">
        <f aca="false">IF(L32="","",IF(L32="確認済み",0,1))</f>
        <v/>
      </c>
    </row>
    <row r="33" customFormat="false" ht="24" hidden="false" customHeight="true" outlineLevel="0" collapsed="false">
      <c r="A33" s="10"/>
      <c r="B33" s="11"/>
      <c r="C33" s="12"/>
      <c r="D33" s="11"/>
      <c r="E33" s="13"/>
      <c r="F33" s="11"/>
      <c r="G33" s="13"/>
      <c r="H33" s="11"/>
      <c r="I33" s="8" t="str">
        <f aca="false">IF(L33="","",IF(NOT(AND(L33="確認済み",確認一覧!$D$3="確認済み")),NA(),IF(B33&gt;確認一覧!$B$3,"",E33-G33)))</f>
        <v/>
      </c>
      <c r="J33" s="1" t="str">
        <f aca="false">IF(L33="","",IF(NOT(AND(L33="確認済み",確認一覧!$D$3="確認済み")),NA(),IF(B33&gt;確認一覧!$B$3,"",IF(I33&gt;0,MAX(0,確認一覧!$B$3-D33),0))))</f>
        <v/>
      </c>
      <c r="K33" s="1" t="str">
        <f aca="false">IF(L33="","",IF(NOT(AND(L33="確認済み",確認一覧!$D$3="確認済み")),"入力を確認",IF(B33&gt;確認一覧!$B$3,"基準日より後",IF(I33&lt;0,"過入金",IF(I33=0,IF(E33=0,"入金不要","入金済"),IF(J33&gt;0,IF(G33&gt;0,"期限超過・一部入金","期限超過"),IF(G33&gt;0,"一部入金","未入金")))))))</f>
        <v/>
      </c>
      <c r="L33" s="6" t="str">
        <f aca="false">IF(COUNTA(A33:H33)=0,"",IF(NOT(AND(ISTEXT(A33),LEN(A33)=8,EXACT(LEFT(A33,4),"INV-"),ISNUMBER(FIND(MID(A33,5,1)&amp;"x","0x1x2x3x4x5x6x7x8x9x")),ISNUMBER(FIND(MID(A33,6,1)&amp;"x","0x1x2x3x4x5x6x7x8x9x")),ISNUMBER(FIND(MID(A33,7,1)&amp;"x","0x1x2x3x4x5x6x7x8x9x")),ISNUMBER(FIND(MID(A33,8,1)&amp;"x","0x1x2x3x4x5x6x7x8x9x")))),"請求IDの形式を確認",IF(COUNTIFS($A$8:$A$57,A33)&lt;&gt;1,"請求ID重複",IF(NOT(AND(ISNUMBER(B33),B33&gt;=43831,B33&lt;=73050,B33=INT(B33))),"発行日を確認",IF(OR(NOT(ISTEXT(C33)),C33="",LEN(C33)&gt;30),"取引先を確認",IF(NOT(AND(ISNUMBER(D33),D33&gt;=43831,D33&lt;=73050,D33=INT(D33))),"期日を確認",IF(D33&lt;B33,"期日が発行日より前",IF(NOT(AND(ISNUMBER(E33),E33&gt;=0,E33&lt;=1000000000,E33=INT(E33))),"請求額を確認",IF(AND(F33&lt;&gt;"",NOT(AND(ISNUMBER(F33),F33&gt;=43831,F33&lt;=73050,F33=INT(F33)))),"送付日を確認",IF(AND(F33&lt;&gt;"",F33&lt;B33),"送付日が発行日より前",IF(NOT(AND(ISNUMBER(G33),G33&gt;=0,G33&lt;=1000000000,G33=INT(G33))),"入金累計を確認",IF(AND(G33=0,H33&lt;&gt;""),"入金0の最終日は空欄",IF(AND(G33&gt;0,NOT(AND(ISNUMBER(H33),H33&gt;=43831,H33&lt;=73050,H33=INT(H33)))),"最終入金日を確認",IF(AND(G33&gt;0,OR(H33&lt;B33,H33&gt;確認一覧!$B$3)),"入金日と基準日を確認","確認済み"))))))))))))))</f>
        <v/>
      </c>
      <c r="M33" s="6" t="str">
        <f aca="false">IF(L33="","",IF(L33="確認済み",0,1))</f>
        <v/>
      </c>
    </row>
    <row r="34" customFormat="false" ht="24" hidden="false" customHeight="true" outlineLevel="0" collapsed="false">
      <c r="A34" s="10"/>
      <c r="B34" s="11"/>
      <c r="C34" s="12"/>
      <c r="D34" s="11"/>
      <c r="E34" s="13"/>
      <c r="F34" s="11"/>
      <c r="G34" s="13"/>
      <c r="H34" s="11"/>
      <c r="I34" s="8" t="str">
        <f aca="false">IF(L34="","",IF(NOT(AND(L34="確認済み",確認一覧!$D$3="確認済み")),NA(),IF(B34&gt;確認一覧!$B$3,"",E34-G34)))</f>
        <v/>
      </c>
      <c r="J34" s="1" t="str">
        <f aca="false">IF(L34="","",IF(NOT(AND(L34="確認済み",確認一覧!$D$3="確認済み")),NA(),IF(B34&gt;確認一覧!$B$3,"",IF(I34&gt;0,MAX(0,確認一覧!$B$3-D34),0))))</f>
        <v/>
      </c>
      <c r="K34" s="1" t="str">
        <f aca="false">IF(L34="","",IF(NOT(AND(L34="確認済み",確認一覧!$D$3="確認済み")),"入力を確認",IF(B34&gt;確認一覧!$B$3,"基準日より後",IF(I34&lt;0,"過入金",IF(I34=0,IF(E34=0,"入金不要","入金済"),IF(J34&gt;0,IF(G34&gt;0,"期限超過・一部入金","期限超過"),IF(G34&gt;0,"一部入金","未入金")))))))</f>
        <v/>
      </c>
      <c r="L34" s="6" t="str">
        <f aca="false">IF(COUNTA(A34:H34)=0,"",IF(NOT(AND(ISTEXT(A34),LEN(A34)=8,EXACT(LEFT(A34,4),"INV-"),ISNUMBER(FIND(MID(A34,5,1)&amp;"x","0x1x2x3x4x5x6x7x8x9x")),ISNUMBER(FIND(MID(A34,6,1)&amp;"x","0x1x2x3x4x5x6x7x8x9x")),ISNUMBER(FIND(MID(A34,7,1)&amp;"x","0x1x2x3x4x5x6x7x8x9x")),ISNUMBER(FIND(MID(A34,8,1)&amp;"x","0x1x2x3x4x5x6x7x8x9x")))),"請求IDの形式を確認",IF(COUNTIFS($A$8:$A$57,A34)&lt;&gt;1,"請求ID重複",IF(NOT(AND(ISNUMBER(B34),B34&gt;=43831,B34&lt;=73050,B34=INT(B34))),"発行日を確認",IF(OR(NOT(ISTEXT(C34)),C34="",LEN(C34)&gt;30),"取引先を確認",IF(NOT(AND(ISNUMBER(D34),D34&gt;=43831,D34&lt;=73050,D34=INT(D34))),"期日を確認",IF(D34&lt;B34,"期日が発行日より前",IF(NOT(AND(ISNUMBER(E34),E34&gt;=0,E34&lt;=1000000000,E34=INT(E34))),"請求額を確認",IF(AND(F34&lt;&gt;"",NOT(AND(ISNUMBER(F34),F34&gt;=43831,F34&lt;=73050,F34=INT(F34)))),"送付日を確認",IF(AND(F34&lt;&gt;"",F34&lt;B34),"送付日が発行日より前",IF(NOT(AND(ISNUMBER(G34),G34&gt;=0,G34&lt;=1000000000,G34=INT(G34))),"入金累計を確認",IF(AND(G34=0,H34&lt;&gt;""),"入金0の最終日は空欄",IF(AND(G34&gt;0,NOT(AND(ISNUMBER(H34),H34&gt;=43831,H34&lt;=73050,H34=INT(H34)))),"最終入金日を確認",IF(AND(G34&gt;0,OR(H34&lt;B34,H34&gt;確認一覧!$B$3)),"入金日と基準日を確認","確認済み"))))))))))))))</f>
        <v/>
      </c>
      <c r="M34" s="6" t="str">
        <f aca="false">IF(L34="","",IF(L34="確認済み",0,1))</f>
        <v/>
      </c>
    </row>
    <row r="35" customFormat="false" ht="24" hidden="false" customHeight="true" outlineLevel="0" collapsed="false">
      <c r="A35" s="10"/>
      <c r="B35" s="11"/>
      <c r="C35" s="12"/>
      <c r="D35" s="11"/>
      <c r="E35" s="13"/>
      <c r="F35" s="11"/>
      <c r="G35" s="13"/>
      <c r="H35" s="11"/>
      <c r="I35" s="8" t="str">
        <f aca="false">IF(L35="","",IF(NOT(AND(L35="確認済み",確認一覧!$D$3="確認済み")),NA(),IF(B35&gt;確認一覧!$B$3,"",E35-G35)))</f>
        <v/>
      </c>
      <c r="J35" s="1" t="str">
        <f aca="false">IF(L35="","",IF(NOT(AND(L35="確認済み",確認一覧!$D$3="確認済み")),NA(),IF(B35&gt;確認一覧!$B$3,"",IF(I35&gt;0,MAX(0,確認一覧!$B$3-D35),0))))</f>
        <v/>
      </c>
      <c r="K35" s="1" t="str">
        <f aca="false">IF(L35="","",IF(NOT(AND(L35="確認済み",確認一覧!$D$3="確認済み")),"入力を確認",IF(B35&gt;確認一覧!$B$3,"基準日より後",IF(I35&lt;0,"過入金",IF(I35=0,IF(E35=0,"入金不要","入金済"),IF(J35&gt;0,IF(G35&gt;0,"期限超過・一部入金","期限超過"),IF(G35&gt;0,"一部入金","未入金")))))))</f>
        <v/>
      </c>
      <c r="L35" s="6" t="str">
        <f aca="false">IF(COUNTA(A35:H35)=0,"",IF(NOT(AND(ISTEXT(A35),LEN(A35)=8,EXACT(LEFT(A35,4),"INV-"),ISNUMBER(FIND(MID(A35,5,1)&amp;"x","0x1x2x3x4x5x6x7x8x9x")),ISNUMBER(FIND(MID(A35,6,1)&amp;"x","0x1x2x3x4x5x6x7x8x9x")),ISNUMBER(FIND(MID(A35,7,1)&amp;"x","0x1x2x3x4x5x6x7x8x9x")),ISNUMBER(FIND(MID(A35,8,1)&amp;"x","0x1x2x3x4x5x6x7x8x9x")))),"請求IDの形式を確認",IF(COUNTIFS($A$8:$A$57,A35)&lt;&gt;1,"請求ID重複",IF(NOT(AND(ISNUMBER(B35),B35&gt;=43831,B35&lt;=73050,B35=INT(B35))),"発行日を確認",IF(OR(NOT(ISTEXT(C35)),C35="",LEN(C35)&gt;30),"取引先を確認",IF(NOT(AND(ISNUMBER(D35),D35&gt;=43831,D35&lt;=73050,D35=INT(D35))),"期日を確認",IF(D35&lt;B35,"期日が発行日より前",IF(NOT(AND(ISNUMBER(E35),E35&gt;=0,E35&lt;=1000000000,E35=INT(E35))),"請求額を確認",IF(AND(F35&lt;&gt;"",NOT(AND(ISNUMBER(F35),F35&gt;=43831,F35&lt;=73050,F35=INT(F35)))),"送付日を確認",IF(AND(F35&lt;&gt;"",F35&lt;B35),"送付日が発行日より前",IF(NOT(AND(ISNUMBER(G35),G35&gt;=0,G35&lt;=1000000000,G35=INT(G35))),"入金累計を確認",IF(AND(G35=0,H35&lt;&gt;""),"入金0の最終日は空欄",IF(AND(G35&gt;0,NOT(AND(ISNUMBER(H35),H35&gt;=43831,H35&lt;=73050,H35=INT(H35)))),"最終入金日を確認",IF(AND(G35&gt;0,OR(H35&lt;B35,H35&gt;確認一覧!$B$3)),"入金日と基準日を確認","確認済み"))))))))))))))</f>
        <v/>
      </c>
      <c r="M35" s="6" t="str">
        <f aca="false">IF(L35="","",IF(L35="確認済み",0,1))</f>
        <v/>
      </c>
    </row>
    <row r="36" customFormat="false" ht="24" hidden="false" customHeight="true" outlineLevel="0" collapsed="false">
      <c r="A36" s="10"/>
      <c r="B36" s="11"/>
      <c r="C36" s="12"/>
      <c r="D36" s="11"/>
      <c r="E36" s="13"/>
      <c r="F36" s="11"/>
      <c r="G36" s="13"/>
      <c r="H36" s="11"/>
      <c r="I36" s="8" t="str">
        <f aca="false">IF(L36="","",IF(NOT(AND(L36="確認済み",確認一覧!$D$3="確認済み")),NA(),IF(B36&gt;確認一覧!$B$3,"",E36-G36)))</f>
        <v/>
      </c>
      <c r="J36" s="1" t="str">
        <f aca="false">IF(L36="","",IF(NOT(AND(L36="確認済み",確認一覧!$D$3="確認済み")),NA(),IF(B36&gt;確認一覧!$B$3,"",IF(I36&gt;0,MAX(0,確認一覧!$B$3-D36),0))))</f>
        <v/>
      </c>
      <c r="K36" s="1" t="str">
        <f aca="false">IF(L36="","",IF(NOT(AND(L36="確認済み",確認一覧!$D$3="確認済み")),"入力を確認",IF(B36&gt;確認一覧!$B$3,"基準日より後",IF(I36&lt;0,"過入金",IF(I36=0,IF(E36=0,"入金不要","入金済"),IF(J36&gt;0,IF(G36&gt;0,"期限超過・一部入金","期限超過"),IF(G36&gt;0,"一部入金","未入金")))))))</f>
        <v/>
      </c>
      <c r="L36" s="6" t="str">
        <f aca="false">IF(COUNTA(A36:H36)=0,"",IF(NOT(AND(ISTEXT(A36),LEN(A36)=8,EXACT(LEFT(A36,4),"INV-"),ISNUMBER(FIND(MID(A36,5,1)&amp;"x","0x1x2x3x4x5x6x7x8x9x")),ISNUMBER(FIND(MID(A36,6,1)&amp;"x","0x1x2x3x4x5x6x7x8x9x")),ISNUMBER(FIND(MID(A36,7,1)&amp;"x","0x1x2x3x4x5x6x7x8x9x")),ISNUMBER(FIND(MID(A36,8,1)&amp;"x","0x1x2x3x4x5x6x7x8x9x")))),"請求IDの形式を確認",IF(COUNTIFS($A$8:$A$57,A36)&lt;&gt;1,"請求ID重複",IF(NOT(AND(ISNUMBER(B36),B36&gt;=43831,B36&lt;=73050,B36=INT(B36))),"発行日を確認",IF(OR(NOT(ISTEXT(C36)),C36="",LEN(C36)&gt;30),"取引先を確認",IF(NOT(AND(ISNUMBER(D36),D36&gt;=43831,D36&lt;=73050,D36=INT(D36))),"期日を確認",IF(D36&lt;B36,"期日が発行日より前",IF(NOT(AND(ISNUMBER(E36),E36&gt;=0,E36&lt;=1000000000,E36=INT(E36))),"請求額を確認",IF(AND(F36&lt;&gt;"",NOT(AND(ISNUMBER(F36),F36&gt;=43831,F36&lt;=73050,F36=INT(F36)))),"送付日を確認",IF(AND(F36&lt;&gt;"",F36&lt;B36),"送付日が発行日より前",IF(NOT(AND(ISNUMBER(G36),G36&gt;=0,G36&lt;=1000000000,G36=INT(G36))),"入金累計を確認",IF(AND(G36=0,H36&lt;&gt;""),"入金0の最終日は空欄",IF(AND(G36&gt;0,NOT(AND(ISNUMBER(H36),H36&gt;=43831,H36&lt;=73050,H36=INT(H36)))),"最終入金日を確認",IF(AND(G36&gt;0,OR(H36&lt;B36,H36&gt;確認一覧!$B$3)),"入金日と基準日を確認","確認済み"))))))))))))))</f>
        <v/>
      </c>
      <c r="M36" s="6" t="str">
        <f aca="false">IF(L36="","",IF(L36="確認済み",0,1))</f>
        <v/>
      </c>
    </row>
    <row r="37" customFormat="false" ht="24" hidden="false" customHeight="true" outlineLevel="0" collapsed="false">
      <c r="A37" s="10"/>
      <c r="B37" s="11"/>
      <c r="C37" s="12"/>
      <c r="D37" s="11"/>
      <c r="E37" s="13"/>
      <c r="F37" s="11"/>
      <c r="G37" s="13"/>
      <c r="H37" s="11"/>
      <c r="I37" s="8" t="str">
        <f aca="false">IF(L37="","",IF(NOT(AND(L37="確認済み",確認一覧!$D$3="確認済み")),NA(),IF(B37&gt;確認一覧!$B$3,"",E37-G37)))</f>
        <v/>
      </c>
      <c r="J37" s="1" t="str">
        <f aca="false">IF(L37="","",IF(NOT(AND(L37="確認済み",確認一覧!$D$3="確認済み")),NA(),IF(B37&gt;確認一覧!$B$3,"",IF(I37&gt;0,MAX(0,確認一覧!$B$3-D37),0))))</f>
        <v/>
      </c>
      <c r="K37" s="1" t="str">
        <f aca="false">IF(L37="","",IF(NOT(AND(L37="確認済み",確認一覧!$D$3="確認済み")),"入力を確認",IF(B37&gt;確認一覧!$B$3,"基準日より後",IF(I37&lt;0,"過入金",IF(I37=0,IF(E37=0,"入金不要","入金済"),IF(J37&gt;0,IF(G37&gt;0,"期限超過・一部入金","期限超過"),IF(G37&gt;0,"一部入金","未入金")))))))</f>
        <v/>
      </c>
      <c r="L37" s="6" t="str">
        <f aca="false">IF(COUNTA(A37:H37)=0,"",IF(NOT(AND(ISTEXT(A37),LEN(A37)=8,EXACT(LEFT(A37,4),"INV-"),ISNUMBER(FIND(MID(A37,5,1)&amp;"x","0x1x2x3x4x5x6x7x8x9x")),ISNUMBER(FIND(MID(A37,6,1)&amp;"x","0x1x2x3x4x5x6x7x8x9x")),ISNUMBER(FIND(MID(A37,7,1)&amp;"x","0x1x2x3x4x5x6x7x8x9x")),ISNUMBER(FIND(MID(A37,8,1)&amp;"x","0x1x2x3x4x5x6x7x8x9x")))),"請求IDの形式を確認",IF(COUNTIFS($A$8:$A$57,A37)&lt;&gt;1,"請求ID重複",IF(NOT(AND(ISNUMBER(B37),B37&gt;=43831,B37&lt;=73050,B37=INT(B37))),"発行日を確認",IF(OR(NOT(ISTEXT(C37)),C37="",LEN(C37)&gt;30),"取引先を確認",IF(NOT(AND(ISNUMBER(D37),D37&gt;=43831,D37&lt;=73050,D37=INT(D37))),"期日を確認",IF(D37&lt;B37,"期日が発行日より前",IF(NOT(AND(ISNUMBER(E37),E37&gt;=0,E37&lt;=1000000000,E37=INT(E37))),"請求額を確認",IF(AND(F37&lt;&gt;"",NOT(AND(ISNUMBER(F37),F37&gt;=43831,F37&lt;=73050,F37=INT(F37)))),"送付日を確認",IF(AND(F37&lt;&gt;"",F37&lt;B37),"送付日が発行日より前",IF(NOT(AND(ISNUMBER(G37),G37&gt;=0,G37&lt;=1000000000,G37=INT(G37))),"入金累計を確認",IF(AND(G37=0,H37&lt;&gt;""),"入金0の最終日は空欄",IF(AND(G37&gt;0,NOT(AND(ISNUMBER(H37),H37&gt;=43831,H37&lt;=73050,H37=INT(H37)))),"最終入金日を確認",IF(AND(G37&gt;0,OR(H37&lt;B37,H37&gt;確認一覧!$B$3)),"入金日と基準日を確認","確認済み"))))))))))))))</f>
        <v/>
      </c>
      <c r="M37" s="6" t="str">
        <f aca="false">IF(L37="","",IF(L37="確認済み",0,1))</f>
        <v/>
      </c>
    </row>
    <row r="38" customFormat="false" ht="24" hidden="false" customHeight="true" outlineLevel="0" collapsed="false">
      <c r="A38" s="10"/>
      <c r="B38" s="11"/>
      <c r="C38" s="12"/>
      <c r="D38" s="11"/>
      <c r="E38" s="13"/>
      <c r="F38" s="11"/>
      <c r="G38" s="13"/>
      <c r="H38" s="11"/>
      <c r="I38" s="8" t="str">
        <f aca="false">IF(L38="","",IF(NOT(AND(L38="確認済み",確認一覧!$D$3="確認済み")),NA(),IF(B38&gt;確認一覧!$B$3,"",E38-G38)))</f>
        <v/>
      </c>
      <c r="J38" s="1" t="str">
        <f aca="false">IF(L38="","",IF(NOT(AND(L38="確認済み",確認一覧!$D$3="確認済み")),NA(),IF(B38&gt;確認一覧!$B$3,"",IF(I38&gt;0,MAX(0,確認一覧!$B$3-D38),0))))</f>
        <v/>
      </c>
      <c r="K38" s="1" t="str">
        <f aca="false">IF(L38="","",IF(NOT(AND(L38="確認済み",確認一覧!$D$3="確認済み")),"入力を確認",IF(B38&gt;確認一覧!$B$3,"基準日より後",IF(I38&lt;0,"過入金",IF(I38=0,IF(E38=0,"入金不要","入金済"),IF(J38&gt;0,IF(G38&gt;0,"期限超過・一部入金","期限超過"),IF(G38&gt;0,"一部入金","未入金")))))))</f>
        <v/>
      </c>
      <c r="L38" s="6" t="str">
        <f aca="false">IF(COUNTA(A38:H38)=0,"",IF(NOT(AND(ISTEXT(A38),LEN(A38)=8,EXACT(LEFT(A38,4),"INV-"),ISNUMBER(FIND(MID(A38,5,1)&amp;"x","0x1x2x3x4x5x6x7x8x9x")),ISNUMBER(FIND(MID(A38,6,1)&amp;"x","0x1x2x3x4x5x6x7x8x9x")),ISNUMBER(FIND(MID(A38,7,1)&amp;"x","0x1x2x3x4x5x6x7x8x9x")),ISNUMBER(FIND(MID(A38,8,1)&amp;"x","0x1x2x3x4x5x6x7x8x9x")))),"請求IDの形式を確認",IF(COUNTIFS($A$8:$A$57,A38)&lt;&gt;1,"請求ID重複",IF(NOT(AND(ISNUMBER(B38),B38&gt;=43831,B38&lt;=73050,B38=INT(B38))),"発行日を確認",IF(OR(NOT(ISTEXT(C38)),C38="",LEN(C38)&gt;30),"取引先を確認",IF(NOT(AND(ISNUMBER(D38),D38&gt;=43831,D38&lt;=73050,D38=INT(D38))),"期日を確認",IF(D38&lt;B38,"期日が発行日より前",IF(NOT(AND(ISNUMBER(E38),E38&gt;=0,E38&lt;=1000000000,E38=INT(E38))),"請求額を確認",IF(AND(F38&lt;&gt;"",NOT(AND(ISNUMBER(F38),F38&gt;=43831,F38&lt;=73050,F38=INT(F38)))),"送付日を確認",IF(AND(F38&lt;&gt;"",F38&lt;B38),"送付日が発行日より前",IF(NOT(AND(ISNUMBER(G38),G38&gt;=0,G38&lt;=1000000000,G38=INT(G38))),"入金累計を確認",IF(AND(G38=0,H38&lt;&gt;""),"入金0の最終日は空欄",IF(AND(G38&gt;0,NOT(AND(ISNUMBER(H38),H38&gt;=43831,H38&lt;=73050,H38=INT(H38)))),"最終入金日を確認",IF(AND(G38&gt;0,OR(H38&lt;B38,H38&gt;確認一覧!$B$3)),"入金日と基準日を確認","確認済み"))))))))))))))</f>
        <v/>
      </c>
      <c r="M38" s="6" t="str">
        <f aca="false">IF(L38="","",IF(L38="確認済み",0,1))</f>
        <v/>
      </c>
    </row>
    <row r="39" customFormat="false" ht="24" hidden="false" customHeight="true" outlineLevel="0" collapsed="false">
      <c r="A39" s="10"/>
      <c r="B39" s="11"/>
      <c r="C39" s="12"/>
      <c r="D39" s="11"/>
      <c r="E39" s="13"/>
      <c r="F39" s="11"/>
      <c r="G39" s="13"/>
      <c r="H39" s="11"/>
      <c r="I39" s="8" t="str">
        <f aca="false">IF(L39="","",IF(NOT(AND(L39="確認済み",確認一覧!$D$3="確認済み")),NA(),IF(B39&gt;確認一覧!$B$3,"",E39-G39)))</f>
        <v/>
      </c>
      <c r="J39" s="1" t="str">
        <f aca="false">IF(L39="","",IF(NOT(AND(L39="確認済み",確認一覧!$D$3="確認済み")),NA(),IF(B39&gt;確認一覧!$B$3,"",IF(I39&gt;0,MAX(0,確認一覧!$B$3-D39),0))))</f>
        <v/>
      </c>
      <c r="K39" s="1" t="str">
        <f aca="false">IF(L39="","",IF(NOT(AND(L39="確認済み",確認一覧!$D$3="確認済み")),"入力を確認",IF(B39&gt;確認一覧!$B$3,"基準日より後",IF(I39&lt;0,"過入金",IF(I39=0,IF(E39=0,"入金不要","入金済"),IF(J39&gt;0,IF(G39&gt;0,"期限超過・一部入金","期限超過"),IF(G39&gt;0,"一部入金","未入金")))))))</f>
        <v/>
      </c>
      <c r="L39" s="6" t="str">
        <f aca="false">IF(COUNTA(A39:H39)=0,"",IF(NOT(AND(ISTEXT(A39),LEN(A39)=8,EXACT(LEFT(A39,4),"INV-"),ISNUMBER(FIND(MID(A39,5,1)&amp;"x","0x1x2x3x4x5x6x7x8x9x")),ISNUMBER(FIND(MID(A39,6,1)&amp;"x","0x1x2x3x4x5x6x7x8x9x")),ISNUMBER(FIND(MID(A39,7,1)&amp;"x","0x1x2x3x4x5x6x7x8x9x")),ISNUMBER(FIND(MID(A39,8,1)&amp;"x","0x1x2x3x4x5x6x7x8x9x")))),"請求IDの形式を確認",IF(COUNTIFS($A$8:$A$57,A39)&lt;&gt;1,"請求ID重複",IF(NOT(AND(ISNUMBER(B39),B39&gt;=43831,B39&lt;=73050,B39=INT(B39))),"発行日を確認",IF(OR(NOT(ISTEXT(C39)),C39="",LEN(C39)&gt;30),"取引先を確認",IF(NOT(AND(ISNUMBER(D39),D39&gt;=43831,D39&lt;=73050,D39=INT(D39))),"期日を確認",IF(D39&lt;B39,"期日が発行日より前",IF(NOT(AND(ISNUMBER(E39),E39&gt;=0,E39&lt;=1000000000,E39=INT(E39))),"請求額を確認",IF(AND(F39&lt;&gt;"",NOT(AND(ISNUMBER(F39),F39&gt;=43831,F39&lt;=73050,F39=INT(F39)))),"送付日を確認",IF(AND(F39&lt;&gt;"",F39&lt;B39),"送付日が発行日より前",IF(NOT(AND(ISNUMBER(G39),G39&gt;=0,G39&lt;=1000000000,G39=INT(G39))),"入金累計を確認",IF(AND(G39=0,H39&lt;&gt;""),"入金0の最終日は空欄",IF(AND(G39&gt;0,NOT(AND(ISNUMBER(H39),H39&gt;=43831,H39&lt;=73050,H39=INT(H39)))),"最終入金日を確認",IF(AND(G39&gt;0,OR(H39&lt;B39,H39&gt;確認一覧!$B$3)),"入金日と基準日を確認","確認済み"))))))))))))))</f>
        <v/>
      </c>
      <c r="M39" s="6" t="str">
        <f aca="false">IF(L39="","",IF(L39="確認済み",0,1))</f>
        <v/>
      </c>
    </row>
    <row r="40" customFormat="false" ht="24" hidden="false" customHeight="true" outlineLevel="0" collapsed="false">
      <c r="A40" s="10"/>
      <c r="B40" s="11"/>
      <c r="C40" s="12"/>
      <c r="D40" s="11"/>
      <c r="E40" s="13"/>
      <c r="F40" s="11"/>
      <c r="G40" s="13"/>
      <c r="H40" s="11"/>
      <c r="I40" s="8" t="str">
        <f aca="false">IF(L40="","",IF(NOT(AND(L40="確認済み",確認一覧!$D$3="確認済み")),NA(),IF(B40&gt;確認一覧!$B$3,"",E40-G40)))</f>
        <v/>
      </c>
      <c r="J40" s="1" t="str">
        <f aca="false">IF(L40="","",IF(NOT(AND(L40="確認済み",確認一覧!$D$3="確認済み")),NA(),IF(B40&gt;確認一覧!$B$3,"",IF(I40&gt;0,MAX(0,確認一覧!$B$3-D40),0))))</f>
        <v/>
      </c>
      <c r="K40" s="1" t="str">
        <f aca="false">IF(L40="","",IF(NOT(AND(L40="確認済み",確認一覧!$D$3="確認済み")),"入力を確認",IF(B40&gt;確認一覧!$B$3,"基準日より後",IF(I40&lt;0,"過入金",IF(I40=0,IF(E40=0,"入金不要","入金済"),IF(J40&gt;0,IF(G40&gt;0,"期限超過・一部入金","期限超過"),IF(G40&gt;0,"一部入金","未入金")))))))</f>
        <v/>
      </c>
      <c r="L40" s="6" t="str">
        <f aca="false">IF(COUNTA(A40:H40)=0,"",IF(NOT(AND(ISTEXT(A40),LEN(A40)=8,EXACT(LEFT(A40,4),"INV-"),ISNUMBER(FIND(MID(A40,5,1)&amp;"x","0x1x2x3x4x5x6x7x8x9x")),ISNUMBER(FIND(MID(A40,6,1)&amp;"x","0x1x2x3x4x5x6x7x8x9x")),ISNUMBER(FIND(MID(A40,7,1)&amp;"x","0x1x2x3x4x5x6x7x8x9x")),ISNUMBER(FIND(MID(A40,8,1)&amp;"x","0x1x2x3x4x5x6x7x8x9x")))),"請求IDの形式を確認",IF(COUNTIFS($A$8:$A$57,A40)&lt;&gt;1,"請求ID重複",IF(NOT(AND(ISNUMBER(B40),B40&gt;=43831,B40&lt;=73050,B40=INT(B40))),"発行日を確認",IF(OR(NOT(ISTEXT(C40)),C40="",LEN(C40)&gt;30),"取引先を確認",IF(NOT(AND(ISNUMBER(D40),D40&gt;=43831,D40&lt;=73050,D40=INT(D40))),"期日を確認",IF(D40&lt;B40,"期日が発行日より前",IF(NOT(AND(ISNUMBER(E40),E40&gt;=0,E40&lt;=1000000000,E40=INT(E40))),"請求額を確認",IF(AND(F40&lt;&gt;"",NOT(AND(ISNUMBER(F40),F40&gt;=43831,F40&lt;=73050,F40=INT(F40)))),"送付日を確認",IF(AND(F40&lt;&gt;"",F40&lt;B40),"送付日が発行日より前",IF(NOT(AND(ISNUMBER(G40),G40&gt;=0,G40&lt;=1000000000,G40=INT(G40))),"入金累計を確認",IF(AND(G40=0,H40&lt;&gt;""),"入金0の最終日は空欄",IF(AND(G40&gt;0,NOT(AND(ISNUMBER(H40),H40&gt;=43831,H40&lt;=73050,H40=INT(H40)))),"最終入金日を確認",IF(AND(G40&gt;0,OR(H40&lt;B40,H40&gt;確認一覧!$B$3)),"入金日と基準日を確認","確認済み"))))))))))))))</f>
        <v/>
      </c>
      <c r="M40" s="6" t="str">
        <f aca="false">IF(L40="","",IF(L40="確認済み",0,1))</f>
        <v/>
      </c>
    </row>
    <row r="41" customFormat="false" ht="24" hidden="false" customHeight="true" outlineLevel="0" collapsed="false">
      <c r="A41" s="10"/>
      <c r="B41" s="11"/>
      <c r="C41" s="12"/>
      <c r="D41" s="11"/>
      <c r="E41" s="13"/>
      <c r="F41" s="11"/>
      <c r="G41" s="13"/>
      <c r="H41" s="11"/>
      <c r="I41" s="8" t="str">
        <f aca="false">IF(L41="","",IF(NOT(AND(L41="確認済み",確認一覧!$D$3="確認済み")),NA(),IF(B41&gt;確認一覧!$B$3,"",E41-G41)))</f>
        <v/>
      </c>
      <c r="J41" s="1" t="str">
        <f aca="false">IF(L41="","",IF(NOT(AND(L41="確認済み",確認一覧!$D$3="確認済み")),NA(),IF(B41&gt;確認一覧!$B$3,"",IF(I41&gt;0,MAX(0,確認一覧!$B$3-D41),0))))</f>
        <v/>
      </c>
      <c r="K41" s="1" t="str">
        <f aca="false">IF(L41="","",IF(NOT(AND(L41="確認済み",確認一覧!$D$3="確認済み")),"入力を確認",IF(B41&gt;確認一覧!$B$3,"基準日より後",IF(I41&lt;0,"過入金",IF(I41=0,IF(E41=0,"入金不要","入金済"),IF(J41&gt;0,IF(G41&gt;0,"期限超過・一部入金","期限超過"),IF(G41&gt;0,"一部入金","未入金")))))))</f>
        <v/>
      </c>
      <c r="L41" s="6" t="str">
        <f aca="false">IF(COUNTA(A41:H41)=0,"",IF(NOT(AND(ISTEXT(A41),LEN(A41)=8,EXACT(LEFT(A41,4),"INV-"),ISNUMBER(FIND(MID(A41,5,1)&amp;"x","0x1x2x3x4x5x6x7x8x9x")),ISNUMBER(FIND(MID(A41,6,1)&amp;"x","0x1x2x3x4x5x6x7x8x9x")),ISNUMBER(FIND(MID(A41,7,1)&amp;"x","0x1x2x3x4x5x6x7x8x9x")),ISNUMBER(FIND(MID(A41,8,1)&amp;"x","0x1x2x3x4x5x6x7x8x9x")))),"請求IDの形式を確認",IF(COUNTIFS($A$8:$A$57,A41)&lt;&gt;1,"請求ID重複",IF(NOT(AND(ISNUMBER(B41),B41&gt;=43831,B41&lt;=73050,B41=INT(B41))),"発行日を確認",IF(OR(NOT(ISTEXT(C41)),C41="",LEN(C41)&gt;30),"取引先を確認",IF(NOT(AND(ISNUMBER(D41),D41&gt;=43831,D41&lt;=73050,D41=INT(D41))),"期日を確認",IF(D41&lt;B41,"期日が発行日より前",IF(NOT(AND(ISNUMBER(E41),E41&gt;=0,E41&lt;=1000000000,E41=INT(E41))),"請求額を確認",IF(AND(F41&lt;&gt;"",NOT(AND(ISNUMBER(F41),F41&gt;=43831,F41&lt;=73050,F41=INT(F41)))),"送付日を確認",IF(AND(F41&lt;&gt;"",F41&lt;B41),"送付日が発行日より前",IF(NOT(AND(ISNUMBER(G41),G41&gt;=0,G41&lt;=1000000000,G41=INT(G41))),"入金累計を確認",IF(AND(G41=0,H41&lt;&gt;""),"入金0の最終日は空欄",IF(AND(G41&gt;0,NOT(AND(ISNUMBER(H41),H41&gt;=43831,H41&lt;=73050,H41=INT(H41)))),"最終入金日を確認",IF(AND(G41&gt;0,OR(H41&lt;B41,H41&gt;確認一覧!$B$3)),"入金日と基準日を確認","確認済み"))))))))))))))</f>
        <v/>
      </c>
      <c r="M41" s="6" t="str">
        <f aca="false">IF(L41="","",IF(L41="確認済み",0,1))</f>
        <v/>
      </c>
    </row>
    <row r="42" customFormat="false" ht="24" hidden="false" customHeight="true" outlineLevel="0" collapsed="false">
      <c r="A42" s="10"/>
      <c r="B42" s="11"/>
      <c r="C42" s="12"/>
      <c r="D42" s="11"/>
      <c r="E42" s="13"/>
      <c r="F42" s="11"/>
      <c r="G42" s="13"/>
      <c r="H42" s="11"/>
      <c r="I42" s="8" t="str">
        <f aca="false">IF(L42="","",IF(NOT(AND(L42="確認済み",確認一覧!$D$3="確認済み")),NA(),IF(B42&gt;確認一覧!$B$3,"",E42-G42)))</f>
        <v/>
      </c>
      <c r="J42" s="1" t="str">
        <f aca="false">IF(L42="","",IF(NOT(AND(L42="確認済み",確認一覧!$D$3="確認済み")),NA(),IF(B42&gt;確認一覧!$B$3,"",IF(I42&gt;0,MAX(0,確認一覧!$B$3-D42),0))))</f>
        <v/>
      </c>
      <c r="K42" s="1" t="str">
        <f aca="false">IF(L42="","",IF(NOT(AND(L42="確認済み",確認一覧!$D$3="確認済み")),"入力を確認",IF(B42&gt;確認一覧!$B$3,"基準日より後",IF(I42&lt;0,"過入金",IF(I42=0,IF(E42=0,"入金不要","入金済"),IF(J42&gt;0,IF(G42&gt;0,"期限超過・一部入金","期限超過"),IF(G42&gt;0,"一部入金","未入金")))))))</f>
        <v/>
      </c>
      <c r="L42" s="6" t="str">
        <f aca="false">IF(COUNTA(A42:H42)=0,"",IF(NOT(AND(ISTEXT(A42),LEN(A42)=8,EXACT(LEFT(A42,4),"INV-"),ISNUMBER(FIND(MID(A42,5,1)&amp;"x","0x1x2x3x4x5x6x7x8x9x")),ISNUMBER(FIND(MID(A42,6,1)&amp;"x","0x1x2x3x4x5x6x7x8x9x")),ISNUMBER(FIND(MID(A42,7,1)&amp;"x","0x1x2x3x4x5x6x7x8x9x")),ISNUMBER(FIND(MID(A42,8,1)&amp;"x","0x1x2x3x4x5x6x7x8x9x")))),"請求IDの形式を確認",IF(COUNTIFS($A$8:$A$57,A42)&lt;&gt;1,"請求ID重複",IF(NOT(AND(ISNUMBER(B42),B42&gt;=43831,B42&lt;=73050,B42=INT(B42))),"発行日を確認",IF(OR(NOT(ISTEXT(C42)),C42="",LEN(C42)&gt;30),"取引先を確認",IF(NOT(AND(ISNUMBER(D42),D42&gt;=43831,D42&lt;=73050,D42=INT(D42))),"期日を確認",IF(D42&lt;B42,"期日が発行日より前",IF(NOT(AND(ISNUMBER(E42),E42&gt;=0,E42&lt;=1000000000,E42=INT(E42))),"請求額を確認",IF(AND(F42&lt;&gt;"",NOT(AND(ISNUMBER(F42),F42&gt;=43831,F42&lt;=73050,F42=INT(F42)))),"送付日を確認",IF(AND(F42&lt;&gt;"",F42&lt;B42),"送付日が発行日より前",IF(NOT(AND(ISNUMBER(G42),G42&gt;=0,G42&lt;=1000000000,G42=INT(G42))),"入金累計を確認",IF(AND(G42=0,H42&lt;&gt;""),"入金0の最終日は空欄",IF(AND(G42&gt;0,NOT(AND(ISNUMBER(H42),H42&gt;=43831,H42&lt;=73050,H42=INT(H42)))),"最終入金日を確認",IF(AND(G42&gt;0,OR(H42&lt;B42,H42&gt;確認一覧!$B$3)),"入金日と基準日を確認","確認済み"))))))))))))))</f>
        <v/>
      </c>
      <c r="M42" s="6" t="str">
        <f aca="false">IF(L42="","",IF(L42="確認済み",0,1))</f>
        <v/>
      </c>
    </row>
    <row r="43" customFormat="false" ht="24" hidden="false" customHeight="true" outlineLevel="0" collapsed="false">
      <c r="A43" s="10"/>
      <c r="B43" s="11"/>
      <c r="C43" s="12"/>
      <c r="D43" s="11"/>
      <c r="E43" s="13"/>
      <c r="F43" s="11"/>
      <c r="G43" s="13"/>
      <c r="H43" s="11"/>
      <c r="I43" s="8" t="str">
        <f aca="false">IF(L43="","",IF(NOT(AND(L43="確認済み",確認一覧!$D$3="確認済み")),NA(),IF(B43&gt;確認一覧!$B$3,"",E43-G43)))</f>
        <v/>
      </c>
      <c r="J43" s="1" t="str">
        <f aca="false">IF(L43="","",IF(NOT(AND(L43="確認済み",確認一覧!$D$3="確認済み")),NA(),IF(B43&gt;確認一覧!$B$3,"",IF(I43&gt;0,MAX(0,確認一覧!$B$3-D43),0))))</f>
        <v/>
      </c>
      <c r="K43" s="1" t="str">
        <f aca="false">IF(L43="","",IF(NOT(AND(L43="確認済み",確認一覧!$D$3="確認済み")),"入力を確認",IF(B43&gt;確認一覧!$B$3,"基準日より後",IF(I43&lt;0,"過入金",IF(I43=0,IF(E43=0,"入金不要","入金済"),IF(J43&gt;0,IF(G43&gt;0,"期限超過・一部入金","期限超過"),IF(G43&gt;0,"一部入金","未入金")))))))</f>
        <v/>
      </c>
      <c r="L43" s="6" t="str">
        <f aca="false">IF(COUNTA(A43:H43)=0,"",IF(NOT(AND(ISTEXT(A43),LEN(A43)=8,EXACT(LEFT(A43,4),"INV-"),ISNUMBER(FIND(MID(A43,5,1)&amp;"x","0x1x2x3x4x5x6x7x8x9x")),ISNUMBER(FIND(MID(A43,6,1)&amp;"x","0x1x2x3x4x5x6x7x8x9x")),ISNUMBER(FIND(MID(A43,7,1)&amp;"x","0x1x2x3x4x5x6x7x8x9x")),ISNUMBER(FIND(MID(A43,8,1)&amp;"x","0x1x2x3x4x5x6x7x8x9x")))),"請求IDの形式を確認",IF(COUNTIFS($A$8:$A$57,A43)&lt;&gt;1,"請求ID重複",IF(NOT(AND(ISNUMBER(B43),B43&gt;=43831,B43&lt;=73050,B43=INT(B43))),"発行日を確認",IF(OR(NOT(ISTEXT(C43)),C43="",LEN(C43)&gt;30),"取引先を確認",IF(NOT(AND(ISNUMBER(D43),D43&gt;=43831,D43&lt;=73050,D43=INT(D43))),"期日を確認",IF(D43&lt;B43,"期日が発行日より前",IF(NOT(AND(ISNUMBER(E43),E43&gt;=0,E43&lt;=1000000000,E43=INT(E43))),"請求額を確認",IF(AND(F43&lt;&gt;"",NOT(AND(ISNUMBER(F43),F43&gt;=43831,F43&lt;=73050,F43=INT(F43)))),"送付日を確認",IF(AND(F43&lt;&gt;"",F43&lt;B43),"送付日が発行日より前",IF(NOT(AND(ISNUMBER(G43),G43&gt;=0,G43&lt;=1000000000,G43=INT(G43))),"入金累計を確認",IF(AND(G43=0,H43&lt;&gt;""),"入金0の最終日は空欄",IF(AND(G43&gt;0,NOT(AND(ISNUMBER(H43),H43&gt;=43831,H43&lt;=73050,H43=INT(H43)))),"最終入金日を確認",IF(AND(G43&gt;0,OR(H43&lt;B43,H43&gt;確認一覧!$B$3)),"入金日と基準日を確認","確認済み"))))))))))))))</f>
        <v/>
      </c>
      <c r="M43" s="6" t="str">
        <f aca="false">IF(L43="","",IF(L43="確認済み",0,1))</f>
        <v/>
      </c>
    </row>
    <row r="44" customFormat="false" ht="24" hidden="false" customHeight="true" outlineLevel="0" collapsed="false">
      <c r="A44" s="10"/>
      <c r="B44" s="11"/>
      <c r="C44" s="12"/>
      <c r="D44" s="11"/>
      <c r="E44" s="13"/>
      <c r="F44" s="11"/>
      <c r="G44" s="13"/>
      <c r="H44" s="11"/>
      <c r="I44" s="8" t="str">
        <f aca="false">IF(L44="","",IF(NOT(AND(L44="確認済み",確認一覧!$D$3="確認済み")),NA(),IF(B44&gt;確認一覧!$B$3,"",E44-G44)))</f>
        <v/>
      </c>
      <c r="J44" s="1" t="str">
        <f aca="false">IF(L44="","",IF(NOT(AND(L44="確認済み",確認一覧!$D$3="確認済み")),NA(),IF(B44&gt;確認一覧!$B$3,"",IF(I44&gt;0,MAX(0,確認一覧!$B$3-D44),0))))</f>
        <v/>
      </c>
      <c r="K44" s="1" t="str">
        <f aca="false">IF(L44="","",IF(NOT(AND(L44="確認済み",確認一覧!$D$3="確認済み")),"入力を確認",IF(B44&gt;確認一覧!$B$3,"基準日より後",IF(I44&lt;0,"過入金",IF(I44=0,IF(E44=0,"入金不要","入金済"),IF(J44&gt;0,IF(G44&gt;0,"期限超過・一部入金","期限超過"),IF(G44&gt;0,"一部入金","未入金")))))))</f>
        <v/>
      </c>
      <c r="L44" s="6" t="str">
        <f aca="false">IF(COUNTA(A44:H44)=0,"",IF(NOT(AND(ISTEXT(A44),LEN(A44)=8,EXACT(LEFT(A44,4),"INV-"),ISNUMBER(FIND(MID(A44,5,1)&amp;"x","0x1x2x3x4x5x6x7x8x9x")),ISNUMBER(FIND(MID(A44,6,1)&amp;"x","0x1x2x3x4x5x6x7x8x9x")),ISNUMBER(FIND(MID(A44,7,1)&amp;"x","0x1x2x3x4x5x6x7x8x9x")),ISNUMBER(FIND(MID(A44,8,1)&amp;"x","0x1x2x3x4x5x6x7x8x9x")))),"請求IDの形式を確認",IF(COUNTIFS($A$8:$A$57,A44)&lt;&gt;1,"請求ID重複",IF(NOT(AND(ISNUMBER(B44),B44&gt;=43831,B44&lt;=73050,B44=INT(B44))),"発行日を確認",IF(OR(NOT(ISTEXT(C44)),C44="",LEN(C44)&gt;30),"取引先を確認",IF(NOT(AND(ISNUMBER(D44),D44&gt;=43831,D44&lt;=73050,D44=INT(D44))),"期日を確認",IF(D44&lt;B44,"期日が発行日より前",IF(NOT(AND(ISNUMBER(E44),E44&gt;=0,E44&lt;=1000000000,E44=INT(E44))),"請求額を確認",IF(AND(F44&lt;&gt;"",NOT(AND(ISNUMBER(F44),F44&gt;=43831,F44&lt;=73050,F44=INT(F44)))),"送付日を確認",IF(AND(F44&lt;&gt;"",F44&lt;B44),"送付日が発行日より前",IF(NOT(AND(ISNUMBER(G44),G44&gt;=0,G44&lt;=1000000000,G44=INT(G44))),"入金累計を確認",IF(AND(G44=0,H44&lt;&gt;""),"入金0の最終日は空欄",IF(AND(G44&gt;0,NOT(AND(ISNUMBER(H44),H44&gt;=43831,H44&lt;=73050,H44=INT(H44)))),"最終入金日を確認",IF(AND(G44&gt;0,OR(H44&lt;B44,H44&gt;確認一覧!$B$3)),"入金日と基準日を確認","確認済み"))))))))))))))</f>
        <v/>
      </c>
      <c r="M44" s="6" t="str">
        <f aca="false">IF(L44="","",IF(L44="確認済み",0,1))</f>
        <v/>
      </c>
    </row>
    <row r="45" customFormat="false" ht="24" hidden="false" customHeight="true" outlineLevel="0" collapsed="false">
      <c r="A45" s="10"/>
      <c r="B45" s="11"/>
      <c r="C45" s="12"/>
      <c r="D45" s="11"/>
      <c r="E45" s="13"/>
      <c r="F45" s="11"/>
      <c r="G45" s="13"/>
      <c r="H45" s="11"/>
      <c r="I45" s="8" t="str">
        <f aca="false">IF(L45="","",IF(NOT(AND(L45="確認済み",確認一覧!$D$3="確認済み")),NA(),IF(B45&gt;確認一覧!$B$3,"",E45-G45)))</f>
        <v/>
      </c>
      <c r="J45" s="1" t="str">
        <f aca="false">IF(L45="","",IF(NOT(AND(L45="確認済み",確認一覧!$D$3="確認済み")),NA(),IF(B45&gt;確認一覧!$B$3,"",IF(I45&gt;0,MAX(0,確認一覧!$B$3-D45),0))))</f>
        <v/>
      </c>
      <c r="K45" s="1" t="str">
        <f aca="false">IF(L45="","",IF(NOT(AND(L45="確認済み",確認一覧!$D$3="確認済み")),"入力を確認",IF(B45&gt;確認一覧!$B$3,"基準日より後",IF(I45&lt;0,"過入金",IF(I45=0,IF(E45=0,"入金不要","入金済"),IF(J45&gt;0,IF(G45&gt;0,"期限超過・一部入金","期限超過"),IF(G45&gt;0,"一部入金","未入金")))))))</f>
        <v/>
      </c>
      <c r="L45" s="6" t="str">
        <f aca="false">IF(COUNTA(A45:H45)=0,"",IF(NOT(AND(ISTEXT(A45),LEN(A45)=8,EXACT(LEFT(A45,4),"INV-"),ISNUMBER(FIND(MID(A45,5,1)&amp;"x","0x1x2x3x4x5x6x7x8x9x")),ISNUMBER(FIND(MID(A45,6,1)&amp;"x","0x1x2x3x4x5x6x7x8x9x")),ISNUMBER(FIND(MID(A45,7,1)&amp;"x","0x1x2x3x4x5x6x7x8x9x")),ISNUMBER(FIND(MID(A45,8,1)&amp;"x","0x1x2x3x4x5x6x7x8x9x")))),"請求IDの形式を確認",IF(COUNTIFS($A$8:$A$57,A45)&lt;&gt;1,"請求ID重複",IF(NOT(AND(ISNUMBER(B45),B45&gt;=43831,B45&lt;=73050,B45=INT(B45))),"発行日を確認",IF(OR(NOT(ISTEXT(C45)),C45="",LEN(C45)&gt;30),"取引先を確認",IF(NOT(AND(ISNUMBER(D45),D45&gt;=43831,D45&lt;=73050,D45=INT(D45))),"期日を確認",IF(D45&lt;B45,"期日が発行日より前",IF(NOT(AND(ISNUMBER(E45),E45&gt;=0,E45&lt;=1000000000,E45=INT(E45))),"請求額を確認",IF(AND(F45&lt;&gt;"",NOT(AND(ISNUMBER(F45),F45&gt;=43831,F45&lt;=73050,F45=INT(F45)))),"送付日を確認",IF(AND(F45&lt;&gt;"",F45&lt;B45),"送付日が発行日より前",IF(NOT(AND(ISNUMBER(G45),G45&gt;=0,G45&lt;=1000000000,G45=INT(G45))),"入金累計を確認",IF(AND(G45=0,H45&lt;&gt;""),"入金0の最終日は空欄",IF(AND(G45&gt;0,NOT(AND(ISNUMBER(H45),H45&gt;=43831,H45&lt;=73050,H45=INT(H45)))),"最終入金日を確認",IF(AND(G45&gt;0,OR(H45&lt;B45,H45&gt;確認一覧!$B$3)),"入金日と基準日を確認","確認済み"))))))))))))))</f>
        <v/>
      </c>
      <c r="M45" s="6" t="str">
        <f aca="false">IF(L45="","",IF(L45="確認済み",0,1))</f>
        <v/>
      </c>
    </row>
    <row r="46" customFormat="false" ht="24" hidden="false" customHeight="true" outlineLevel="0" collapsed="false">
      <c r="A46" s="10"/>
      <c r="B46" s="11"/>
      <c r="C46" s="12"/>
      <c r="D46" s="11"/>
      <c r="E46" s="13"/>
      <c r="F46" s="11"/>
      <c r="G46" s="13"/>
      <c r="H46" s="11"/>
      <c r="I46" s="8" t="str">
        <f aca="false">IF(L46="","",IF(NOT(AND(L46="確認済み",確認一覧!$D$3="確認済み")),NA(),IF(B46&gt;確認一覧!$B$3,"",E46-G46)))</f>
        <v/>
      </c>
      <c r="J46" s="1" t="str">
        <f aca="false">IF(L46="","",IF(NOT(AND(L46="確認済み",確認一覧!$D$3="確認済み")),NA(),IF(B46&gt;確認一覧!$B$3,"",IF(I46&gt;0,MAX(0,確認一覧!$B$3-D46),0))))</f>
        <v/>
      </c>
      <c r="K46" s="1" t="str">
        <f aca="false">IF(L46="","",IF(NOT(AND(L46="確認済み",確認一覧!$D$3="確認済み")),"入力を確認",IF(B46&gt;確認一覧!$B$3,"基準日より後",IF(I46&lt;0,"過入金",IF(I46=0,IF(E46=0,"入金不要","入金済"),IF(J46&gt;0,IF(G46&gt;0,"期限超過・一部入金","期限超過"),IF(G46&gt;0,"一部入金","未入金")))))))</f>
        <v/>
      </c>
      <c r="L46" s="6" t="str">
        <f aca="false">IF(COUNTA(A46:H46)=0,"",IF(NOT(AND(ISTEXT(A46),LEN(A46)=8,EXACT(LEFT(A46,4),"INV-"),ISNUMBER(FIND(MID(A46,5,1)&amp;"x","0x1x2x3x4x5x6x7x8x9x")),ISNUMBER(FIND(MID(A46,6,1)&amp;"x","0x1x2x3x4x5x6x7x8x9x")),ISNUMBER(FIND(MID(A46,7,1)&amp;"x","0x1x2x3x4x5x6x7x8x9x")),ISNUMBER(FIND(MID(A46,8,1)&amp;"x","0x1x2x3x4x5x6x7x8x9x")))),"請求IDの形式を確認",IF(COUNTIFS($A$8:$A$57,A46)&lt;&gt;1,"請求ID重複",IF(NOT(AND(ISNUMBER(B46),B46&gt;=43831,B46&lt;=73050,B46=INT(B46))),"発行日を確認",IF(OR(NOT(ISTEXT(C46)),C46="",LEN(C46)&gt;30),"取引先を確認",IF(NOT(AND(ISNUMBER(D46),D46&gt;=43831,D46&lt;=73050,D46=INT(D46))),"期日を確認",IF(D46&lt;B46,"期日が発行日より前",IF(NOT(AND(ISNUMBER(E46),E46&gt;=0,E46&lt;=1000000000,E46=INT(E46))),"請求額を確認",IF(AND(F46&lt;&gt;"",NOT(AND(ISNUMBER(F46),F46&gt;=43831,F46&lt;=73050,F46=INT(F46)))),"送付日を確認",IF(AND(F46&lt;&gt;"",F46&lt;B46),"送付日が発行日より前",IF(NOT(AND(ISNUMBER(G46),G46&gt;=0,G46&lt;=1000000000,G46=INT(G46))),"入金累計を確認",IF(AND(G46=0,H46&lt;&gt;""),"入金0の最終日は空欄",IF(AND(G46&gt;0,NOT(AND(ISNUMBER(H46),H46&gt;=43831,H46&lt;=73050,H46=INT(H46)))),"最終入金日を確認",IF(AND(G46&gt;0,OR(H46&lt;B46,H46&gt;確認一覧!$B$3)),"入金日と基準日を確認","確認済み"))))))))))))))</f>
        <v/>
      </c>
      <c r="M46" s="6" t="str">
        <f aca="false">IF(L46="","",IF(L46="確認済み",0,1))</f>
        <v/>
      </c>
    </row>
    <row r="47" customFormat="false" ht="24" hidden="false" customHeight="true" outlineLevel="0" collapsed="false">
      <c r="A47" s="10"/>
      <c r="B47" s="11"/>
      <c r="C47" s="12"/>
      <c r="D47" s="11"/>
      <c r="E47" s="13"/>
      <c r="F47" s="11"/>
      <c r="G47" s="13"/>
      <c r="H47" s="11"/>
      <c r="I47" s="8" t="str">
        <f aca="false">IF(L47="","",IF(NOT(AND(L47="確認済み",確認一覧!$D$3="確認済み")),NA(),IF(B47&gt;確認一覧!$B$3,"",E47-G47)))</f>
        <v/>
      </c>
      <c r="J47" s="1" t="str">
        <f aca="false">IF(L47="","",IF(NOT(AND(L47="確認済み",確認一覧!$D$3="確認済み")),NA(),IF(B47&gt;確認一覧!$B$3,"",IF(I47&gt;0,MAX(0,確認一覧!$B$3-D47),0))))</f>
        <v/>
      </c>
      <c r="K47" s="1" t="str">
        <f aca="false">IF(L47="","",IF(NOT(AND(L47="確認済み",確認一覧!$D$3="確認済み")),"入力を確認",IF(B47&gt;確認一覧!$B$3,"基準日より後",IF(I47&lt;0,"過入金",IF(I47=0,IF(E47=0,"入金不要","入金済"),IF(J47&gt;0,IF(G47&gt;0,"期限超過・一部入金","期限超過"),IF(G47&gt;0,"一部入金","未入金")))))))</f>
        <v/>
      </c>
      <c r="L47" s="6" t="str">
        <f aca="false">IF(COUNTA(A47:H47)=0,"",IF(NOT(AND(ISTEXT(A47),LEN(A47)=8,EXACT(LEFT(A47,4),"INV-"),ISNUMBER(FIND(MID(A47,5,1)&amp;"x","0x1x2x3x4x5x6x7x8x9x")),ISNUMBER(FIND(MID(A47,6,1)&amp;"x","0x1x2x3x4x5x6x7x8x9x")),ISNUMBER(FIND(MID(A47,7,1)&amp;"x","0x1x2x3x4x5x6x7x8x9x")),ISNUMBER(FIND(MID(A47,8,1)&amp;"x","0x1x2x3x4x5x6x7x8x9x")))),"請求IDの形式を確認",IF(COUNTIFS($A$8:$A$57,A47)&lt;&gt;1,"請求ID重複",IF(NOT(AND(ISNUMBER(B47),B47&gt;=43831,B47&lt;=73050,B47=INT(B47))),"発行日を確認",IF(OR(NOT(ISTEXT(C47)),C47="",LEN(C47)&gt;30),"取引先を確認",IF(NOT(AND(ISNUMBER(D47),D47&gt;=43831,D47&lt;=73050,D47=INT(D47))),"期日を確認",IF(D47&lt;B47,"期日が発行日より前",IF(NOT(AND(ISNUMBER(E47),E47&gt;=0,E47&lt;=1000000000,E47=INT(E47))),"請求額を確認",IF(AND(F47&lt;&gt;"",NOT(AND(ISNUMBER(F47),F47&gt;=43831,F47&lt;=73050,F47=INT(F47)))),"送付日を確認",IF(AND(F47&lt;&gt;"",F47&lt;B47),"送付日が発行日より前",IF(NOT(AND(ISNUMBER(G47),G47&gt;=0,G47&lt;=1000000000,G47=INT(G47))),"入金累計を確認",IF(AND(G47=0,H47&lt;&gt;""),"入金0の最終日は空欄",IF(AND(G47&gt;0,NOT(AND(ISNUMBER(H47),H47&gt;=43831,H47&lt;=73050,H47=INT(H47)))),"最終入金日を確認",IF(AND(G47&gt;0,OR(H47&lt;B47,H47&gt;確認一覧!$B$3)),"入金日と基準日を確認","確認済み"))))))))))))))</f>
        <v/>
      </c>
      <c r="M47" s="6" t="str">
        <f aca="false">IF(L47="","",IF(L47="確認済み",0,1))</f>
        <v/>
      </c>
    </row>
    <row r="48" customFormat="false" ht="24" hidden="false" customHeight="true" outlineLevel="0" collapsed="false">
      <c r="A48" s="10"/>
      <c r="B48" s="11"/>
      <c r="C48" s="12"/>
      <c r="D48" s="11"/>
      <c r="E48" s="13"/>
      <c r="F48" s="11"/>
      <c r="G48" s="13"/>
      <c r="H48" s="11"/>
      <c r="I48" s="8" t="str">
        <f aca="false">IF(L48="","",IF(NOT(AND(L48="確認済み",確認一覧!$D$3="確認済み")),NA(),IF(B48&gt;確認一覧!$B$3,"",E48-G48)))</f>
        <v/>
      </c>
      <c r="J48" s="1" t="str">
        <f aca="false">IF(L48="","",IF(NOT(AND(L48="確認済み",確認一覧!$D$3="確認済み")),NA(),IF(B48&gt;確認一覧!$B$3,"",IF(I48&gt;0,MAX(0,確認一覧!$B$3-D48),0))))</f>
        <v/>
      </c>
      <c r="K48" s="1" t="str">
        <f aca="false">IF(L48="","",IF(NOT(AND(L48="確認済み",確認一覧!$D$3="確認済み")),"入力を確認",IF(B48&gt;確認一覧!$B$3,"基準日より後",IF(I48&lt;0,"過入金",IF(I48=0,IF(E48=0,"入金不要","入金済"),IF(J48&gt;0,IF(G48&gt;0,"期限超過・一部入金","期限超過"),IF(G48&gt;0,"一部入金","未入金")))))))</f>
        <v/>
      </c>
      <c r="L48" s="6" t="str">
        <f aca="false">IF(COUNTA(A48:H48)=0,"",IF(NOT(AND(ISTEXT(A48),LEN(A48)=8,EXACT(LEFT(A48,4),"INV-"),ISNUMBER(FIND(MID(A48,5,1)&amp;"x","0x1x2x3x4x5x6x7x8x9x")),ISNUMBER(FIND(MID(A48,6,1)&amp;"x","0x1x2x3x4x5x6x7x8x9x")),ISNUMBER(FIND(MID(A48,7,1)&amp;"x","0x1x2x3x4x5x6x7x8x9x")),ISNUMBER(FIND(MID(A48,8,1)&amp;"x","0x1x2x3x4x5x6x7x8x9x")))),"請求IDの形式を確認",IF(COUNTIFS($A$8:$A$57,A48)&lt;&gt;1,"請求ID重複",IF(NOT(AND(ISNUMBER(B48),B48&gt;=43831,B48&lt;=73050,B48=INT(B48))),"発行日を確認",IF(OR(NOT(ISTEXT(C48)),C48="",LEN(C48)&gt;30),"取引先を確認",IF(NOT(AND(ISNUMBER(D48),D48&gt;=43831,D48&lt;=73050,D48=INT(D48))),"期日を確認",IF(D48&lt;B48,"期日が発行日より前",IF(NOT(AND(ISNUMBER(E48),E48&gt;=0,E48&lt;=1000000000,E48=INT(E48))),"請求額を確認",IF(AND(F48&lt;&gt;"",NOT(AND(ISNUMBER(F48),F48&gt;=43831,F48&lt;=73050,F48=INT(F48)))),"送付日を確認",IF(AND(F48&lt;&gt;"",F48&lt;B48),"送付日が発行日より前",IF(NOT(AND(ISNUMBER(G48),G48&gt;=0,G48&lt;=1000000000,G48=INT(G48))),"入金累計を確認",IF(AND(G48=0,H48&lt;&gt;""),"入金0の最終日は空欄",IF(AND(G48&gt;0,NOT(AND(ISNUMBER(H48),H48&gt;=43831,H48&lt;=73050,H48=INT(H48)))),"最終入金日を確認",IF(AND(G48&gt;0,OR(H48&lt;B48,H48&gt;確認一覧!$B$3)),"入金日と基準日を確認","確認済み"))))))))))))))</f>
        <v/>
      </c>
      <c r="M48" s="6" t="str">
        <f aca="false">IF(L48="","",IF(L48="確認済み",0,1))</f>
        <v/>
      </c>
    </row>
    <row r="49" customFormat="false" ht="24" hidden="false" customHeight="true" outlineLevel="0" collapsed="false">
      <c r="A49" s="10"/>
      <c r="B49" s="11"/>
      <c r="C49" s="12"/>
      <c r="D49" s="11"/>
      <c r="E49" s="13"/>
      <c r="F49" s="11"/>
      <c r="G49" s="13"/>
      <c r="H49" s="11"/>
      <c r="I49" s="8" t="str">
        <f aca="false">IF(L49="","",IF(NOT(AND(L49="確認済み",確認一覧!$D$3="確認済み")),NA(),IF(B49&gt;確認一覧!$B$3,"",E49-G49)))</f>
        <v/>
      </c>
      <c r="J49" s="1" t="str">
        <f aca="false">IF(L49="","",IF(NOT(AND(L49="確認済み",確認一覧!$D$3="確認済み")),NA(),IF(B49&gt;確認一覧!$B$3,"",IF(I49&gt;0,MAX(0,確認一覧!$B$3-D49),0))))</f>
        <v/>
      </c>
      <c r="K49" s="1" t="str">
        <f aca="false">IF(L49="","",IF(NOT(AND(L49="確認済み",確認一覧!$D$3="確認済み")),"入力を確認",IF(B49&gt;確認一覧!$B$3,"基準日より後",IF(I49&lt;0,"過入金",IF(I49=0,IF(E49=0,"入金不要","入金済"),IF(J49&gt;0,IF(G49&gt;0,"期限超過・一部入金","期限超過"),IF(G49&gt;0,"一部入金","未入金")))))))</f>
        <v/>
      </c>
      <c r="L49" s="6" t="str">
        <f aca="false">IF(COUNTA(A49:H49)=0,"",IF(NOT(AND(ISTEXT(A49),LEN(A49)=8,EXACT(LEFT(A49,4),"INV-"),ISNUMBER(FIND(MID(A49,5,1)&amp;"x","0x1x2x3x4x5x6x7x8x9x")),ISNUMBER(FIND(MID(A49,6,1)&amp;"x","0x1x2x3x4x5x6x7x8x9x")),ISNUMBER(FIND(MID(A49,7,1)&amp;"x","0x1x2x3x4x5x6x7x8x9x")),ISNUMBER(FIND(MID(A49,8,1)&amp;"x","0x1x2x3x4x5x6x7x8x9x")))),"請求IDの形式を確認",IF(COUNTIFS($A$8:$A$57,A49)&lt;&gt;1,"請求ID重複",IF(NOT(AND(ISNUMBER(B49),B49&gt;=43831,B49&lt;=73050,B49=INT(B49))),"発行日を確認",IF(OR(NOT(ISTEXT(C49)),C49="",LEN(C49)&gt;30),"取引先を確認",IF(NOT(AND(ISNUMBER(D49),D49&gt;=43831,D49&lt;=73050,D49=INT(D49))),"期日を確認",IF(D49&lt;B49,"期日が発行日より前",IF(NOT(AND(ISNUMBER(E49),E49&gt;=0,E49&lt;=1000000000,E49=INT(E49))),"請求額を確認",IF(AND(F49&lt;&gt;"",NOT(AND(ISNUMBER(F49),F49&gt;=43831,F49&lt;=73050,F49=INT(F49)))),"送付日を確認",IF(AND(F49&lt;&gt;"",F49&lt;B49),"送付日が発行日より前",IF(NOT(AND(ISNUMBER(G49),G49&gt;=0,G49&lt;=1000000000,G49=INT(G49))),"入金累計を確認",IF(AND(G49=0,H49&lt;&gt;""),"入金0の最終日は空欄",IF(AND(G49&gt;0,NOT(AND(ISNUMBER(H49),H49&gt;=43831,H49&lt;=73050,H49=INT(H49)))),"最終入金日を確認",IF(AND(G49&gt;0,OR(H49&lt;B49,H49&gt;確認一覧!$B$3)),"入金日と基準日を確認","確認済み"))))))))))))))</f>
        <v/>
      </c>
      <c r="M49" s="6" t="str">
        <f aca="false">IF(L49="","",IF(L49="確認済み",0,1))</f>
        <v/>
      </c>
    </row>
    <row r="50" customFormat="false" ht="24" hidden="false" customHeight="true" outlineLevel="0" collapsed="false">
      <c r="A50" s="10"/>
      <c r="B50" s="11"/>
      <c r="C50" s="12"/>
      <c r="D50" s="11"/>
      <c r="E50" s="13"/>
      <c r="F50" s="11"/>
      <c r="G50" s="13"/>
      <c r="H50" s="11"/>
      <c r="I50" s="8" t="str">
        <f aca="false">IF(L50="","",IF(NOT(AND(L50="確認済み",確認一覧!$D$3="確認済み")),NA(),IF(B50&gt;確認一覧!$B$3,"",E50-G50)))</f>
        <v/>
      </c>
      <c r="J50" s="1" t="str">
        <f aca="false">IF(L50="","",IF(NOT(AND(L50="確認済み",確認一覧!$D$3="確認済み")),NA(),IF(B50&gt;確認一覧!$B$3,"",IF(I50&gt;0,MAX(0,確認一覧!$B$3-D50),0))))</f>
        <v/>
      </c>
      <c r="K50" s="1" t="str">
        <f aca="false">IF(L50="","",IF(NOT(AND(L50="確認済み",確認一覧!$D$3="確認済み")),"入力を確認",IF(B50&gt;確認一覧!$B$3,"基準日より後",IF(I50&lt;0,"過入金",IF(I50=0,IF(E50=0,"入金不要","入金済"),IF(J50&gt;0,IF(G50&gt;0,"期限超過・一部入金","期限超過"),IF(G50&gt;0,"一部入金","未入金")))))))</f>
        <v/>
      </c>
      <c r="L50" s="6" t="str">
        <f aca="false">IF(COUNTA(A50:H50)=0,"",IF(NOT(AND(ISTEXT(A50),LEN(A50)=8,EXACT(LEFT(A50,4),"INV-"),ISNUMBER(FIND(MID(A50,5,1)&amp;"x","0x1x2x3x4x5x6x7x8x9x")),ISNUMBER(FIND(MID(A50,6,1)&amp;"x","0x1x2x3x4x5x6x7x8x9x")),ISNUMBER(FIND(MID(A50,7,1)&amp;"x","0x1x2x3x4x5x6x7x8x9x")),ISNUMBER(FIND(MID(A50,8,1)&amp;"x","0x1x2x3x4x5x6x7x8x9x")))),"請求IDの形式を確認",IF(COUNTIFS($A$8:$A$57,A50)&lt;&gt;1,"請求ID重複",IF(NOT(AND(ISNUMBER(B50),B50&gt;=43831,B50&lt;=73050,B50=INT(B50))),"発行日を確認",IF(OR(NOT(ISTEXT(C50)),C50="",LEN(C50)&gt;30),"取引先を確認",IF(NOT(AND(ISNUMBER(D50),D50&gt;=43831,D50&lt;=73050,D50=INT(D50))),"期日を確認",IF(D50&lt;B50,"期日が発行日より前",IF(NOT(AND(ISNUMBER(E50),E50&gt;=0,E50&lt;=1000000000,E50=INT(E50))),"請求額を確認",IF(AND(F50&lt;&gt;"",NOT(AND(ISNUMBER(F50),F50&gt;=43831,F50&lt;=73050,F50=INT(F50)))),"送付日を確認",IF(AND(F50&lt;&gt;"",F50&lt;B50),"送付日が発行日より前",IF(NOT(AND(ISNUMBER(G50),G50&gt;=0,G50&lt;=1000000000,G50=INT(G50))),"入金累計を確認",IF(AND(G50=0,H50&lt;&gt;""),"入金0の最終日は空欄",IF(AND(G50&gt;0,NOT(AND(ISNUMBER(H50),H50&gt;=43831,H50&lt;=73050,H50=INT(H50)))),"最終入金日を確認",IF(AND(G50&gt;0,OR(H50&lt;B50,H50&gt;確認一覧!$B$3)),"入金日と基準日を確認","確認済み"))))))))))))))</f>
        <v/>
      </c>
      <c r="M50" s="6" t="str">
        <f aca="false">IF(L50="","",IF(L50="確認済み",0,1))</f>
        <v/>
      </c>
    </row>
    <row r="51" customFormat="false" ht="24" hidden="false" customHeight="true" outlineLevel="0" collapsed="false">
      <c r="A51" s="10"/>
      <c r="B51" s="11"/>
      <c r="C51" s="12"/>
      <c r="D51" s="11"/>
      <c r="E51" s="13"/>
      <c r="F51" s="11"/>
      <c r="G51" s="13"/>
      <c r="H51" s="11"/>
      <c r="I51" s="8" t="str">
        <f aca="false">IF(L51="","",IF(NOT(AND(L51="確認済み",確認一覧!$D$3="確認済み")),NA(),IF(B51&gt;確認一覧!$B$3,"",E51-G51)))</f>
        <v/>
      </c>
      <c r="J51" s="1" t="str">
        <f aca="false">IF(L51="","",IF(NOT(AND(L51="確認済み",確認一覧!$D$3="確認済み")),NA(),IF(B51&gt;確認一覧!$B$3,"",IF(I51&gt;0,MAX(0,確認一覧!$B$3-D51),0))))</f>
        <v/>
      </c>
      <c r="K51" s="1" t="str">
        <f aca="false">IF(L51="","",IF(NOT(AND(L51="確認済み",確認一覧!$D$3="確認済み")),"入力を確認",IF(B51&gt;確認一覧!$B$3,"基準日より後",IF(I51&lt;0,"過入金",IF(I51=0,IF(E51=0,"入金不要","入金済"),IF(J51&gt;0,IF(G51&gt;0,"期限超過・一部入金","期限超過"),IF(G51&gt;0,"一部入金","未入金")))))))</f>
        <v/>
      </c>
      <c r="L51" s="6" t="str">
        <f aca="false">IF(COUNTA(A51:H51)=0,"",IF(NOT(AND(ISTEXT(A51),LEN(A51)=8,EXACT(LEFT(A51,4),"INV-"),ISNUMBER(FIND(MID(A51,5,1)&amp;"x","0x1x2x3x4x5x6x7x8x9x")),ISNUMBER(FIND(MID(A51,6,1)&amp;"x","0x1x2x3x4x5x6x7x8x9x")),ISNUMBER(FIND(MID(A51,7,1)&amp;"x","0x1x2x3x4x5x6x7x8x9x")),ISNUMBER(FIND(MID(A51,8,1)&amp;"x","0x1x2x3x4x5x6x7x8x9x")))),"請求IDの形式を確認",IF(COUNTIFS($A$8:$A$57,A51)&lt;&gt;1,"請求ID重複",IF(NOT(AND(ISNUMBER(B51),B51&gt;=43831,B51&lt;=73050,B51=INT(B51))),"発行日を確認",IF(OR(NOT(ISTEXT(C51)),C51="",LEN(C51)&gt;30),"取引先を確認",IF(NOT(AND(ISNUMBER(D51),D51&gt;=43831,D51&lt;=73050,D51=INT(D51))),"期日を確認",IF(D51&lt;B51,"期日が発行日より前",IF(NOT(AND(ISNUMBER(E51),E51&gt;=0,E51&lt;=1000000000,E51=INT(E51))),"請求額を確認",IF(AND(F51&lt;&gt;"",NOT(AND(ISNUMBER(F51),F51&gt;=43831,F51&lt;=73050,F51=INT(F51)))),"送付日を確認",IF(AND(F51&lt;&gt;"",F51&lt;B51),"送付日が発行日より前",IF(NOT(AND(ISNUMBER(G51),G51&gt;=0,G51&lt;=1000000000,G51=INT(G51))),"入金累計を確認",IF(AND(G51=0,H51&lt;&gt;""),"入金0の最終日は空欄",IF(AND(G51&gt;0,NOT(AND(ISNUMBER(H51),H51&gt;=43831,H51&lt;=73050,H51=INT(H51)))),"最終入金日を確認",IF(AND(G51&gt;0,OR(H51&lt;B51,H51&gt;確認一覧!$B$3)),"入金日と基準日を確認","確認済み"))))))))))))))</f>
        <v/>
      </c>
      <c r="M51" s="6" t="str">
        <f aca="false">IF(L51="","",IF(L51="確認済み",0,1))</f>
        <v/>
      </c>
    </row>
    <row r="52" customFormat="false" ht="24" hidden="false" customHeight="true" outlineLevel="0" collapsed="false">
      <c r="A52" s="10"/>
      <c r="B52" s="11"/>
      <c r="C52" s="12"/>
      <c r="D52" s="11"/>
      <c r="E52" s="13"/>
      <c r="F52" s="11"/>
      <c r="G52" s="13"/>
      <c r="H52" s="11"/>
      <c r="I52" s="8" t="str">
        <f aca="false">IF(L52="","",IF(NOT(AND(L52="確認済み",確認一覧!$D$3="確認済み")),NA(),IF(B52&gt;確認一覧!$B$3,"",E52-G52)))</f>
        <v/>
      </c>
      <c r="J52" s="1" t="str">
        <f aca="false">IF(L52="","",IF(NOT(AND(L52="確認済み",確認一覧!$D$3="確認済み")),NA(),IF(B52&gt;確認一覧!$B$3,"",IF(I52&gt;0,MAX(0,確認一覧!$B$3-D52),0))))</f>
        <v/>
      </c>
      <c r="K52" s="1" t="str">
        <f aca="false">IF(L52="","",IF(NOT(AND(L52="確認済み",確認一覧!$D$3="確認済み")),"入力を確認",IF(B52&gt;確認一覧!$B$3,"基準日より後",IF(I52&lt;0,"過入金",IF(I52=0,IF(E52=0,"入金不要","入金済"),IF(J52&gt;0,IF(G52&gt;0,"期限超過・一部入金","期限超過"),IF(G52&gt;0,"一部入金","未入金")))))))</f>
        <v/>
      </c>
      <c r="L52" s="6" t="str">
        <f aca="false">IF(COUNTA(A52:H52)=0,"",IF(NOT(AND(ISTEXT(A52),LEN(A52)=8,EXACT(LEFT(A52,4),"INV-"),ISNUMBER(FIND(MID(A52,5,1)&amp;"x","0x1x2x3x4x5x6x7x8x9x")),ISNUMBER(FIND(MID(A52,6,1)&amp;"x","0x1x2x3x4x5x6x7x8x9x")),ISNUMBER(FIND(MID(A52,7,1)&amp;"x","0x1x2x3x4x5x6x7x8x9x")),ISNUMBER(FIND(MID(A52,8,1)&amp;"x","0x1x2x3x4x5x6x7x8x9x")))),"請求IDの形式を確認",IF(COUNTIFS($A$8:$A$57,A52)&lt;&gt;1,"請求ID重複",IF(NOT(AND(ISNUMBER(B52),B52&gt;=43831,B52&lt;=73050,B52=INT(B52))),"発行日を確認",IF(OR(NOT(ISTEXT(C52)),C52="",LEN(C52)&gt;30),"取引先を確認",IF(NOT(AND(ISNUMBER(D52),D52&gt;=43831,D52&lt;=73050,D52=INT(D52))),"期日を確認",IF(D52&lt;B52,"期日が発行日より前",IF(NOT(AND(ISNUMBER(E52),E52&gt;=0,E52&lt;=1000000000,E52=INT(E52))),"請求額を確認",IF(AND(F52&lt;&gt;"",NOT(AND(ISNUMBER(F52),F52&gt;=43831,F52&lt;=73050,F52=INT(F52)))),"送付日を確認",IF(AND(F52&lt;&gt;"",F52&lt;B52),"送付日が発行日より前",IF(NOT(AND(ISNUMBER(G52),G52&gt;=0,G52&lt;=1000000000,G52=INT(G52))),"入金累計を確認",IF(AND(G52=0,H52&lt;&gt;""),"入金0の最終日は空欄",IF(AND(G52&gt;0,NOT(AND(ISNUMBER(H52),H52&gt;=43831,H52&lt;=73050,H52=INT(H52)))),"最終入金日を確認",IF(AND(G52&gt;0,OR(H52&lt;B52,H52&gt;確認一覧!$B$3)),"入金日と基準日を確認","確認済み"))))))))))))))</f>
        <v/>
      </c>
      <c r="M52" s="6" t="str">
        <f aca="false">IF(L52="","",IF(L52="確認済み",0,1))</f>
        <v/>
      </c>
    </row>
    <row r="53" customFormat="false" ht="24" hidden="false" customHeight="true" outlineLevel="0" collapsed="false">
      <c r="A53" s="10"/>
      <c r="B53" s="11"/>
      <c r="C53" s="12"/>
      <c r="D53" s="11"/>
      <c r="E53" s="13"/>
      <c r="F53" s="11"/>
      <c r="G53" s="13"/>
      <c r="H53" s="11"/>
      <c r="I53" s="8" t="str">
        <f aca="false">IF(L53="","",IF(NOT(AND(L53="確認済み",確認一覧!$D$3="確認済み")),NA(),IF(B53&gt;確認一覧!$B$3,"",E53-G53)))</f>
        <v/>
      </c>
      <c r="J53" s="1" t="str">
        <f aca="false">IF(L53="","",IF(NOT(AND(L53="確認済み",確認一覧!$D$3="確認済み")),NA(),IF(B53&gt;確認一覧!$B$3,"",IF(I53&gt;0,MAX(0,確認一覧!$B$3-D53),0))))</f>
        <v/>
      </c>
      <c r="K53" s="1" t="str">
        <f aca="false">IF(L53="","",IF(NOT(AND(L53="確認済み",確認一覧!$D$3="確認済み")),"入力を確認",IF(B53&gt;確認一覧!$B$3,"基準日より後",IF(I53&lt;0,"過入金",IF(I53=0,IF(E53=0,"入金不要","入金済"),IF(J53&gt;0,IF(G53&gt;0,"期限超過・一部入金","期限超過"),IF(G53&gt;0,"一部入金","未入金")))))))</f>
        <v/>
      </c>
      <c r="L53" s="6" t="str">
        <f aca="false">IF(COUNTA(A53:H53)=0,"",IF(NOT(AND(ISTEXT(A53),LEN(A53)=8,EXACT(LEFT(A53,4),"INV-"),ISNUMBER(FIND(MID(A53,5,1)&amp;"x","0x1x2x3x4x5x6x7x8x9x")),ISNUMBER(FIND(MID(A53,6,1)&amp;"x","0x1x2x3x4x5x6x7x8x9x")),ISNUMBER(FIND(MID(A53,7,1)&amp;"x","0x1x2x3x4x5x6x7x8x9x")),ISNUMBER(FIND(MID(A53,8,1)&amp;"x","0x1x2x3x4x5x6x7x8x9x")))),"請求IDの形式を確認",IF(COUNTIFS($A$8:$A$57,A53)&lt;&gt;1,"請求ID重複",IF(NOT(AND(ISNUMBER(B53),B53&gt;=43831,B53&lt;=73050,B53=INT(B53))),"発行日を確認",IF(OR(NOT(ISTEXT(C53)),C53="",LEN(C53)&gt;30),"取引先を確認",IF(NOT(AND(ISNUMBER(D53),D53&gt;=43831,D53&lt;=73050,D53=INT(D53))),"期日を確認",IF(D53&lt;B53,"期日が発行日より前",IF(NOT(AND(ISNUMBER(E53),E53&gt;=0,E53&lt;=1000000000,E53=INT(E53))),"請求額を確認",IF(AND(F53&lt;&gt;"",NOT(AND(ISNUMBER(F53),F53&gt;=43831,F53&lt;=73050,F53=INT(F53)))),"送付日を確認",IF(AND(F53&lt;&gt;"",F53&lt;B53),"送付日が発行日より前",IF(NOT(AND(ISNUMBER(G53),G53&gt;=0,G53&lt;=1000000000,G53=INT(G53))),"入金累計を確認",IF(AND(G53=0,H53&lt;&gt;""),"入金0の最終日は空欄",IF(AND(G53&gt;0,NOT(AND(ISNUMBER(H53),H53&gt;=43831,H53&lt;=73050,H53=INT(H53)))),"最終入金日を確認",IF(AND(G53&gt;0,OR(H53&lt;B53,H53&gt;確認一覧!$B$3)),"入金日と基準日を確認","確認済み"))))))))))))))</f>
        <v/>
      </c>
      <c r="M53" s="6" t="str">
        <f aca="false">IF(L53="","",IF(L53="確認済み",0,1))</f>
        <v/>
      </c>
    </row>
    <row r="54" customFormat="false" ht="24" hidden="false" customHeight="true" outlineLevel="0" collapsed="false">
      <c r="A54" s="10"/>
      <c r="B54" s="11"/>
      <c r="C54" s="12"/>
      <c r="D54" s="11"/>
      <c r="E54" s="13"/>
      <c r="F54" s="11"/>
      <c r="G54" s="13"/>
      <c r="H54" s="11"/>
      <c r="I54" s="8" t="str">
        <f aca="false">IF(L54="","",IF(NOT(AND(L54="確認済み",確認一覧!$D$3="確認済み")),NA(),IF(B54&gt;確認一覧!$B$3,"",E54-G54)))</f>
        <v/>
      </c>
      <c r="J54" s="1" t="str">
        <f aca="false">IF(L54="","",IF(NOT(AND(L54="確認済み",確認一覧!$D$3="確認済み")),NA(),IF(B54&gt;確認一覧!$B$3,"",IF(I54&gt;0,MAX(0,確認一覧!$B$3-D54),0))))</f>
        <v/>
      </c>
      <c r="K54" s="1" t="str">
        <f aca="false">IF(L54="","",IF(NOT(AND(L54="確認済み",確認一覧!$D$3="確認済み")),"入力を確認",IF(B54&gt;確認一覧!$B$3,"基準日より後",IF(I54&lt;0,"過入金",IF(I54=0,IF(E54=0,"入金不要","入金済"),IF(J54&gt;0,IF(G54&gt;0,"期限超過・一部入金","期限超過"),IF(G54&gt;0,"一部入金","未入金")))))))</f>
        <v/>
      </c>
      <c r="L54" s="6" t="str">
        <f aca="false">IF(COUNTA(A54:H54)=0,"",IF(NOT(AND(ISTEXT(A54),LEN(A54)=8,EXACT(LEFT(A54,4),"INV-"),ISNUMBER(FIND(MID(A54,5,1)&amp;"x","0x1x2x3x4x5x6x7x8x9x")),ISNUMBER(FIND(MID(A54,6,1)&amp;"x","0x1x2x3x4x5x6x7x8x9x")),ISNUMBER(FIND(MID(A54,7,1)&amp;"x","0x1x2x3x4x5x6x7x8x9x")),ISNUMBER(FIND(MID(A54,8,1)&amp;"x","0x1x2x3x4x5x6x7x8x9x")))),"請求IDの形式を確認",IF(COUNTIFS($A$8:$A$57,A54)&lt;&gt;1,"請求ID重複",IF(NOT(AND(ISNUMBER(B54),B54&gt;=43831,B54&lt;=73050,B54=INT(B54))),"発行日を確認",IF(OR(NOT(ISTEXT(C54)),C54="",LEN(C54)&gt;30),"取引先を確認",IF(NOT(AND(ISNUMBER(D54),D54&gt;=43831,D54&lt;=73050,D54=INT(D54))),"期日を確認",IF(D54&lt;B54,"期日が発行日より前",IF(NOT(AND(ISNUMBER(E54),E54&gt;=0,E54&lt;=1000000000,E54=INT(E54))),"請求額を確認",IF(AND(F54&lt;&gt;"",NOT(AND(ISNUMBER(F54),F54&gt;=43831,F54&lt;=73050,F54=INT(F54)))),"送付日を確認",IF(AND(F54&lt;&gt;"",F54&lt;B54),"送付日が発行日より前",IF(NOT(AND(ISNUMBER(G54),G54&gt;=0,G54&lt;=1000000000,G54=INT(G54))),"入金累計を確認",IF(AND(G54=0,H54&lt;&gt;""),"入金0の最終日は空欄",IF(AND(G54&gt;0,NOT(AND(ISNUMBER(H54),H54&gt;=43831,H54&lt;=73050,H54=INT(H54)))),"最終入金日を確認",IF(AND(G54&gt;0,OR(H54&lt;B54,H54&gt;確認一覧!$B$3)),"入金日と基準日を確認","確認済み"))))))))))))))</f>
        <v/>
      </c>
      <c r="M54" s="6" t="str">
        <f aca="false">IF(L54="","",IF(L54="確認済み",0,1))</f>
        <v/>
      </c>
    </row>
    <row r="55" customFormat="false" ht="24" hidden="false" customHeight="true" outlineLevel="0" collapsed="false">
      <c r="A55" s="10"/>
      <c r="B55" s="11"/>
      <c r="C55" s="12"/>
      <c r="D55" s="11"/>
      <c r="E55" s="13"/>
      <c r="F55" s="11"/>
      <c r="G55" s="13"/>
      <c r="H55" s="11"/>
      <c r="I55" s="8" t="str">
        <f aca="false">IF(L55="","",IF(NOT(AND(L55="確認済み",確認一覧!$D$3="確認済み")),NA(),IF(B55&gt;確認一覧!$B$3,"",E55-G55)))</f>
        <v/>
      </c>
      <c r="J55" s="1" t="str">
        <f aca="false">IF(L55="","",IF(NOT(AND(L55="確認済み",確認一覧!$D$3="確認済み")),NA(),IF(B55&gt;確認一覧!$B$3,"",IF(I55&gt;0,MAX(0,確認一覧!$B$3-D55),0))))</f>
        <v/>
      </c>
      <c r="K55" s="1" t="str">
        <f aca="false">IF(L55="","",IF(NOT(AND(L55="確認済み",確認一覧!$D$3="確認済み")),"入力を確認",IF(B55&gt;確認一覧!$B$3,"基準日より後",IF(I55&lt;0,"過入金",IF(I55=0,IF(E55=0,"入金不要","入金済"),IF(J55&gt;0,IF(G55&gt;0,"期限超過・一部入金","期限超過"),IF(G55&gt;0,"一部入金","未入金")))))))</f>
        <v/>
      </c>
      <c r="L55" s="6" t="str">
        <f aca="false">IF(COUNTA(A55:H55)=0,"",IF(NOT(AND(ISTEXT(A55),LEN(A55)=8,EXACT(LEFT(A55,4),"INV-"),ISNUMBER(FIND(MID(A55,5,1)&amp;"x","0x1x2x3x4x5x6x7x8x9x")),ISNUMBER(FIND(MID(A55,6,1)&amp;"x","0x1x2x3x4x5x6x7x8x9x")),ISNUMBER(FIND(MID(A55,7,1)&amp;"x","0x1x2x3x4x5x6x7x8x9x")),ISNUMBER(FIND(MID(A55,8,1)&amp;"x","0x1x2x3x4x5x6x7x8x9x")))),"請求IDの形式を確認",IF(COUNTIFS($A$8:$A$57,A55)&lt;&gt;1,"請求ID重複",IF(NOT(AND(ISNUMBER(B55),B55&gt;=43831,B55&lt;=73050,B55=INT(B55))),"発行日を確認",IF(OR(NOT(ISTEXT(C55)),C55="",LEN(C55)&gt;30),"取引先を確認",IF(NOT(AND(ISNUMBER(D55),D55&gt;=43831,D55&lt;=73050,D55=INT(D55))),"期日を確認",IF(D55&lt;B55,"期日が発行日より前",IF(NOT(AND(ISNUMBER(E55),E55&gt;=0,E55&lt;=1000000000,E55=INT(E55))),"請求額を確認",IF(AND(F55&lt;&gt;"",NOT(AND(ISNUMBER(F55),F55&gt;=43831,F55&lt;=73050,F55=INT(F55)))),"送付日を確認",IF(AND(F55&lt;&gt;"",F55&lt;B55),"送付日が発行日より前",IF(NOT(AND(ISNUMBER(G55),G55&gt;=0,G55&lt;=1000000000,G55=INT(G55))),"入金累計を確認",IF(AND(G55=0,H55&lt;&gt;""),"入金0の最終日は空欄",IF(AND(G55&gt;0,NOT(AND(ISNUMBER(H55),H55&gt;=43831,H55&lt;=73050,H55=INT(H55)))),"最終入金日を確認",IF(AND(G55&gt;0,OR(H55&lt;B55,H55&gt;確認一覧!$B$3)),"入金日と基準日を確認","確認済み"))))))))))))))</f>
        <v/>
      </c>
      <c r="M55" s="6" t="str">
        <f aca="false">IF(L55="","",IF(L55="確認済み",0,1))</f>
        <v/>
      </c>
    </row>
    <row r="56" customFormat="false" ht="24" hidden="false" customHeight="true" outlineLevel="0" collapsed="false">
      <c r="A56" s="10"/>
      <c r="B56" s="11"/>
      <c r="C56" s="12"/>
      <c r="D56" s="11"/>
      <c r="E56" s="13"/>
      <c r="F56" s="11"/>
      <c r="G56" s="13"/>
      <c r="H56" s="11"/>
      <c r="I56" s="8" t="str">
        <f aca="false">IF(L56="","",IF(NOT(AND(L56="確認済み",確認一覧!$D$3="確認済み")),NA(),IF(B56&gt;確認一覧!$B$3,"",E56-G56)))</f>
        <v/>
      </c>
      <c r="J56" s="1" t="str">
        <f aca="false">IF(L56="","",IF(NOT(AND(L56="確認済み",確認一覧!$D$3="確認済み")),NA(),IF(B56&gt;確認一覧!$B$3,"",IF(I56&gt;0,MAX(0,確認一覧!$B$3-D56),0))))</f>
        <v/>
      </c>
      <c r="K56" s="1" t="str">
        <f aca="false">IF(L56="","",IF(NOT(AND(L56="確認済み",確認一覧!$D$3="確認済み")),"入力を確認",IF(B56&gt;確認一覧!$B$3,"基準日より後",IF(I56&lt;0,"過入金",IF(I56=0,IF(E56=0,"入金不要","入金済"),IF(J56&gt;0,IF(G56&gt;0,"期限超過・一部入金","期限超過"),IF(G56&gt;0,"一部入金","未入金")))))))</f>
        <v/>
      </c>
      <c r="L56" s="6" t="str">
        <f aca="false">IF(COUNTA(A56:H56)=0,"",IF(NOT(AND(ISTEXT(A56),LEN(A56)=8,EXACT(LEFT(A56,4),"INV-"),ISNUMBER(FIND(MID(A56,5,1)&amp;"x","0x1x2x3x4x5x6x7x8x9x")),ISNUMBER(FIND(MID(A56,6,1)&amp;"x","0x1x2x3x4x5x6x7x8x9x")),ISNUMBER(FIND(MID(A56,7,1)&amp;"x","0x1x2x3x4x5x6x7x8x9x")),ISNUMBER(FIND(MID(A56,8,1)&amp;"x","0x1x2x3x4x5x6x7x8x9x")))),"請求IDの形式を確認",IF(COUNTIFS($A$8:$A$57,A56)&lt;&gt;1,"請求ID重複",IF(NOT(AND(ISNUMBER(B56),B56&gt;=43831,B56&lt;=73050,B56=INT(B56))),"発行日を確認",IF(OR(NOT(ISTEXT(C56)),C56="",LEN(C56)&gt;30),"取引先を確認",IF(NOT(AND(ISNUMBER(D56),D56&gt;=43831,D56&lt;=73050,D56=INT(D56))),"期日を確認",IF(D56&lt;B56,"期日が発行日より前",IF(NOT(AND(ISNUMBER(E56),E56&gt;=0,E56&lt;=1000000000,E56=INT(E56))),"請求額を確認",IF(AND(F56&lt;&gt;"",NOT(AND(ISNUMBER(F56),F56&gt;=43831,F56&lt;=73050,F56=INT(F56)))),"送付日を確認",IF(AND(F56&lt;&gt;"",F56&lt;B56),"送付日が発行日より前",IF(NOT(AND(ISNUMBER(G56),G56&gt;=0,G56&lt;=1000000000,G56=INT(G56))),"入金累計を確認",IF(AND(G56=0,H56&lt;&gt;""),"入金0の最終日は空欄",IF(AND(G56&gt;0,NOT(AND(ISNUMBER(H56),H56&gt;=43831,H56&lt;=73050,H56=INT(H56)))),"最終入金日を確認",IF(AND(G56&gt;0,OR(H56&lt;B56,H56&gt;確認一覧!$B$3)),"入金日と基準日を確認","確認済み"))))))))))))))</f>
        <v/>
      </c>
      <c r="M56" s="6" t="str">
        <f aca="false">IF(L56="","",IF(L56="確認済み",0,1))</f>
        <v/>
      </c>
    </row>
    <row r="57" customFormat="false" ht="24" hidden="false" customHeight="true" outlineLevel="0" collapsed="false">
      <c r="A57" s="10"/>
      <c r="B57" s="11"/>
      <c r="C57" s="12"/>
      <c r="D57" s="11"/>
      <c r="E57" s="13"/>
      <c r="F57" s="11"/>
      <c r="G57" s="13"/>
      <c r="H57" s="11"/>
      <c r="I57" s="8" t="str">
        <f aca="false">IF(L57="","",IF(NOT(AND(L57="確認済み",確認一覧!$D$3="確認済み")),NA(),IF(B57&gt;確認一覧!$B$3,"",E57-G57)))</f>
        <v/>
      </c>
      <c r="J57" s="1" t="str">
        <f aca="false">IF(L57="","",IF(NOT(AND(L57="確認済み",確認一覧!$D$3="確認済み")),NA(),IF(B57&gt;確認一覧!$B$3,"",IF(I57&gt;0,MAX(0,確認一覧!$B$3-D57),0))))</f>
        <v/>
      </c>
      <c r="K57" s="1" t="str">
        <f aca="false">IF(L57="","",IF(NOT(AND(L57="確認済み",確認一覧!$D$3="確認済み")),"入力を確認",IF(B57&gt;確認一覧!$B$3,"基準日より後",IF(I57&lt;0,"過入金",IF(I57=0,IF(E57=0,"入金不要","入金済"),IF(J57&gt;0,IF(G57&gt;0,"期限超過・一部入金","期限超過"),IF(G57&gt;0,"一部入金","未入金")))))))</f>
        <v/>
      </c>
      <c r="L57" s="6" t="str">
        <f aca="false">IF(COUNTA(A57:H57)=0,"",IF(NOT(AND(ISTEXT(A57),LEN(A57)=8,EXACT(LEFT(A57,4),"INV-"),ISNUMBER(FIND(MID(A57,5,1)&amp;"x","0x1x2x3x4x5x6x7x8x9x")),ISNUMBER(FIND(MID(A57,6,1)&amp;"x","0x1x2x3x4x5x6x7x8x9x")),ISNUMBER(FIND(MID(A57,7,1)&amp;"x","0x1x2x3x4x5x6x7x8x9x")),ISNUMBER(FIND(MID(A57,8,1)&amp;"x","0x1x2x3x4x5x6x7x8x9x")))),"請求IDの形式を確認",IF(COUNTIFS($A$8:$A$57,A57)&lt;&gt;1,"請求ID重複",IF(NOT(AND(ISNUMBER(B57),B57&gt;=43831,B57&lt;=73050,B57=INT(B57))),"発行日を確認",IF(OR(NOT(ISTEXT(C57)),C57="",LEN(C57)&gt;30),"取引先を確認",IF(NOT(AND(ISNUMBER(D57),D57&gt;=43831,D57&lt;=73050,D57=INT(D57))),"期日を確認",IF(D57&lt;B57,"期日が発行日より前",IF(NOT(AND(ISNUMBER(E57),E57&gt;=0,E57&lt;=1000000000,E57=INT(E57))),"請求額を確認",IF(AND(F57&lt;&gt;"",NOT(AND(ISNUMBER(F57),F57&gt;=43831,F57&lt;=73050,F57=INT(F57)))),"送付日を確認",IF(AND(F57&lt;&gt;"",F57&lt;B57),"送付日が発行日より前",IF(NOT(AND(ISNUMBER(G57),G57&gt;=0,G57&lt;=1000000000,G57=INT(G57))),"入金累計を確認",IF(AND(G57=0,H57&lt;&gt;""),"入金0の最終日は空欄",IF(AND(G57&gt;0,NOT(AND(ISNUMBER(H57),H57&gt;=43831,H57&lt;=73050,H57=INT(H57)))),"最終入金日を確認",IF(AND(G57&gt;0,OR(H57&lt;B57,H57&gt;確認一覧!$B$3)),"入金日と基準日を確認","確認済み"))))))))))))))</f>
        <v/>
      </c>
      <c r="M57" s="6" t="str">
        <f aca="false">IF(L57="","",IF(L57="確認済み",0,1))</f>
        <v/>
      </c>
    </row>
    <row r="58" customFormat="false" ht="24" hidden="false" customHeight="tru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customFormat="false" ht="24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</row>
    <row r="60" customFormat="false" ht="24" hidden="false" customHeight="true" outlineLevel="0" collapsed="false">
      <c r="A60" s="1" t="s">
        <v>40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  <row r="61" customFormat="false" ht="24" hidden="false" customHeight="true" outlineLevel="0" collapsed="false">
      <c r="A61" s="1" t="s">
        <v>41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</row>
    <row r="62" customFormat="false" ht="24" hidden="false" customHeight="true" outlineLevel="0" collapsed="false">
      <c r="A62" s="1" t="s">
        <v>42</v>
      </c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customFormat="false" ht="24" hidden="false" customHeight="true" outlineLevel="0" collapsed="false">
      <c r="A63" s="1" t="s">
        <v>43</v>
      </c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customFormat="false" ht="24" hidden="false" customHeight="true" outlineLevel="0" collapsed="false">
      <c r="A64" s="6" t="s">
        <v>44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customFormat="false" ht="24" hidden="false" customHeight="true" outlineLevel="0" collapsed="false">
      <c r="A65" s="1" t="s">
        <v>45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customFormat="false" ht="24" hidden="false" customHeight="tru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customFormat="false" ht="24" hidden="false" customHeight="true" outlineLevel="0" collapsed="false">
      <c r="A67" s="1" t="s">
        <v>46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</row>
    <row r="68" customFormat="false" ht="24" hidden="false" customHeight="tru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</row>
    <row r="69" customFormat="false" ht="24" hidden="false" customHeight="true" outlineLevel="0" collapsed="false">
      <c r="A69" s="1" t="s">
        <v>47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</row>
    <row r="70" customFormat="false" ht="24" hidden="false" customHeight="true" outlineLevel="0" collapsed="false">
      <c r="A70" s="6" t="s">
        <v>48</v>
      </c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</row>
  </sheetData>
  <conditionalFormatting sqref="L8:M57">
    <cfRule type="expression" priority="2" aboveAverage="0" equalAverage="0" bottom="0" percent="0" rank="0" text="" dxfId="2">
      <formula>AND($L8&lt;&gt;"",$L8&lt;&gt;"確認済み")</formula>
    </cfRule>
  </conditionalFormatting>
  <conditionalFormatting sqref="K8:K57">
    <cfRule type="expression" priority="3" aboveAverage="0" equalAverage="0" bottom="0" percent="0" rank="0" text="" dxfId="3">
      <formula>$K8="過入金"</formula>
    </cfRule>
  </conditionalFormatting>
  <dataValidations count="2">
    <dataValidation allowBlank="false" errorStyle="stop" operator="between" showDropDown="false" showErrorMessage="false" showInputMessage="false" sqref="E8:E57" type="whole">
      <formula1>0</formula1>
      <formula2>1000000000</formula2>
    </dataValidation>
    <dataValidation allowBlank="false" errorStyle="stop" operator="between" showDropDown="false" showErrorMessage="false" showInputMessage="false" sqref="G8:G57" type="whole">
      <formula1>0</formula1>
      <formula2>1000000000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ja-JP</dc:language>
  <cp:lastModifiedBy/>
  <dcterms:modified xsi:type="dcterms:W3CDTF">2026-10-14T23:11:22Z</dcterms:modified>
  <cp:revision>1</cp:revision>
  <dc:subject/>
  <dc:title/>
</cp:coreProperties>
</file>