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予測比較" sheetId="1" state="visible" r:id="rId3"/>
    <sheet name="予測と実績" sheetId="2" state="visible" r:id="rId4"/>
  </sheets>
  <definedNames>
    <definedName function="false" hidden="false" localSheetId="0" name="_xlnm.Print_Area" vbProcedure="false">予測比較!$A$1:$I$17</definedName>
    <definedName function="false" hidden="false" localSheetId="0" name="_xlnm.Print_Titles" vbProcedure="false">予測比較!$9:$9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<sst xmlns="http://schemas.openxmlformats.org/spreadsheetml/2006/main" count="77" uniqueCount="66">
  <si>
    <t xml:space="preserve">保存した商談予測と受注結果を比べる</t>
  </si>
  <si>
    <t xml:space="preserve">期間の前提</t>
  </si>
  <si>
    <t xml:space="preserve">入力の前提</t>
  </si>
  <si>
    <t xml:space="preserve">予測基準日</t>
  </si>
  <si>
    <t xml:space="preserve">対象開始日</t>
  </si>
  <si>
    <t xml:space="preserve">対象終了日</t>
  </si>
  <si>
    <t xml:space="preserve">実績基準日</t>
  </si>
  <si>
    <t xml:space="preserve">金額は円。予測は保存時の仮定です。</t>
  </si>
  <si>
    <t xml:space="preserve">対象案件（件）</t>
  </si>
  <si>
    <t xml:space="preserve">対象見込（円）</t>
  </si>
  <si>
    <t xml:space="preserve">加重予測（円）</t>
  </si>
  <si>
    <t xml:space="preserve">受注済（件）</t>
  </si>
  <si>
    <t xml:space="preserve">期間内受注（円）</t>
  </si>
  <si>
    <t xml:space="preserve">実績未確認（件）</t>
  </si>
  <si>
    <t xml:space="preserve">継続（件）</t>
  </si>
  <si>
    <t xml:space="preserve">失注（件）</t>
  </si>
  <si>
    <t xml:space="preserve">実績−予測（円）</t>
  </si>
  <si>
    <t xml:space="preserve">予定が期間外（件）</t>
  </si>
  <si>
    <t xml:space="preserve">全登録（件）</t>
  </si>
  <si>
    <t xml:space="preserve">照合差額（件）</t>
  </si>
  <si>
    <r>
      <rPr>
        <b val="true"/>
        <sz val="11"/>
        <color rgb="FFFFFFFF"/>
        <rFont val="Noto Sans JP"/>
        <family val="2"/>
      </rPr>
      <t xml:space="preserve">案件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</si>
  <si>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元の予定日</t>
  </si>
  <si>
    <t xml:space="preserve">元の見込額</t>
  </si>
  <si>
    <t xml:space="preserve">元の確度</t>
  </si>
  <si>
    <t xml:space="preserve">加重予測</t>
  </si>
  <si>
    <t xml:space="preserve">実績区分</t>
  </si>
  <si>
    <t xml:space="preserve">決着日</t>
  </si>
  <si>
    <t xml:space="preserve">期間内受注</t>
  </si>
  <si>
    <t xml:space="preserve">実績−予測</t>
  </si>
  <si>
    <t xml:space="preserve">予測の保存値と後日の実績を分けて記録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</si>
  <si>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I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案件。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E</t>
    </r>
    <r>
      <rPr>
        <sz val="11"/>
        <color rgb="FF20283F"/>
        <rFont val="Noto Sans JP"/>
        <family val="2"/>
      </rPr>
      <t xml:space="preserve">は予測基準日以前に保存した元記録。実績を見て書き換えません。</t>
    </r>
  </si>
  <si>
    <r>
      <rPr>
        <sz val="11"/>
        <color rgb="FF20283F"/>
        <rFont val="Noto Sans JP"/>
        <family val="2"/>
      </rPr>
      <t xml:space="preserve">確度</t>
    </r>
    <r>
      <rPr>
        <sz val="11"/>
        <color rgb="FF20283F"/>
        <rFont val="Arial"/>
        <family val="0"/>
        <charset val="1"/>
      </rPr>
      <t xml:space="preserve">50%</t>
    </r>
    <r>
      <rPr>
        <sz val="11"/>
        <color rgb="FF20283F"/>
        <rFont val="Noto Sans JP"/>
        <family val="2"/>
      </rPr>
      <t xml:space="preserve">は整数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。不明を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へ埋めず、確度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でも受注と決めません。案件名・根拠は別資料へ。</t>
    </r>
  </si>
  <si>
    <t xml:space="preserve">元の見込額（円）</t>
  </si>
  <si>
    <r>
      <rPr>
        <b val="true"/>
        <sz val="11"/>
        <color rgb="FFFFFFFF"/>
        <rFont val="Noto Sans JP"/>
        <family val="2"/>
      </rPr>
      <t xml:space="preserve">元の確度（</t>
    </r>
    <r>
      <rPr>
        <b val="true"/>
        <sz val="11"/>
        <color rgb="FFFFFFFF"/>
        <rFont val="Arial"/>
        <family val="0"/>
        <charset val="1"/>
      </rPr>
      <t xml:space="preserve">0</t>
    </r>
    <r>
      <rPr>
        <b val="true"/>
        <sz val="11"/>
        <color rgb="FFFFFFFF"/>
        <rFont val="Noto Sans JP"/>
        <family val="2"/>
      </rPr>
      <t xml:space="preserve">〜</t>
    </r>
    <r>
      <rPr>
        <b val="true"/>
        <sz val="11"/>
        <color rgb="FFFFFFFF"/>
        <rFont val="Arial"/>
        <family val="0"/>
        <charset val="1"/>
      </rPr>
      <t xml:space="preserve">100</t>
    </r>
    <r>
      <rPr>
        <b val="true"/>
        <sz val="11"/>
        <color rgb="FFFFFFFF"/>
        <rFont val="Noto Sans JP"/>
        <family val="2"/>
      </rPr>
      <t xml:space="preserve">）</t>
    </r>
  </si>
  <si>
    <t xml:space="preserve">予測記録確認日</t>
  </si>
  <si>
    <t xml:space="preserve">確認済受注額（円）</t>
  </si>
  <si>
    <t xml:space="preserve">実績記録確認日</t>
  </si>
  <si>
    <t xml:space="preserve">予定の期間内</t>
  </si>
  <si>
    <t xml:space="preserve">入力の確認</t>
  </si>
  <si>
    <t xml:space="preserve">入力不備</t>
  </si>
  <si>
    <t xml:space="preserve">計算の前提</t>
  </si>
  <si>
    <t xml:space="preserve">OPP-0001</t>
  </si>
  <si>
    <t xml:space="preserve">受注</t>
  </si>
  <si>
    <t xml:space="preserve">OPP-0002</t>
  </si>
  <si>
    <t xml:space="preserve">失注</t>
  </si>
  <si>
    <t xml:space="preserve">OPP-0003</t>
  </si>
  <si>
    <t xml:space="preserve">継続</t>
  </si>
  <si>
    <t xml:space="preserve">OPP-0004</t>
  </si>
  <si>
    <t xml:space="preserve">未確認</t>
  </si>
  <si>
    <t xml:space="preserve">OPP-0005</t>
  </si>
  <si>
    <t xml:space="preserve">OPP-0006</t>
  </si>
  <si>
    <t xml:space="preserve">OPP-0007</t>
  </si>
  <si>
    <t xml:space="preserve">OPP-0008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</si>
  <si>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案件。予測基準日＜対象開始日≦対象終了日≦実績基準日。全日付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年。</t>
    </r>
  </si>
  <si>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E</t>
    </r>
    <r>
      <rPr>
        <sz val="11"/>
        <color rgb="FF20283F"/>
        <rFont val="Noto Sans JP"/>
        <family val="2"/>
      </rPr>
      <t xml:space="preserve">は当時の保存記録から入力。</t>
    </r>
    <r>
      <rPr>
        <sz val="11"/>
        <color rgb="FF20283F"/>
        <rFont val="Arial"/>
        <family val="0"/>
        <charset val="1"/>
      </rPr>
      <t xml:space="preserve">F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I</t>
    </r>
    <r>
      <rPr>
        <sz val="11"/>
        <color rgb="FF20283F"/>
        <rFont val="Noto Sans JP"/>
        <family val="2"/>
      </rPr>
      <t xml:space="preserve">へ後日の実績。過去の予測を結果に合わせて書き換えません。</t>
    </r>
  </si>
  <si>
    <t xml:space="preserve">対象案件は元の予定日が期間内の案件に固定。予定外から入った受注は比較対象へ足しません。</t>
  </si>
  <si>
    <r>
      <rPr>
        <sz val="11"/>
        <color rgb="FF20283F"/>
        <rFont val="Noto Sans JP"/>
        <family val="2"/>
      </rPr>
      <t xml:space="preserve">加重予測は見込額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整数確度</t>
    </r>
    <r>
      <rPr>
        <sz val="11"/>
        <color rgb="FF20283F"/>
        <rFont val="Arial"/>
        <family val="0"/>
        <charset val="1"/>
      </rPr>
      <t xml:space="preserve">÷100</t>
    </r>
    <r>
      <rPr>
        <sz val="11"/>
        <color rgb="FF20283F"/>
        <rFont val="Noto Sans JP"/>
        <family val="2"/>
      </rPr>
      <t xml:space="preserve">を案件ごとに四捨五入し合計。</t>
    </r>
    <r>
      <rPr>
        <sz val="11"/>
        <color rgb="FF20283F"/>
        <rFont val="Arial"/>
        <family val="0"/>
        <charset val="1"/>
      </rPr>
      <t xml:space="preserve">50%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と未確認は別です。</t>
    </r>
  </si>
  <si>
    <t xml:space="preserve">元の予定日≦予測基準日の滞留案件は対象外の設計です。別の期や滞留案件は新しい管理単位へ。</t>
  </si>
  <si>
    <r>
      <rPr>
        <sz val="11"/>
        <color rgb="FF20283F"/>
        <rFont val="Noto Sans JP"/>
        <family val="2"/>
      </rPr>
      <t xml:space="preserve">受注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失注は予測基準日より後の決着日が必要。継続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未確認の決着日、受注以外の受注額は空欄。</t>
    </r>
  </si>
  <si>
    <r>
      <rPr>
        <sz val="11"/>
        <color rgb="FF20283F"/>
        <rFont val="Noto Sans JP"/>
        <family val="2"/>
      </rPr>
      <t xml:space="preserve">期間内受注は対象案件かつ決着日が期間内の確認済み額。期間外受注・失注・継続は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円。</t>
    </r>
  </si>
  <si>
    <r>
      <rPr>
        <sz val="11"/>
        <color rgb="FF20283F"/>
        <rFont val="Noto Sans JP"/>
        <family val="2"/>
      </rPr>
      <t xml:space="preserve">未確認の実績は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円へ埋めず差額を保留。期間内受注は確認済みの小計。予測と実績を足しません。</t>
    </r>
  </si>
  <si>
    <r>
      <rPr>
        <sz val="11"/>
        <color rgb="FF20283F"/>
        <rFont val="Noto Sans JP"/>
        <family val="2"/>
      </rPr>
      <t xml:space="preserve">差額は実績−加重予測。負数は予測未達で、成功率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誤差率や成約確率の統計的検証ではありません。</t>
    </r>
  </si>
  <si>
    <r>
      <rPr>
        <sz val="11"/>
        <color rgb="FF20283F"/>
        <rFont val="Noto Sans JP"/>
        <family val="2"/>
      </rPr>
      <t xml:space="preserve">受注額は売上計上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請求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入金ではありません。会計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税務、</t>
    </r>
    <r>
      <rPr>
        <sz val="11"/>
        <color rgb="FF20283F"/>
        <rFont val="Arial"/>
        <family val="0"/>
        <charset val="1"/>
      </rPr>
      <t xml:space="preserve">CRM</t>
    </r>
    <r>
      <rPr>
        <sz val="11"/>
        <color rgb="FF20283F"/>
        <rFont val="Noto Sans JP"/>
        <family val="2"/>
      </rPr>
      <t xml:space="preserve">同期、任意ファイル取込は扱いません。</t>
    </r>
  </si>
  <si>
    <r>
      <rPr>
        <sz val="11"/>
        <color rgb="FF20283F"/>
        <rFont val="Noto Sans JP"/>
        <family val="2"/>
      </rPr>
      <t xml:space="preserve">予測比較だけ印刷。初期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</si>
  <si>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</si>
  <si>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t xml:space="preserve">https://support.microsoft.com/en-us/excel/functions/countifs-function https://support.microsoft.com/en-us/excel/functions/round-function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</si>
</sst>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m/dd"/>
    <numFmt numFmtId="166" formatCode="0"/>
    <numFmt numFmtId="167" formatCode="#,##0;\(#,##0\);0"/>
    <numFmt numFmtId="168" formatCode="0\%"/>
    <numFmt numFmtId="169" formatCode="@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1"/>
    <col collapsed="false" customWidth="true" hidden="false" outlineLevel="0" max="3" min="3" style="0" width="22"/>
    <col collapsed="false" customWidth="true" hidden="false" outlineLevel="0" max="4" min="4" style="0" width="21"/>
    <col collapsed="false" customWidth="true" hidden="false" outlineLevel="0" max="5" min="5" style="0" width="23"/>
    <col collapsed="false" customWidth="true" hidden="false" outlineLevel="0" max="6" min="6" style="0" width="20"/>
    <col collapsed="false" customWidth="true" hidden="false" outlineLevel="0" max="7" min="7" style="0" width="21"/>
    <col collapsed="false" customWidth="true" hidden="false" outlineLevel="0" max="8" min="8" style="0" width="23"/>
    <col collapsed="false" customWidth="true" hidden="false" outlineLevel="0" max="9" min="9" style="0" width="24"/>
    <col collapsed="false" customWidth="true" hidden="false" outlineLevel="0" max="12" min="10" style="0" width="19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46295</v>
      </c>
      <c r="C3" s="1"/>
      <c r="D3" s="1" t="s">
        <v>4</v>
      </c>
      <c r="E3" s="3" t="n">
        <v>46296</v>
      </c>
      <c r="F3" s="1"/>
      <c r="G3" s="1" t="s">
        <v>5</v>
      </c>
      <c r="H3" s="3" t="n">
        <v>46326</v>
      </c>
      <c r="I3" s="1"/>
      <c r="J3" s="1"/>
      <c r="K3" s="1" t="n">
        <f aca="false">IF(AND(IF(ISNUMBER(B3),AND(B3&gt;=43831,B3&lt;73051,B3=INT(B3)),FALSE()),IF(ISNUMBER(E3),AND(E3&gt;=43831,E3&lt;73051,E3=INT(E3)),FALSE()),IF(ISNUMBER(H3),AND(H3&gt;=43831,H3&lt;73051,H3=INT(H3)),FALSE()),IF(ISNUMBER(B4),AND(B4&gt;=43831,B4&lt;73051,B4=INT(B4)),FALSE()),B3&lt;E3,E3&lt;=H3,H3&lt;=B4),0,1)</f>
        <v>0</v>
      </c>
      <c r="L3" s="1" t="n">
        <f aca="false">IF(AND(ISNUMBER(K3),K3=IF(AND(IF(ISNUMBER(B3),AND(B3&gt;=43831,B3&lt;73051,B3=INT(B3)),FALSE()),IF(ISNUMBER(E3),AND(E3&gt;=43831,E3&lt;73051,E3=INT(E3)),FALSE()),IF(ISNUMBER(H3),AND(H3&gt;=43831,H3&lt;73051,H3=INT(H3)),FALSE()),IF(ISNUMBER(B4),AND(B4&gt;=43831,B4&lt;73051,B4=INT(B4)),FALSE()),B3&lt;E3,E3&lt;=H3,H3&lt;=B4),0,1)),K3,1)+SUM(予測と実績!O8:P57)+IF(COUNT(予測と実績!P8:P57)=50,0,1)</f>
        <v>0</v>
      </c>
    </row>
    <row r="4" customFormat="false" ht="23" hidden="false" customHeight="true" outlineLevel="0" collapsed="false">
      <c r="A4" s="1" t="s">
        <v>6</v>
      </c>
      <c r="B4" s="3" t="n">
        <v>46331</v>
      </c>
      <c r="C4" s="1"/>
      <c r="D4" s="1" t="s">
        <v>7</v>
      </c>
      <c r="E4" s="1"/>
      <c r="F4" s="1"/>
      <c r="G4" s="1"/>
      <c r="H4" s="1"/>
      <c r="I4" s="1" t="str">
        <f aca="false">IF(L3=0,"入力不備なし","入力を確認")</f>
        <v>入力不備なし</v>
      </c>
      <c r="J4" s="1"/>
      <c r="K4" s="1"/>
      <c r="L4" s="1"/>
    </row>
    <row r="5" customFormat="false" ht="23" hidden="false" customHeight="true" outlineLevel="0" collapsed="false">
      <c r="A5" s="1" t="s">
        <v>8</v>
      </c>
      <c r="B5" s="4" t="n">
        <f aca="false">IF($L$3=0,COUNTIFS(予測と実績!J8:J57,1),NA())</f>
        <v>7</v>
      </c>
      <c r="C5" s="1"/>
      <c r="D5" s="1" t="s">
        <v>9</v>
      </c>
      <c r="E5" s="5" t="n">
        <f aca="false">IF($L$3=0,SUMIFS(予測と実績!B8:B57,予測と実績!J8:J57,1),NA())</f>
        <v>440003</v>
      </c>
      <c r="F5" s="1"/>
      <c r="G5" s="1" t="s">
        <v>10</v>
      </c>
      <c r="H5" s="5" t="n">
        <f aca="false">IF($L$3=0,SUM(予測と実績!K8:K57),NA())</f>
        <v>184002</v>
      </c>
      <c r="I5" s="1"/>
      <c r="J5" s="1"/>
      <c r="K5" s="1"/>
      <c r="L5" s="1"/>
    </row>
    <row r="6" customFormat="false" ht="23" hidden="false" customHeight="true" outlineLevel="0" collapsed="false">
      <c r="A6" s="1" t="s">
        <v>11</v>
      </c>
      <c r="B6" s="4" t="n">
        <f aca="false">IF($L$3=0,COUNTIFS(予測と実績!J8:J57,1,予測と実績!F8:F57,"受注"),NA())</f>
        <v>3</v>
      </c>
      <c r="C6" s="1"/>
      <c r="D6" s="1" t="s">
        <v>12</v>
      </c>
      <c r="E6" s="5" t="n">
        <f aca="false">IF($L$3=0,SUM(予測と実績!L8:L57),NA())</f>
        <v>110000</v>
      </c>
      <c r="F6" s="1"/>
      <c r="G6" s="1" t="s">
        <v>13</v>
      </c>
      <c r="H6" s="4" t="n">
        <f aca="false">IF($L$3=0,COUNTIFS(予測と実績!J8:J57,1,予測と実績!F8:F57,"未確認"),NA())</f>
        <v>1</v>
      </c>
      <c r="I6" s="1"/>
      <c r="J6" s="1"/>
      <c r="K6" s="1"/>
      <c r="L6" s="1"/>
    </row>
    <row r="7" customFormat="false" ht="23" hidden="false" customHeight="true" outlineLevel="0" collapsed="false">
      <c r="A7" s="1" t="s">
        <v>14</v>
      </c>
      <c r="B7" s="4" t="n">
        <f aca="false">IF($L$3=0,COUNTIFS(予測と実績!J8:J57,1,予測と実績!F8:F57,"継続"),NA())</f>
        <v>2</v>
      </c>
      <c r="C7" s="1"/>
      <c r="D7" s="1" t="s">
        <v>15</v>
      </c>
      <c r="E7" s="4" t="n">
        <f aca="false">IF($L$3=0,COUNTIFS(予測と実績!J8:J57,1,予測と実績!F8:F57,"失注"),NA())</f>
        <v>1</v>
      </c>
      <c r="F7" s="1"/>
      <c r="G7" s="1" t="s">
        <v>16</v>
      </c>
      <c r="H7" s="5" t="str">
        <f aca="false">IF($L$3&lt;&gt;0,NA(),IF(B5=0,"対象なし",IF(H6&gt;0,"判定保留",SUM(予測と実績!M8:M57))))</f>
        <v>判定保留</v>
      </c>
      <c r="I7" s="1"/>
      <c r="J7" s="1"/>
      <c r="K7" s="1"/>
      <c r="L7" s="1"/>
    </row>
    <row r="8" customFormat="false" ht="23" hidden="false" customHeight="true" outlineLevel="0" collapsed="false">
      <c r="A8" s="1" t="s">
        <v>17</v>
      </c>
      <c r="B8" s="4" t="n">
        <f aca="false">IF($L$3=0,COUNTIFS(予測と実績!J8:J57,0,予測と実績!N8:N57,"確認済み"),NA())</f>
        <v>1</v>
      </c>
      <c r="C8" s="1"/>
      <c r="D8" s="1" t="s">
        <v>18</v>
      </c>
      <c r="E8" s="4" t="n">
        <f aca="false">IF($L$3=0,COUNTIFS(予測と実績!N8:N57,"確認済み"),NA())</f>
        <v>8</v>
      </c>
      <c r="F8" s="1"/>
      <c r="G8" s="1" t="s">
        <v>19</v>
      </c>
      <c r="H8" s="4" t="n">
        <f aca="false">E8-B5-B8</f>
        <v>0</v>
      </c>
      <c r="I8" s="1"/>
      <c r="J8" s="1"/>
      <c r="K8" s="1"/>
      <c r="L8" s="1"/>
    </row>
    <row r="9" customFormat="false" ht="38" hidden="false" customHeight="true" outlineLevel="0" collapsed="false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IF($L$3&lt;&gt;0,NA(),IF(COUNTA(予測と実績!A8:I8)=0,"",IF(COUNTA(予測と実績!A8)=0,"",予測と実績!A8)))</f>
        <v>OPP-0001</v>
      </c>
      <c r="B10" s="7" t="n">
        <f aca="false">IF($L$3&lt;&gt;0,NA(),IF(COUNTA(予測と実績!A8:I8)=0,"",IF(COUNTA(予測と実績!D8)=0,"",予測と実績!D8)))</f>
        <v>46296</v>
      </c>
      <c r="C10" s="5" t="n">
        <f aca="false">IF($L$3&lt;&gt;0,NA(),IF(COUNTA(予測と実績!A8:I8)=0,"",IF(COUNTA(予測と実績!B8)=0,"",予測と実績!B8)))</f>
        <v>100000</v>
      </c>
      <c r="D10" s="8" t="n">
        <f aca="false">IF($L$3&lt;&gt;0,NA(),IF(COUNTA(予測と実績!A8:I8)=0,"",IF(COUNTA(予測と実績!C8)=0,"",予測と実績!C8)))</f>
        <v>50</v>
      </c>
      <c r="E10" s="5" t="n">
        <f aca="false">IF($L$3&lt;&gt;0,NA(),IF(COUNTA(予測と実績!A8:I8)=0,"",IF(COUNTA(予測と実績!K8)=0,"",予測と実績!K8)))</f>
        <v>50000</v>
      </c>
      <c r="F10" s="9" t="str">
        <f aca="false">IF($L$3&lt;&gt;0,NA(),IF(COUNTA(予測と実績!A8:I8)=0,"",IF(COUNTA(予測と実績!F8)=0,"",予測と実績!F8)))</f>
        <v>受注</v>
      </c>
      <c r="G10" s="7" t="n">
        <f aca="false">IF($L$3&lt;&gt;0,NA(),IF(COUNTA(予測と実績!A8:I8)=0,"",IF(COUNTA(予測と実績!H8)=0,"",予測と実績!H8)))</f>
        <v>46305</v>
      </c>
      <c r="H10" s="5" t="n">
        <f aca="false">IF($L$3&lt;&gt;0,NA(),IF(COUNTA(予測と実績!A8:I8)=0,"",IF(COUNTA(予測と実績!L8)=0,"",予測と実績!L8)))</f>
        <v>110000</v>
      </c>
      <c r="I10" s="5" t="n">
        <f aca="false">IF($L$3&lt;&gt;0,NA(),IF(COUNTA(予測と実績!A8:I8)=0,"",IF(COUNTA(予測と実績!M8)=0,"",予測と実績!M8)))</f>
        <v>60000</v>
      </c>
      <c r="J10" s="1"/>
      <c r="K10" s="1"/>
      <c r="L10" s="1"/>
    </row>
    <row r="11" customFormat="false" ht="30" hidden="false" customHeight="true" outlineLevel="0" collapsed="false">
      <c r="A11" s="1" t="str">
        <f aca="false">IF($L$3&lt;&gt;0,NA(),IF(COUNTA(予測と実績!A9:I9)=0,"",IF(COUNTA(予測と実績!A9)=0,"",予測と実績!A9)))</f>
        <v>OPP-0002</v>
      </c>
      <c r="B11" s="7" t="n">
        <f aca="false">IF($L$3&lt;&gt;0,NA(),IF(COUNTA(予測と実績!A9:I9)=0,"",IF(COUNTA(予測と実績!D9)=0,"",予測と実績!D9)))</f>
        <v>46326</v>
      </c>
      <c r="C11" s="5" t="n">
        <f aca="false">IF($L$3&lt;&gt;0,NA(),IF(COUNTA(予測と実績!A9:I9)=0,"",IF(COUNTA(予測と実績!B9)=0,"",予測と実績!B9)))</f>
        <v>200001</v>
      </c>
      <c r="D11" s="8" t="n">
        <f aca="false">IF($L$3&lt;&gt;0,NA(),IF(COUNTA(予測と実績!A9:I9)=0,"",IF(COUNTA(予測と実績!C9)=0,"",予測と実績!C9)))</f>
        <v>25</v>
      </c>
      <c r="E11" s="5" t="n">
        <f aca="false">IF($L$3&lt;&gt;0,NA(),IF(COUNTA(予測と実績!A9:I9)=0,"",IF(COUNTA(予測と実績!K9)=0,"",予測と実績!K9)))</f>
        <v>50000</v>
      </c>
      <c r="F11" s="9" t="str">
        <f aca="false">IF($L$3&lt;&gt;0,NA(),IF(COUNTA(予測と実績!A9:I9)=0,"",IF(COUNTA(予測と実績!F9)=0,"",予測と実績!F9)))</f>
        <v>失注</v>
      </c>
      <c r="G11" s="7" t="n">
        <f aca="false">IF($L$3&lt;&gt;0,NA(),IF(COUNTA(予測と実績!A9:I9)=0,"",IF(COUNTA(予測と実績!H9)=0,"",予測と実績!H9)))</f>
        <v>46315</v>
      </c>
      <c r="H11" s="5" t="n">
        <f aca="false">IF($L$3&lt;&gt;0,NA(),IF(COUNTA(予測と実績!A9:I9)=0,"",IF(COUNTA(予測と実績!L9)=0,"",予測と実績!L9)))</f>
        <v>0</v>
      </c>
      <c r="I11" s="5" t="n">
        <f aca="false">IF($L$3&lt;&gt;0,NA(),IF(COUNTA(予測と実績!A9:I9)=0,"",IF(COUNTA(予測と実績!M9)=0,"",予測と実績!M9)))</f>
        <v>-50000</v>
      </c>
      <c r="J11" s="1"/>
      <c r="K11" s="1"/>
      <c r="L11" s="1"/>
    </row>
    <row r="12" customFormat="false" ht="30" hidden="false" customHeight="true" outlineLevel="0" collapsed="false">
      <c r="A12" s="1" t="str">
        <f aca="false">IF($L$3&lt;&gt;0,NA(),IF(COUNTA(予測と実績!A10:I10)=0,"",IF(COUNTA(予測と実績!A10)=0,"",予測と実績!A10)))</f>
        <v>OPP-0003</v>
      </c>
      <c r="B12" s="7" t="n">
        <f aca="false">IF($L$3&lt;&gt;0,NA(),IF(COUNTA(予測と実績!A10:I10)=0,"",IF(COUNTA(予測と実績!D10)=0,"",予測と実績!D10)))</f>
        <v>46311</v>
      </c>
      <c r="C12" s="5" t="n">
        <f aca="false">IF($L$3&lt;&gt;0,NA(),IF(COUNTA(予測と実績!A10:I10)=0,"",IF(COUNTA(予測と実績!B10)=0,"",予測と実績!B10)))</f>
        <v>0</v>
      </c>
      <c r="D12" s="8" t="n">
        <f aca="false">IF($L$3&lt;&gt;0,NA(),IF(COUNTA(予測と実績!A10:I10)=0,"",IF(COUNTA(予測と実績!C10)=0,"",予測と実績!C10)))</f>
        <v>0</v>
      </c>
      <c r="E12" s="5" t="n">
        <f aca="false">IF($L$3&lt;&gt;0,NA(),IF(COUNTA(予測と実績!A10:I10)=0,"",IF(COUNTA(予測と実績!K10)=0,"",予測と実績!K10)))</f>
        <v>0</v>
      </c>
      <c r="F12" s="9" t="str">
        <f aca="false">IF($L$3&lt;&gt;0,NA(),IF(COUNTA(予測と実績!A10:I10)=0,"",IF(COUNTA(予測と実績!F10)=0,"",予測と実績!F10)))</f>
        <v>継続</v>
      </c>
      <c r="G12" s="7" t="str">
        <f aca="false">IF($L$3&lt;&gt;0,NA(),IF(COUNTA(予測と実績!A10:I10)=0,"",IF(COUNTA(予測と実績!H10)=0,"",予測と実績!H10)))</f>
        <v/>
      </c>
      <c r="H12" s="5" t="n">
        <f aca="false">IF($L$3&lt;&gt;0,NA(),IF(COUNTA(予測と実績!A10:I10)=0,"",IF(COUNTA(予測と実績!L10)=0,"",予測と実績!L10)))</f>
        <v>0</v>
      </c>
      <c r="I12" s="5" t="n">
        <f aca="false">IF($L$3&lt;&gt;0,NA(),IF(COUNTA(予測と実績!A10:I10)=0,"",IF(COUNTA(予測と実績!M10)=0,"",予測と実績!M10)))</f>
        <v>0</v>
      </c>
      <c r="J12" s="1"/>
      <c r="K12" s="1"/>
      <c r="L12" s="1"/>
    </row>
    <row r="13" customFormat="false" ht="30" hidden="false" customHeight="true" outlineLevel="0" collapsed="false">
      <c r="A13" s="1" t="str">
        <f aca="false">IF($L$3&lt;&gt;0,NA(),IF(COUNTA(予測と実績!A11:I11)=0,"",IF(COUNTA(予測と実績!A11)=0,"",予測と実績!A11)))</f>
        <v>OPP-0004</v>
      </c>
      <c r="B13" s="7" t="n">
        <f aca="false">IF($L$3&lt;&gt;0,NA(),IF(COUNTA(予測と実績!A11:I11)=0,"",IF(COUNTA(予測と実績!D11)=0,"",予測と実績!D11)))</f>
        <v>46315</v>
      </c>
      <c r="C13" s="5" t="n">
        <f aca="false">IF($L$3&lt;&gt;0,NA(),IF(COUNTA(予測と実績!A11:I11)=0,"",IF(COUNTA(予測と実績!B11)=0,"",予測と実績!B11)))</f>
        <v>80000</v>
      </c>
      <c r="D13" s="8" t="n">
        <f aca="false">IF($L$3&lt;&gt;0,NA(),IF(COUNTA(予測と実績!A11:I11)=0,"",IF(COUNTA(予測と実績!C11)=0,"",予測と実績!C11)))</f>
        <v>75</v>
      </c>
      <c r="E13" s="5" t="n">
        <f aca="false">IF($L$3&lt;&gt;0,NA(),IF(COUNTA(予測と実績!A11:I11)=0,"",IF(COUNTA(予測と実績!K11)=0,"",予測と実績!K11)))</f>
        <v>60000</v>
      </c>
      <c r="F13" s="9" t="str">
        <f aca="false">IF($L$3&lt;&gt;0,NA(),IF(COUNTA(予測と実績!A11:I11)=0,"",IF(COUNTA(予測と実績!F11)=0,"",予測と実績!F11)))</f>
        <v>未確認</v>
      </c>
      <c r="G13" s="7" t="str">
        <f aca="false">IF($L$3&lt;&gt;0,NA(),IF(COUNTA(予測と実績!A11:I11)=0,"",IF(COUNTA(予測と実績!H11)=0,"",予測と実績!H11)))</f>
        <v/>
      </c>
      <c r="H13" s="5" t="str">
        <f aca="false">IF($L$3&lt;&gt;0,NA(),IF(COUNTA(予測と実績!A11:I11)=0,"",IF(COUNTA(予測と実績!L11)=0,"",予測と実績!L11)))</f>
        <v/>
      </c>
      <c r="I13" s="5" t="str">
        <f aca="false">IF($L$3&lt;&gt;0,NA(),IF(COUNTA(予測と実績!A11:I11)=0,"",IF(COUNTA(予測と実績!M11)=0,"",予測と実績!M11)))</f>
        <v/>
      </c>
      <c r="J13" s="1"/>
      <c r="K13" s="1"/>
      <c r="L13" s="1"/>
    </row>
    <row r="14" customFormat="false" ht="30" hidden="false" customHeight="true" outlineLevel="0" collapsed="false">
      <c r="A14" s="1" t="str">
        <f aca="false">IF($L$3&lt;&gt;0,NA(),IF(COUNTA(予測と実績!A12:I12)=0,"",IF(COUNTA(予測と実績!A12)=0,"",予測と実績!A12)))</f>
        <v>OPP-0005</v>
      </c>
      <c r="B14" s="7" t="n">
        <f aca="false">IF($L$3&lt;&gt;0,NA(),IF(COUNTA(予測と実績!A12:I12)=0,"",IF(COUNTA(予測と実績!D12)=0,"",予測と実績!D12)))</f>
        <v>46327</v>
      </c>
      <c r="C14" s="5" t="n">
        <f aca="false">IF($L$3&lt;&gt;0,NA(),IF(COUNTA(予測と実績!A12:I12)=0,"",IF(COUNTA(予測と実績!B12)=0,"",予測と実績!B12)))</f>
        <v>120000</v>
      </c>
      <c r="D14" s="8" t="n">
        <f aca="false">IF($L$3&lt;&gt;0,NA(),IF(COUNTA(予測と実績!A12:I12)=0,"",IF(COUNTA(予測と実績!C12)=0,"",予測と実績!C12)))</f>
        <v>100</v>
      </c>
      <c r="E14" s="5" t="str">
        <f aca="false">IF($L$3&lt;&gt;0,NA(),IF(COUNTA(予測と実績!A12:I12)=0,"",IF(COUNTA(予測と実績!K12)=0,"",予測と実績!K12)))</f>
        <v/>
      </c>
      <c r="F14" s="9" t="str">
        <f aca="false">IF($L$3&lt;&gt;0,NA(),IF(COUNTA(予測と実績!A12:I12)=0,"",IF(COUNTA(予測と実績!F12)=0,"",予測と実績!F12)))</f>
        <v>受注</v>
      </c>
      <c r="G14" s="7" t="n">
        <f aca="false">IF($L$3&lt;&gt;0,NA(),IF(COUNTA(予測と実績!A12:I12)=0,"",IF(COUNTA(予測と実績!H12)=0,"",予測と実績!H12)))</f>
        <v>46310</v>
      </c>
      <c r="H14" s="5" t="str">
        <f aca="false">IF($L$3&lt;&gt;0,NA(),IF(COUNTA(予測と実績!A12:I12)=0,"",IF(COUNTA(予測と実績!L12)=0,"",予測と実績!L12)))</f>
        <v/>
      </c>
      <c r="I14" s="5" t="str">
        <f aca="false">IF($L$3&lt;&gt;0,NA(),IF(COUNTA(予測と実績!A12:I12)=0,"",IF(COUNTA(予測と実績!M12)=0,"",予測と実績!M12)))</f>
        <v/>
      </c>
      <c r="J14" s="1"/>
      <c r="K14" s="1"/>
      <c r="L14" s="1"/>
    </row>
    <row r="15" customFormat="false" ht="30" hidden="false" customHeight="true" outlineLevel="0" collapsed="false">
      <c r="A15" s="1" t="str">
        <f aca="false">IF($L$3&lt;&gt;0,NA(),IF(COUNTA(予測と実績!A13:I13)=0,"",IF(COUNTA(予測と実績!A13)=0,"",予測と実績!A13)))</f>
        <v>OPP-0006</v>
      </c>
      <c r="B15" s="7" t="n">
        <f aca="false">IF($L$3&lt;&gt;0,NA(),IF(COUNTA(予測と実績!A13:I13)=0,"",IF(COUNTA(予測と実績!D13)=0,"",予測と実績!D13)))</f>
        <v>46310</v>
      </c>
      <c r="C15" s="5" t="n">
        <f aca="false">IF($L$3&lt;&gt;0,NA(),IF(COUNTA(予測と実績!A13:I13)=0,"",IF(COUNTA(予測と実績!B13)=0,"",予測と実績!B13)))</f>
        <v>60000</v>
      </c>
      <c r="D15" s="8" t="n">
        <f aca="false">IF($L$3&lt;&gt;0,NA(),IF(COUNTA(予測と実績!A13:I13)=0,"",IF(COUNTA(予測と実績!C13)=0,"",予測と実績!C13)))</f>
        <v>40</v>
      </c>
      <c r="E15" s="5" t="n">
        <f aca="false">IF($L$3&lt;&gt;0,NA(),IF(COUNTA(予測と実績!A13:I13)=0,"",IF(COUNTA(予測と実績!K13)=0,"",予測と実績!K13)))</f>
        <v>24000</v>
      </c>
      <c r="F15" s="9" t="str">
        <f aca="false">IF($L$3&lt;&gt;0,NA(),IF(COUNTA(予測と実績!A13:I13)=0,"",IF(COUNTA(予測と実績!F13)=0,"",予測と実績!F13)))</f>
        <v>受注</v>
      </c>
      <c r="G15" s="7" t="n">
        <f aca="false">IF($L$3&lt;&gt;0,NA(),IF(COUNTA(予測と実績!A13:I13)=0,"",IF(COUNTA(予測と実績!H13)=0,"",予測と実績!H13)))</f>
        <v>46328</v>
      </c>
      <c r="H15" s="5" t="n">
        <f aca="false">IF($L$3&lt;&gt;0,NA(),IF(COUNTA(予測と実績!A13:I13)=0,"",IF(COUNTA(予測と実績!L13)=0,"",予測と実績!L13)))</f>
        <v>0</v>
      </c>
      <c r="I15" s="5" t="n">
        <f aca="false">IF($L$3&lt;&gt;0,NA(),IF(COUNTA(予測と実績!A13:I13)=0,"",IF(COUNTA(予測と実績!M13)=0,"",予測と実績!M13)))</f>
        <v>-24000</v>
      </c>
      <c r="J15" s="1"/>
      <c r="K15" s="1"/>
      <c r="L15" s="1"/>
    </row>
    <row r="16" customFormat="false" ht="30" hidden="false" customHeight="true" outlineLevel="0" collapsed="false">
      <c r="A16" s="1" t="str">
        <f aca="false">IF($L$3&lt;&gt;0,NA(),IF(COUNTA(予測と実績!A14:I14)=0,"",IF(COUNTA(予測と実績!A14)=0,"",予測と実績!A14)))</f>
        <v>OPP-0007</v>
      </c>
      <c r="B16" s="7" t="n">
        <f aca="false">IF($L$3&lt;&gt;0,NA(),IF(COUNTA(予測と実績!A14:I14)=0,"",IF(COUNTA(予測と実績!D14)=0,"",予測と実績!D14)))</f>
        <v>46320</v>
      </c>
      <c r="C16" s="5" t="n">
        <f aca="false">IF($L$3&lt;&gt;0,NA(),IF(COUNTA(予測と実績!A14:I14)=0,"",IF(COUNTA(予測と実績!B14)=0,"",予測と実績!B14)))</f>
        <v>1</v>
      </c>
      <c r="D16" s="8" t="n">
        <f aca="false">IF($L$3&lt;&gt;0,NA(),IF(COUNTA(予測と実績!A14:I14)=0,"",IF(COUNTA(予測と実績!C14)=0,"",予測と実績!C14)))</f>
        <v>50</v>
      </c>
      <c r="E16" s="5" t="n">
        <f aca="false">IF($L$3&lt;&gt;0,NA(),IF(COUNTA(予測と実績!A14:I14)=0,"",IF(COUNTA(予測と実績!K14)=0,"",予測と実績!K14)))</f>
        <v>1</v>
      </c>
      <c r="F16" s="9" t="str">
        <f aca="false">IF($L$3&lt;&gt;0,NA(),IF(COUNTA(予測と実績!A14:I14)=0,"",IF(COUNTA(予測と実績!F14)=0,"",予測と実績!F14)))</f>
        <v>受注</v>
      </c>
      <c r="G16" s="7" t="n">
        <f aca="false">IF($L$3&lt;&gt;0,NA(),IF(COUNTA(予測と実績!A14:I14)=0,"",IF(COUNTA(予測と実績!H14)=0,"",予測と実績!H14)))</f>
        <v>46320</v>
      </c>
      <c r="H16" s="5" t="n">
        <f aca="false">IF($L$3&lt;&gt;0,NA(),IF(COUNTA(予測と実績!A14:I14)=0,"",IF(COUNTA(予測と実績!L14)=0,"",予測と実績!L14)))</f>
        <v>0</v>
      </c>
      <c r="I16" s="5" t="n">
        <f aca="false">IF($L$3&lt;&gt;0,NA(),IF(COUNTA(予測と実績!A14:I14)=0,"",IF(COUNTA(予測と実績!M14)=0,"",予測と実績!M14)))</f>
        <v>-1</v>
      </c>
      <c r="J16" s="1"/>
      <c r="K16" s="1"/>
      <c r="L16" s="1"/>
    </row>
    <row r="17" customFormat="false" ht="30" hidden="false" customHeight="true" outlineLevel="0" collapsed="false">
      <c r="A17" s="1" t="str">
        <f aca="false">IF($L$3&lt;&gt;0,NA(),IF(COUNTA(予測と実績!A15:I15)=0,"",IF(COUNTA(予測と実績!A15)=0,"",予測と実績!A15)))</f>
        <v>OPP-0008</v>
      </c>
      <c r="B17" s="7" t="n">
        <f aca="false">IF($L$3&lt;&gt;0,NA(),IF(COUNTA(予測と実績!A15:I15)=0,"",IF(COUNTA(予測と実績!D15)=0,"",予測と実績!D15)))</f>
        <v>46321</v>
      </c>
      <c r="C17" s="5" t="n">
        <f aca="false">IF($L$3&lt;&gt;0,NA(),IF(COUNTA(予測と実績!A15:I15)=0,"",IF(COUNTA(予測と実績!B15)=0,"",予測と実績!B15)))</f>
        <v>1</v>
      </c>
      <c r="D17" s="8" t="n">
        <f aca="false">IF($L$3&lt;&gt;0,NA(),IF(COUNTA(予測と実績!A15:I15)=0,"",IF(COUNTA(予測と実績!C15)=0,"",予測と実績!C15)))</f>
        <v>50</v>
      </c>
      <c r="E17" s="5" t="n">
        <f aca="false">IF($L$3&lt;&gt;0,NA(),IF(COUNTA(予測と実績!A15:I15)=0,"",IF(COUNTA(予測と実績!K15)=0,"",予測と実績!K15)))</f>
        <v>1</v>
      </c>
      <c r="F17" s="9" t="str">
        <f aca="false">IF($L$3&lt;&gt;0,NA(),IF(COUNTA(予測と実績!A15:I15)=0,"",IF(COUNTA(予測と実績!F15)=0,"",予測と実績!F15)))</f>
        <v>継続</v>
      </c>
      <c r="G17" s="7" t="str">
        <f aca="false">IF($L$3&lt;&gt;0,NA(),IF(COUNTA(予測と実績!A15:I15)=0,"",IF(COUNTA(予測と実績!H15)=0,"",予測と実績!H15)))</f>
        <v/>
      </c>
      <c r="H17" s="5" t="n">
        <f aca="false">IF($L$3&lt;&gt;0,NA(),IF(COUNTA(予測と実績!A15:I15)=0,"",IF(COUNTA(予測と実績!L15)=0,"",予測と実績!L15)))</f>
        <v>0</v>
      </c>
      <c r="I17" s="5" t="n">
        <f aca="false">IF($L$3&lt;&gt;0,NA(),IF(COUNTA(予測と実績!A15:I15)=0,"",IF(COUNTA(予測と実績!M15)=0,"",予測と実績!M15)))</f>
        <v>-1</v>
      </c>
      <c r="J17" s="1"/>
      <c r="K17" s="1"/>
      <c r="L17" s="1"/>
    </row>
    <row r="18" customFormat="false" ht="30" hidden="false" customHeight="true" outlineLevel="0" collapsed="false">
      <c r="A18" s="1" t="str">
        <f aca="false">IF($L$3&lt;&gt;0,NA(),IF(COUNTA(予測と実績!A16:I16)=0,"",IF(COUNTA(予測と実績!A16)=0,"",予測と実績!A16)))</f>
        <v/>
      </c>
      <c r="B18" s="7" t="str">
        <f aca="false">IF($L$3&lt;&gt;0,NA(),IF(COUNTA(予測と実績!A16:I16)=0,"",IF(COUNTA(予測と実績!D16)=0,"",予測と実績!D16)))</f>
        <v/>
      </c>
      <c r="C18" s="5" t="str">
        <f aca="false">IF($L$3&lt;&gt;0,NA(),IF(COUNTA(予測と実績!A16:I16)=0,"",IF(COUNTA(予測と実績!B16)=0,"",予測と実績!B16)))</f>
        <v/>
      </c>
      <c r="D18" s="8" t="str">
        <f aca="false">IF($L$3&lt;&gt;0,NA(),IF(COUNTA(予測と実績!A16:I16)=0,"",IF(COUNTA(予測と実績!C16)=0,"",予測と実績!C16)))</f>
        <v/>
      </c>
      <c r="E18" s="5" t="str">
        <f aca="false">IF($L$3&lt;&gt;0,NA(),IF(COUNTA(予測と実績!A16:I16)=0,"",IF(COUNTA(予測と実績!K16)=0,"",予測と実績!K16)))</f>
        <v/>
      </c>
      <c r="F18" s="9" t="str">
        <f aca="false">IF($L$3&lt;&gt;0,NA(),IF(COUNTA(予測と実績!A16:I16)=0,"",IF(COUNTA(予測と実績!F16)=0,"",予測と実績!F16)))</f>
        <v/>
      </c>
      <c r="G18" s="7" t="str">
        <f aca="false">IF($L$3&lt;&gt;0,NA(),IF(COUNTA(予測と実績!A16:I16)=0,"",IF(COUNTA(予測と実績!H16)=0,"",予測と実績!H16)))</f>
        <v/>
      </c>
      <c r="H18" s="5" t="str">
        <f aca="false">IF($L$3&lt;&gt;0,NA(),IF(COUNTA(予測と実績!A16:I16)=0,"",IF(COUNTA(予測と実績!L16)=0,"",予測と実績!L16)))</f>
        <v/>
      </c>
      <c r="I18" s="5" t="str">
        <f aca="false">IF($L$3&lt;&gt;0,NA(),IF(COUNTA(予測と実績!A16:I16)=0,"",IF(COUNTA(予測と実績!M16)=0,"",予測と実績!M16)))</f>
        <v/>
      </c>
      <c r="J18" s="1"/>
      <c r="K18" s="1"/>
      <c r="L18" s="1"/>
    </row>
    <row r="19" customFormat="false" ht="30" hidden="false" customHeight="true" outlineLevel="0" collapsed="false">
      <c r="A19" s="1" t="str">
        <f aca="false">IF($L$3&lt;&gt;0,NA(),IF(COUNTA(予測と実績!A17:I17)=0,"",IF(COUNTA(予測と実績!A17)=0,"",予測と実績!A17)))</f>
        <v/>
      </c>
      <c r="B19" s="7" t="str">
        <f aca="false">IF($L$3&lt;&gt;0,NA(),IF(COUNTA(予測と実績!A17:I17)=0,"",IF(COUNTA(予測と実績!D17)=0,"",予測と実績!D17)))</f>
        <v/>
      </c>
      <c r="C19" s="5" t="str">
        <f aca="false">IF($L$3&lt;&gt;0,NA(),IF(COUNTA(予測と実績!A17:I17)=0,"",IF(COUNTA(予測と実績!B17)=0,"",予測と実績!B17)))</f>
        <v/>
      </c>
      <c r="D19" s="8" t="str">
        <f aca="false">IF($L$3&lt;&gt;0,NA(),IF(COUNTA(予測と実績!A17:I17)=0,"",IF(COUNTA(予測と実績!C17)=0,"",予測と実績!C17)))</f>
        <v/>
      </c>
      <c r="E19" s="5" t="str">
        <f aca="false">IF($L$3&lt;&gt;0,NA(),IF(COUNTA(予測と実績!A17:I17)=0,"",IF(COUNTA(予測と実績!K17)=0,"",予測と実績!K17)))</f>
        <v/>
      </c>
      <c r="F19" s="9" t="str">
        <f aca="false">IF($L$3&lt;&gt;0,NA(),IF(COUNTA(予測と実績!A17:I17)=0,"",IF(COUNTA(予測と実績!F17)=0,"",予測と実績!F17)))</f>
        <v/>
      </c>
      <c r="G19" s="7" t="str">
        <f aca="false">IF($L$3&lt;&gt;0,NA(),IF(COUNTA(予測と実績!A17:I17)=0,"",IF(COUNTA(予測と実績!H17)=0,"",予測と実績!H17)))</f>
        <v/>
      </c>
      <c r="H19" s="5" t="str">
        <f aca="false">IF($L$3&lt;&gt;0,NA(),IF(COUNTA(予測と実績!A17:I17)=0,"",IF(COUNTA(予測と実績!L17)=0,"",予測と実績!L17)))</f>
        <v/>
      </c>
      <c r="I19" s="5" t="str">
        <f aca="false">IF($L$3&lt;&gt;0,NA(),IF(COUNTA(予測と実績!A17:I17)=0,"",IF(COUNTA(予測と実績!M17)=0,"",予測と実績!M17)))</f>
        <v/>
      </c>
      <c r="J19" s="1"/>
      <c r="K19" s="1"/>
      <c r="L19" s="1"/>
    </row>
    <row r="20" customFormat="false" ht="30" hidden="false" customHeight="true" outlineLevel="0" collapsed="false">
      <c r="A20" s="1" t="str">
        <f aca="false">IF($L$3&lt;&gt;0,NA(),IF(COUNTA(予測と実績!A18:I18)=0,"",IF(COUNTA(予測と実績!A18)=0,"",予測と実績!A18)))</f>
        <v/>
      </c>
      <c r="B20" s="7" t="str">
        <f aca="false">IF($L$3&lt;&gt;0,NA(),IF(COUNTA(予測と実績!A18:I18)=0,"",IF(COUNTA(予測と実績!D18)=0,"",予測と実績!D18)))</f>
        <v/>
      </c>
      <c r="C20" s="5" t="str">
        <f aca="false">IF($L$3&lt;&gt;0,NA(),IF(COUNTA(予測と実績!A18:I18)=0,"",IF(COUNTA(予測と実績!B18)=0,"",予測と実績!B18)))</f>
        <v/>
      </c>
      <c r="D20" s="8" t="str">
        <f aca="false">IF($L$3&lt;&gt;0,NA(),IF(COUNTA(予測と実績!A18:I18)=0,"",IF(COUNTA(予測と実績!C18)=0,"",予測と実績!C18)))</f>
        <v/>
      </c>
      <c r="E20" s="5" t="str">
        <f aca="false">IF($L$3&lt;&gt;0,NA(),IF(COUNTA(予測と実績!A18:I18)=0,"",IF(COUNTA(予測と実績!K18)=0,"",予測と実績!K18)))</f>
        <v/>
      </c>
      <c r="F20" s="9" t="str">
        <f aca="false">IF($L$3&lt;&gt;0,NA(),IF(COUNTA(予測と実績!A18:I18)=0,"",IF(COUNTA(予測と実績!F18)=0,"",予測と実績!F18)))</f>
        <v/>
      </c>
      <c r="G20" s="7" t="str">
        <f aca="false">IF($L$3&lt;&gt;0,NA(),IF(COUNTA(予測と実績!A18:I18)=0,"",IF(COUNTA(予測と実績!H18)=0,"",予測と実績!H18)))</f>
        <v/>
      </c>
      <c r="H20" s="5" t="str">
        <f aca="false">IF($L$3&lt;&gt;0,NA(),IF(COUNTA(予測と実績!A18:I18)=0,"",IF(COUNTA(予測と実績!L18)=0,"",予測と実績!L18)))</f>
        <v/>
      </c>
      <c r="I20" s="5" t="str">
        <f aca="false">IF($L$3&lt;&gt;0,NA(),IF(COUNTA(予測と実績!A18:I18)=0,"",IF(COUNTA(予測と実績!M18)=0,"",予測と実績!M18)))</f>
        <v/>
      </c>
      <c r="J20" s="1"/>
      <c r="K20" s="1"/>
      <c r="L20" s="1"/>
    </row>
    <row r="21" customFormat="false" ht="30" hidden="false" customHeight="true" outlineLevel="0" collapsed="false">
      <c r="A21" s="1" t="str">
        <f aca="false">IF($L$3&lt;&gt;0,NA(),IF(COUNTA(予測と実績!A19:I19)=0,"",IF(COUNTA(予測と実績!A19)=0,"",予測と実績!A19)))</f>
        <v/>
      </c>
      <c r="B21" s="7" t="str">
        <f aca="false">IF($L$3&lt;&gt;0,NA(),IF(COUNTA(予測と実績!A19:I19)=0,"",IF(COUNTA(予測と実績!D19)=0,"",予測と実績!D19)))</f>
        <v/>
      </c>
      <c r="C21" s="5" t="str">
        <f aca="false">IF($L$3&lt;&gt;0,NA(),IF(COUNTA(予測と実績!A19:I19)=0,"",IF(COUNTA(予測と実績!B19)=0,"",予測と実績!B19)))</f>
        <v/>
      </c>
      <c r="D21" s="8" t="str">
        <f aca="false">IF($L$3&lt;&gt;0,NA(),IF(COUNTA(予測と実績!A19:I19)=0,"",IF(COUNTA(予測と実績!C19)=0,"",予測と実績!C19)))</f>
        <v/>
      </c>
      <c r="E21" s="5" t="str">
        <f aca="false">IF($L$3&lt;&gt;0,NA(),IF(COUNTA(予測と実績!A19:I19)=0,"",IF(COUNTA(予測と実績!K19)=0,"",予測と実績!K19)))</f>
        <v/>
      </c>
      <c r="F21" s="9" t="str">
        <f aca="false">IF($L$3&lt;&gt;0,NA(),IF(COUNTA(予測と実績!A19:I19)=0,"",IF(COUNTA(予測と実績!F19)=0,"",予測と実績!F19)))</f>
        <v/>
      </c>
      <c r="G21" s="7" t="str">
        <f aca="false">IF($L$3&lt;&gt;0,NA(),IF(COUNTA(予測と実績!A19:I19)=0,"",IF(COUNTA(予測と実績!H19)=0,"",予測と実績!H19)))</f>
        <v/>
      </c>
      <c r="H21" s="5" t="str">
        <f aca="false">IF($L$3&lt;&gt;0,NA(),IF(COUNTA(予測と実績!A19:I19)=0,"",IF(COUNTA(予測と実績!L19)=0,"",予測と実績!L19)))</f>
        <v/>
      </c>
      <c r="I21" s="5" t="str">
        <f aca="false">IF($L$3&lt;&gt;0,NA(),IF(COUNTA(予測と実績!A19:I19)=0,"",IF(COUNTA(予測と実績!M19)=0,"",予測と実績!M19)))</f>
        <v/>
      </c>
      <c r="J21" s="1"/>
      <c r="K21" s="1"/>
      <c r="L21" s="1"/>
    </row>
    <row r="22" customFormat="false" ht="30" hidden="false" customHeight="true" outlineLevel="0" collapsed="false">
      <c r="A22" s="1" t="str">
        <f aca="false">IF($L$3&lt;&gt;0,NA(),IF(COUNTA(予測と実績!A20:I20)=0,"",IF(COUNTA(予測と実績!A20)=0,"",予測と実績!A20)))</f>
        <v/>
      </c>
      <c r="B22" s="7" t="str">
        <f aca="false">IF($L$3&lt;&gt;0,NA(),IF(COUNTA(予測と実績!A20:I20)=0,"",IF(COUNTA(予測と実績!D20)=0,"",予測と実績!D20)))</f>
        <v/>
      </c>
      <c r="C22" s="5" t="str">
        <f aca="false">IF($L$3&lt;&gt;0,NA(),IF(COUNTA(予測と実績!A20:I20)=0,"",IF(COUNTA(予測と実績!B20)=0,"",予測と実績!B20)))</f>
        <v/>
      </c>
      <c r="D22" s="8" t="str">
        <f aca="false">IF($L$3&lt;&gt;0,NA(),IF(COUNTA(予測と実績!A20:I20)=0,"",IF(COUNTA(予測と実績!C20)=0,"",予測と実績!C20)))</f>
        <v/>
      </c>
      <c r="E22" s="5" t="str">
        <f aca="false">IF($L$3&lt;&gt;0,NA(),IF(COUNTA(予測と実績!A20:I20)=0,"",IF(COUNTA(予測と実績!K20)=0,"",予測と実績!K20)))</f>
        <v/>
      </c>
      <c r="F22" s="9" t="str">
        <f aca="false">IF($L$3&lt;&gt;0,NA(),IF(COUNTA(予測と実績!A20:I20)=0,"",IF(COUNTA(予測と実績!F20)=0,"",予測と実績!F20)))</f>
        <v/>
      </c>
      <c r="G22" s="7" t="str">
        <f aca="false">IF($L$3&lt;&gt;0,NA(),IF(COUNTA(予測と実績!A20:I20)=0,"",IF(COUNTA(予測と実績!H20)=0,"",予測と実績!H20)))</f>
        <v/>
      </c>
      <c r="H22" s="5" t="str">
        <f aca="false">IF($L$3&lt;&gt;0,NA(),IF(COUNTA(予測と実績!A20:I20)=0,"",IF(COUNTA(予測と実績!L20)=0,"",予測と実績!L20)))</f>
        <v/>
      </c>
      <c r="I22" s="5" t="str">
        <f aca="false">IF($L$3&lt;&gt;0,NA(),IF(COUNTA(予測と実績!A20:I20)=0,"",IF(COUNTA(予測と実績!M20)=0,"",予測と実績!M20)))</f>
        <v/>
      </c>
      <c r="J22" s="1"/>
      <c r="K22" s="1"/>
      <c r="L22" s="1"/>
    </row>
    <row r="23" customFormat="false" ht="30" hidden="false" customHeight="true" outlineLevel="0" collapsed="false">
      <c r="A23" s="1" t="str">
        <f aca="false">IF($L$3&lt;&gt;0,NA(),IF(COUNTA(予測と実績!A21:I21)=0,"",IF(COUNTA(予測と実績!A21)=0,"",予測と実績!A21)))</f>
        <v/>
      </c>
      <c r="B23" s="7" t="str">
        <f aca="false">IF($L$3&lt;&gt;0,NA(),IF(COUNTA(予測と実績!A21:I21)=0,"",IF(COUNTA(予測と実績!D21)=0,"",予測と実績!D21)))</f>
        <v/>
      </c>
      <c r="C23" s="5" t="str">
        <f aca="false">IF($L$3&lt;&gt;0,NA(),IF(COUNTA(予測と実績!A21:I21)=0,"",IF(COUNTA(予測と実績!B21)=0,"",予測と実績!B21)))</f>
        <v/>
      </c>
      <c r="D23" s="8" t="str">
        <f aca="false">IF($L$3&lt;&gt;0,NA(),IF(COUNTA(予測と実績!A21:I21)=0,"",IF(COUNTA(予測と実績!C21)=0,"",予測と実績!C21)))</f>
        <v/>
      </c>
      <c r="E23" s="5" t="str">
        <f aca="false">IF($L$3&lt;&gt;0,NA(),IF(COUNTA(予測と実績!A21:I21)=0,"",IF(COUNTA(予測と実績!K21)=0,"",予測と実績!K21)))</f>
        <v/>
      </c>
      <c r="F23" s="9" t="str">
        <f aca="false">IF($L$3&lt;&gt;0,NA(),IF(COUNTA(予測と実績!A21:I21)=0,"",IF(COUNTA(予測と実績!F21)=0,"",予測と実績!F21)))</f>
        <v/>
      </c>
      <c r="G23" s="7" t="str">
        <f aca="false">IF($L$3&lt;&gt;0,NA(),IF(COUNTA(予測と実績!A21:I21)=0,"",IF(COUNTA(予測と実績!H21)=0,"",予測と実績!H21)))</f>
        <v/>
      </c>
      <c r="H23" s="5" t="str">
        <f aca="false">IF($L$3&lt;&gt;0,NA(),IF(COUNTA(予測と実績!A21:I21)=0,"",IF(COUNTA(予測と実績!L21)=0,"",予測と実績!L21)))</f>
        <v/>
      </c>
      <c r="I23" s="5" t="str">
        <f aca="false">IF($L$3&lt;&gt;0,NA(),IF(COUNTA(予測と実績!A21:I21)=0,"",IF(COUNTA(予測と実績!M21)=0,"",予測と実績!M21)))</f>
        <v/>
      </c>
      <c r="J23" s="1"/>
      <c r="K23" s="1"/>
      <c r="L23" s="1"/>
    </row>
    <row r="24" customFormat="false" ht="30" hidden="false" customHeight="true" outlineLevel="0" collapsed="false">
      <c r="A24" s="1" t="str">
        <f aca="false">IF($L$3&lt;&gt;0,NA(),IF(COUNTA(予測と実績!A22:I22)=0,"",IF(COUNTA(予測と実績!A22)=0,"",予測と実績!A22)))</f>
        <v/>
      </c>
      <c r="B24" s="7" t="str">
        <f aca="false">IF($L$3&lt;&gt;0,NA(),IF(COUNTA(予測と実績!A22:I22)=0,"",IF(COUNTA(予測と実績!D22)=0,"",予測と実績!D22)))</f>
        <v/>
      </c>
      <c r="C24" s="5" t="str">
        <f aca="false">IF($L$3&lt;&gt;0,NA(),IF(COUNTA(予測と実績!A22:I22)=0,"",IF(COUNTA(予測と実績!B22)=0,"",予測と実績!B22)))</f>
        <v/>
      </c>
      <c r="D24" s="8" t="str">
        <f aca="false">IF($L$3&lt;&gt;0,NA(),IF(COUNTA(予測と実績!A22:I22)=0,"",IF(COUNTA(予測と実績!C22)=0,"",予測と実績!C22)))</f>
        <v/>
      </c>
      <c r="E24" s="5" t="str">
        <f aca="false">IF($L$3&lt;&gt;0,NA(),IF(COUNTA(予測と実績!A22:I22)=0,"",IF(COUNTA(予測と実績!K22)=0,"",予測と実績!K22)))</f>
        <v/>
      </c>
      <c r="F24" s="9" t="str">
        <f aca="false">IF($L$3&lt;&gt;0,NA(),IF(COUNTA(予測と実績!A22:I22)=0,"",IF(COUNTA(予測と実績!F22)=0,"",予測と実績!F22)))</f>
        <v/>
      </c>
      <c r="G24" s="7" t="str">
        <f aca="false">IF($L$3&lt;&gt;0,NA(),IF(COUNTA(予測と実績!A22:I22)=0,"",IF(COUNTA(予測と実績!H22)=0,"",予測と実績!H22)))</f>
        <v/>
      </c>
      <c r="H24" s="5" t="str">
        <f aca="false">IF($L$3&lt;&gt;0,NA(),IF(COUNTA(予測と実績!A22:I22)=0,"",IF(COUNTA(予測と実績!L22)=0,"",予測と実績!L22)))</f>
        <v/>
      </c>
      <c r="I24" s="5" t="str">
        <f aca="false">IF($L$3&lt;&gt;0,NA(),IF(COUNTA(予測と実績!A22:I22)=0,"",IF(COUNTA(予測と実績!M22)=0,"",予測と実績!M22)))</f>
        <v/>
      </c>
      <c r="J24" s="1"/>
      <c r="K24" s="1"/>
      <c r="L24" s="1"/>
    </row>
    <row r="25" customFormat="false" ht="30" hidden="false" customHeight="true" outlineLevel="0" collapsed="false">
      <c r="A25" s="1" t="str">
        <f aca="false">IF($L$3&lt;&gt;0,NA(),IF(COUNTA(予測と実績!A23:I23)=0,"",IF(COUNTA(予測と実績!A23)=0,"",予測と実績!A23)))</f>
        <v/>
      </c>
      <c r="B25" s="7" t="str">
        <f aca="false">IF($L$3&lt;&gt;0,NA(),IF(COUNTA(予測と実績!A23:I23)=0,"",IF(COUNTA(予測と実績!D23)=0,"",予測と実績!D23)))</f>
        <v/>
      </c>
      <c r="C25" s="5" t="str">
        <f aca="false">IF($L$3&lt;&gt;0,NA(),IF(COUNTA(予測と実績!A23:I23)=0,"",IF(COUNTA(予測と実績!B23)=0,"",予測と実績!B23)))</f>
        <v/>
      </c>
      <c r="D25" s="8" t="str">
        <f aca="false">IF($L$3&lt;&gt;0,NA(),IF(COUNTA(予測と実績!A23:I23)=0,"",IF(COUNTA(予測と実績!C23)=0,"",予測と実績!C23)))</f>
        <v/>
      </c>
      <c r="E25" s="5" t="str">
        <f aca="false">IF($L$3&lt;&gt;0,NA(),IF(COUNTA(予測と実績!A23:I23)=0,"",IF(COUNTA(予測と実績!K23)=0,"",予測と実績!K23)))</f>
        <v/>
      </c>
      <c r="F25" s="9" t="str">
        <f aca="false">IF($L$3&lt;&gt;0,NA(),IF(COUNTA(予測と実績!A23:I23)=0,"",IF(COUNTA(予測と実績!F23)=0,"",予測と実績!F23)))</f>
        <v/>
      </c>
      <c r="G25" s="7" t="str">
        <f aca="false">IF($L$3&lt;&gt;0,NA(),IF(COUNTA(予測と実績!A23:I23)=0,"",IF(COUNTA(予測と実績!H23)=0,"",予測と実績!H23)))</f>
        <v/>
      </c>
      <c r="H25" s="5" t="str">
        <f aca="false">IF($L$3&lt;&gt;0,NA(),IF(COUNTA(予測と実績!A23:I23)=0,"",IF(COUNTA(予測と実績!L23)=0,"",予測と実績!L23)))</f>
        <v/>
      </c>
      <c r="I25" s="5" t="str">
        <f aca="false">IF($L$3&lt;&gt;0,NA(),IF(COUNTA(予測と実績!A23:I23)=0,"",IF(COUNTA(予測と実績!M23)=0,"",予測と実績!M23)))</f>
        <v/>
      </c>
      <c r="J25" s="1"/>
      <c r="K25" s="1"/>
      <c r="L25" s="1"/>
    </row>
    <row r="26" customFormat="false" ht="30" hidden="false" customHeight="true" outlineLevel="0" collapsed="false">
      <c r="A26" s="1" t="str">
        <f aca="false">IF($L$3&lt;&gt;0,NA(),IF(COUNTA(予測と実績!A24:I24)=0,"",IF(COUNTA(予測と実績!A24)=0,"",予測と実績!A24)))</f>
        <v/>
      </c>
      <c r="B26" s="7" t="str">
        <f aca="false">IF($L$3&lt;&gt;0,NA(),IF(COUNTA(予測と実績!A24:I24)=0,"",IF(COUNTA(予測と実績!D24)=0,"",予測と実績!D24)))</f>
        <v/>
      </c>
      <c r="C26" s="5" t="str">
        <f aca="false">IF($L$3&lt;&gt;0,NA(),IF(COUNTA(予測と実績!A24:I24)=0,"",IF(COUNTA(予測と実績!B24)=0,"",予測と実績!B24)))</f>
        <v/>
      </c>
      <c r="D26" s="8" t="str">
        <f aca="false">IF($L$3&lt;&gt;0,NA(),IF(COUNTA(予測と実績!A24:I24)=0,"",IF(COUNTA(予測と実績!C24)=0,"",予測と実績!C24)))</f>
        <v/>
      </c>
      <c r="E26" s="5" t="str">
        <f aca="false">IF($L$3&lt;&gt;0,NA(),IF(COUNTA(予測と実績!A24:I24)=0,"",IF(COUNTA(予測と実績!K24)=0,"",予測と実績!K24)))</f>
        <v/>
      </c>
      <c r="F26" s="9" t="str">
        <f aca="false">IF($L$3&lt;&gt;0,NA(),IF(COUNTA(予測と実績!A24:I24)=0,"",IF(COUNTA(予測と実績!F24)=0,"",予測と実績!F24)))</f>
        <v/>
      </c>
      <c r="G26" s="7" t="str">
        <f aca="false">IF($L$3&lt;&gt;0,NA(),IF(COUNTA(予測と実績!A24:I24)=0,"",IF(COUNTA(予測と実績!H24)=0,"",予測と実績!H24)))</f>
        <v/>
      </c>
      <c r="H26" s="5" t="str">
        <f aca="false">IF($L$3&lt;&gt;0,NA(),IF(COUNTA(予測と実績!A24:I24)=0,"",IF(COUNTA(予測と実績!L24)=0,"",予測と実績!L24)))</f>
        <v/>
      </c>
      <c r="I26" s="5" t="str">
        <f aca="false">IF($L$3&lt;&gt;0,NA(),IF(COUNTA(予測と実績!A24:I24)=0,"",IF(COUNTA(予測と実績!M24)=0,"",予測と実績!M24)))</f>
        <v/>
      </c>
      <c r="J26" s="1"/>
      <c r="K26" s="1"/>
      <c r="L26" s="1"/>
    </row>
    <row r="27" customFormat="false" ht="30" hidden="false" customHeight="true" outlineLevel="0" collapsed="false">
      <c r="A27" s="1" t="str">
        <f aca="false">IF($L$3&lt;&gt;0,NA(),IF(COUNTA(予測と実績!A25:I25)=0,"",IF(COUNTA(予測と実績!A25)=0,"",予測と実績!A25)))</f>
        <v/>
      </c>
      <c r="B27" s="7" t="str">
        <f aca="false">IF($L$3&lt;&gt;0,NA(),IF(COUNTA(予測と実績!A25:I25)=0,"",IF(COUNTA(予測と実績!D25)=0,"",予測と実績!D25)))</f>
        <v/>
      </c>
      <c r="C27" s="5" t="str">
        <f aca="false">IF($L$3&lt;&gt;0,NA(),IF(COUNTA(予測と実績!A25:I25)=0,"",IF(COUNTA(予測と実績!B25)=0,"",予測と実績!B25)))</f>
        <v/>
      </c>
      <c r="D27" s="8" t="str">
        <f aca="false">IF($L$3&lt;&gt;0,NA(),IF(COUNTA(予測と実績!A25:I25)=0,"",IF(COUNTA(予測と実績!C25)=0,"",予測と実績!C25)))</f>
        <v/>
      </c>
      <c r="E27" s="5" t="str">
        <f aca="false">IF($L$3&lt;&gt;0,NA(),IF(COUNTA(予測と実績!A25:I25)=0,"",IF(COUNTA(予測と実績!K25)=0,"",予測と実績!K25)))</f>
        <v/>
      </c>
      <c r="F27" s="9" t="str">
        <f aca="false">IF($L$3&lt;&gt;0,NA(),IF(COUNTA(予測と実績!A25:I25)=0,"",IF(COUNTA(予測と実績!F25)=0,"",予測と実績!F25)))</f>
        <v/>
      </c>
      <c r="G27" s="7" t="str">
        <f aca="false">IF($L$3&lt;&gt;0,NA(),IF(COUNTA(予測と実績!A25:I25)=0,"",IF(COUNTA(予測と実績!H25)=0,"",予測と実績!H25)))</f>
        <v/>
      </c>
      <c r="H27" s="5" t="str">
        <f aca="false">IF($L$3&lt;&gt;0,NA(),IF(COUNTA(予測と実績!A25:I25)=0,"",IF(COUNTA(予測と実績!L25)=0,"",予測と実績!L25)))</f>
        <v/>
      </c>
      <c r="I27" s="5" t="str">
        <f aca="false">IF($L$3&lt;&gt;0,NA(),IF(COUNTA(予測と実績!A25:I25)=0,"",IF(COUNTA(予測と実績!M25)=0,"",予測と実績!M25)))</f>
        <v/>
      </c>
      <c r="J27" s="1"/>
      <c r="K27" s="1"/>
      <c r="L27" s="1"/>
    </row>
    <row r="28" customFormat="false" ht="30" hidden="false" customHeight="true" outlineLevel="0" collapsed="false">
      <c r="A28" s="1" t="str">
        <f aca="false">IF($L$3&lt;&gt;0,NA(),IF(COUNTA(予測と実績!A26:I26)=0,"",IF(COUNTA(予測と実績!A26)=0,"",予測と実績!A26)))</f>
        <v/>
      </c>
      <c r="B28" s="7" t="str">
        <f aca="false">IF($L$3&lt;&gt;0,NA(),IF(COUNTA(予測と実績!A26:I26)=0,"",IF(COUNTA(予測と実績!D26)=0,"",予測と実績!D26)))</f>
        <v/>
      </c>
      <c r="C28" s="5" t="str">
        <f aca="false">IF($L$3&lt;&gt;0,NA(),IF(COUNTA(予測と実績!A26:I26)=0,"",IF(COUNTA(予測と実績!B26)=0,"",予測と実績!B26)))</f>
        <v/>
      </c>
      <c r="D28" s="8" t="str">
        <f aca="false">IF($L$3&lt;&gt;0,NA(),IF(COUNTA(予測と実績!A26:I26)=0,"",IF(COUNTA(予測と実績!C26)=0,"",予測と実績!C26)))</f>
        <v/>
      </c>
      <c r="E28" s="5" t="str">
        <f aca="false">IF($L$3&lt;&gt;0,NA(),IF(COUNTA(予測と実績!A26:I26)=0,"",IF(COUNTA(予測と実績!K26)=0,"",予測と実績!K26)))</f>
        <v/>
      </c>
      <c r="F28" s="9" t="str">
        <f aca="false">IF($L$3&lt;&gt;0,NA(),IF(COUNTA(予測と実績!A26:I26)=0,"",IF(COUNTA(予測と実績!F26)=0,"",予測と実績!F26)))</f>
        <v/>
      </c>
      <c r="G28" s="7" t="str">
        <f aca="false">IF($L$3&lt;&gt;0,NA(),IF(COUNTA(予測と実績!A26:I26)=0,"",IF(COUNTA(予測と実績!H26)=0,"",予測と実績!H26)))</f>
        <v/>
      </c>
      <c r="H28" s="5" t="str">
        <f aca="false">IF($L$3&lt;&gt;0,NA(),IF(COUNTA(予測と実績!A26:I26)=0,"",IF(COUNTA(予測と実績!L26)=0,"",予測と実績!L26)))</f>
        <v/>
      </c>
      <c r="I28" s="5" t="str">
        <f aca="false">IF($L$3&lt;&gt;0,NA(),IF(COUNTA(予測と実績!A26:I26)=0,"",IF(COUNTA(予測と実績!M26)=0,"",予測と実績!M26)))</f>
        <v/>
      </c>
      <c r="J28" s="1"/>
      <c r="K28" s="1"/>
      <c r="L28" s="1"/>
    </row>
    <row r="29" customFormat="false" ht="30" hidden="false" customHeight="true" outlineLevel="0" collapsed="false">
      <c r="A29" s="1" t="str">
        <f aca="false">IF($L$3&lt;&gt;0,NA(),IF(COUNTA(予測と実績!A27:I27)=0,"",IF(COUNTA(予測と実績!A27)=0,"",予測と実績!A27)))</f>
        <v/>
      </c>
      <c r="B29" s="7" t="str">
        <f aca="false">IF($L$3&lt;&gt;0,NA(),IF(COUNTA(予測と実績!A27:I27)=0,"",IF(COUNTA(予測と実績!D27)=0,"",予測と実績!D27)))</f>
        <v/>
      </c>
      <c r="C29" s="5" t="str">
        <f aca="false">IF($L$3&lt;&gt;0,NA(),IF(COUNTA(予測と実績!A27:I27)=0,"",IF(COUNTA(予測と実績!B27)=0,"",予測と実績!B27)))</f>
        <v/>
      </c>
      <c r="D29" s="8" t="str">
        <f aca="false">IF($L$3&lt;&gt;0,NA(),IF(COUNTA(予測と実績!A27:I27)=0,"",IF(COUNTA(予測と実績!C27)=0,"",予測と実績!C27)))</f>
        <v/>
      </c>
      <c r="E29" s="5" t="str">
        <f aca="false">IF($L$3&lt;&gt;0,NA(),IF(COUNTA(予測と実績!A27:I27)=0,"",IF(COUNTA(予測と実績!K27)=0,"",予測と実績!K27)))</f>
        <v/>
      </c>
      <c r="F29" s="9" t="str">
        <f aca="false">IF($L$3&lt;&gt;0,NA(),IF(COUNTA(予測と実績!A27:I27)=0,"",IF(COUNTA(予測と実績!F27)=0,"",予測と実績!F27)))</f>
        <v/>
      </c>
      <c r="G29" s="7" t="str">
        <f aca="false">IF($L$3&lt;&gt;0,NA(),IF(COUNTA(予測と実績!A27:I27)=0,"",IF(COUNTA(予測と実績!H27)=0,"",予測と実績!H27)))</f>
        <v/>
      </c>
      <c r="H29" s="5" t="str">
        <f aca="false">IF($L$3&lt;&gt;0,NA(),IF(COUNTA(予測と実績!A27:I27)=0,"",IF(COUNTA(予測と実績!L27)=0,"",予測と実績!L27)))</f>
        <v/>
      </c>
      <c r="I29" s="5" t="str">
        <f aca="false">IF($L$3&lt;&gt;0,NA(),IF(COUNTA(予測と実績!A27:I27)=0,"",IF(COUNTA(予測と実績!M27)=0,"",予測と実績!M27)))</f>
        <v/>
      </c>
      <c r="J29" s="1"/>
      <c r="K29" s="1"/>
      <c r="L29" s="1"/>
    </row>
    <row r="30" customFormat="false" ht="30" hidden="false" customHeight="true" outlineLevel="0" collapsed="false">
      <c r="A30" s="1" t="str">
        <f aca="false">IF($L$3&lt;&gt;0,NA(),IF(COUNTA(予測と実績!A28:I28)=0,"",IF(COUNTA(予測と実績!A28)=0,"",予測と実績!A28)))</f>
        <v/>
      </c>
      <c r="B30" s="7" t="str">
        <f aca="false">IF($L$3&lt;&gt;0,NA(),IF(COUNTA(予測と実績!A28:I28)=0,"",IF(COUNTA(予測と実績!D28)=0,"",予測と実績!D28)))</f>
        <v/>
      </c>
      <c r="C30" s="5" t="str">
        <f aca="false">IF($L$3&lt;&gt;0,NA(),IF(COUNTA(予測と実績!A28:I28)=0,"",IF(COUNTA(予測と実績!B28)=0,"",予測と実績!B28)))</f>
        <v/>
      </c>
      <c r="D30" s="8" t="str">
        <f aca="false">IF($L$3&lt;&gt;0,NA(),IF(COUNTA(予測と実績!A28:I28)=0,"",IF(COUNTA(予測と実績!C28)=0,"",予測と実績!C28)))</f>
        <v/>
      </c>
      <c r="E30" s="5" t="str">
        <f aca="false">IF($L$3&lt;&gt;0,NA(),IF(COUNTA(予測と実績!A28:I28)=0,"",IF(COUNTA(予測と実績!K28)=0,"",予測と実績!K28)))</f>
        <v/>
      </c>
      <c r="F30" s="9" t="str">
        <f aca="false">IF($L$3&lt;&gt;0,NA(),IF(COUNTA(予測と実績!A28:I28)=0,"",IF(COUNTA(予測と実績!F28)=0,"",予測と実績!F28)))</f>
        <v/>
      </c>
      <c r="G30" s="7" t="str">
        <f aca="false">IF($L$3&lt;&gt;0,NA(),IF(COUNTA(予測と実績!A28:I28)=0,"",IF(COUNTA(予測と実績!H28)=0,"",予測と実績!H28)))</f>
        <v/>
      </c>
      <c r="H30" s="5" t="str">
        <f aca="false">IF($L$3&lt;&gt;0,NA(),IF(COUNTA(予測と実績!A28:I28)=0,"",IF(COUNTA(予測と実績!L28)=0,"",予測と実績!L28)))</f>
        <v/>
      </c>
      <c r="I30" s="5" t="str">
        <f aca="false">IF($L$3&lt;&gt;0,NA(),IF(COUNTA(予測と実績!A28:I28)=0,"",IF(COUNTA(予測と実績!M28)=0,"",予測と実績!M28)))</f>
        <v/>
      </c>
      <c r="J30" s="1"/>
      <c r="K30" s="1"/>
      <c r="L30" s="1"/>
    </row>
    <row r="31" customFormat="false" ht="30" hidden="false" customHeight="true" outlineLevel="0" collapsed="false">
      <c r="A31" s="1" t="str">
        <f aca="false">IF($L$3&lt;&gt;0,NA(),IF(COUNTA(予測と実績!A29:I29)=0,"",IF(COUNTA(予測と実績!A29)=0,"",予測と実績!A29)))</f>
        <v/>
      </c>
      <c r="B31" s="7" t="str">
        <f aca="false">IF($L$3&lt;&gt;0,NA(),IF(COUNTA(予測と実績!A29:I29)=0,"",IF(COUNTA(予測と実績!D29)=0,"",予測と実績!D29)))</f>
        <v/>
      </c>
      <c r="C31" s="5" t="str">
        <f aca="false">IF($L$3&lt;&gt;0,NA(),IF(COUNTA(予測と実績!A29:I29)=0,"",IF(COUNTA(予測と実績!B29)=0,"",予測と実績!B29)))</f>
        <v/>
      </c>
      <c r="D31" s="8" t="str">
        <f aca="false">IF($L$3&lt;&gt;0,NA(),IF(COUNTA(予測と実績!A29:I29)=0,"",IF(COUNTA(予測と実績!C29)=0,"",予測と実績!C29)))</f>
        <v/>
      </c>
      <c r="E31" s="5" t="str">
        <f aca="false">IF($L$3&lt;&gt;0,NA(),IF(COUNTA(予測と実績!A29:I29)=0,"",IF(COUNTA(予測と実績!K29)=0,"",予測と実績!K29)))</f>
        <v/>
      </c>
      <c r="F31" s="9" t="str">
        <f aca="false">IF($L$3&lt;&gt;0,NA(),IF(COUNTA(予測と実績!A29:I29)=0,"",IF(COUNTA(予測と実績!F29)=0,"",予測と実績!F29)))</f>
        <v/>
      </c>
      <c r="G31" s="7" t="str">
        <f aca="false">IF($L$3&lt;&gt;0,NA(),IF(COUNTA(予測と実績!A29:I29)=0,"",IF(COUNTA(予測と実績!H29)=0,"",予測と実績!H29)))</f>
        <v/>
      </c>
      <c r="H31" s="5" t="str">
        <f aca="false">IF($L$3&lt;&gt;0,NA(),IF(COUNTA(予測と実績!A29:I29)=0,"",IF(COUNTA(予測と実績!L29)=0,"",予測と実績!L29)))</f>
        <v/>
      </c>
      <c r="I31" s="5" t="str">
        <f aca="false">IF($L$3&lt;&gt;0,NA(),IF(COUNTA(予測と実績!A29:I29)=0,"",IF(COUNTA(予測と実績!M29)=0,"",予測と実績!M29)))</f>
        <v/>
      </c>
      <c r="J31" s="1"/>
      <c r="K31" s="1"/>
      <c r="L31" s="1"/>
    </row>
    <row r="32" customFormat="false" ht="30" hidden="false" customHeight="true" outlineLevel="0" collapsed="false">
      <c r="A32" s="1" t="str">
        <f aca="false">IF($L$3&lt;&gt;0,NA(),IF(COUNTA(予測と実績!A30:I30)=0,"",IF(COUNTA(予測と実績!A30)=0,"",予測と実績!A30)))</f>
        <v/>
      </c>
      <c r="B32" s="7" t="str">
        <f aca="false">IF($L$3&lt;&gt;0,NA(),IF(COUNTA(予測と実績!A30:I30)=0,"",IF(COUNTA(予測と実績!D30)=0,"",予測と実績!D30)))</f>
        <v/>
      </c>
      <c r="C32" s="5" t="str">
        <f aca="false">IF($L$3&lt;&gt;0,NA(),IF(COUNTA(予測と実績!A30:I30)=0,"",IF(COUNTA(予測と実績!B30)=0,"",予測と実績!B30)))</f>
        <v/>
      </c>
      <c r="D32" s="8" t="str">
        <f aca="false">IF($L$3&lt;&gt;0,NA(),IF(COUNTA(予測と実績!A30:I30)=0,"",IF(COUNTA(予測と実績!C30)=0,"",予測と実績!C30)))</f>
        <v/>
      </c>
      <c r="E32" s="5" t="str">
        <f aca="false">IF($L$3&lt;&gt;0,NA(),IF(COUNTA(予測と実績!A30:I30)=0,"",IF(COUNTA(予測と実績!K30)=0,"",予測と実績!K30)))</f>
        <v/>
      </c>
      <c r="F32" s="9" t="str">
        <f aca="false">IF($L$3&lt;&gt;0,NA(),IF(COUNTA(予測と実績!A30:I30)=0,"",IF(COUNTA(予測と実績!F30)=0,"",予測と実績!F30)))</f>
        <v/>
      </c>
      <c r="G32" s="7" t="str">
        <f aca="false">IF($L$3&lt;&gt;0,NA(),IF(COUNTA(予測と実績!A30:I30)=0,"",IF(COUNTA(予測と実績!H30)=0,"",予測と実績!H30)))</f>
        <v/>
      </c>
      <c r="H32" s="5" t="str">
        <f aca="false">IF($L$3&lt;&gt;0,NA(),IF(COUNTA(予測と実績!A30:I30)=0,"",IF(COUNTA(予測と実績!L30)=0,"",予測と実績!L30)))</f>
        <v/>
      </c>
      <c r="I32" s="5" t="str">
        <f aca="false">IF($L$3&lt;&gt;0,NA(),IF(COUNTA(予測と実績!A30:I30)=0,"",IF(COUNTA(予測と実績!M30)=0,"",予測と実績!M30)))</f>
        <v/>
      </c>
      <c r="J32" s="1"/>
      <c r="K32" s="1"/>
      <c r="L32" s="1"/>
    </row>
    <row r="33" customFormat="false" ht="30" hidden="false" customHeight="true" outlineLevel="0" collapsed="false">
      <c r="A33" s="1" t="str">
        <f aca="false">IF($L$3&lt;&gt;0,NA(),IF(COUNTA(予測と実績!A31:I31)=0,"",IF(COUNTA(予測と実績!A31)=0,"",予測と実績!A31)))</f>
        <v/>
      </c>
      <c r="B33" s="7" t="str">
        <f aca="false">IF($L$3&lt;&gt;0,NA(),IF(COUNTA(予測と実績!A31:I31)=0,"",IF(COUNTA(予測と実績!D31)=0,"",予測と実績!D31)))</f>
        <v/>
      </c>
      <c r="C33" s="5" t="str">
        <f aca="false">IF($L$3&lt;&gt;0,NA(),IF(COUNTA(予測と実績!A31:I31)=0,"",IF(COUNTA(予測と実績!B31)=0,"",予測と実績!B31)))</f>
        <v/>
      </c>
      <c r="D33" s="8" t="str">
        <f aca="false">IF($L$3&lt;&gt;0,NA(),IF(COUNTA(予測と実績!A31:I31)=0,"",IF(COUNTA(予測と実績!C31)=0,"",予測と実績!C31)))</f>
        <v/>
      </c>
      <c r="E33" s="5" t="str">
        <f aca="false">IF($L$3&lt;&gt;0,NA(),IF(COUNTA(予測と実績!A31:I31)=0,"",IF(COUNTA(予測と実績!K31)=0,"",予測と実績!K31)))</f>
        <v/>
      </c>
      <c r="F33" s="9" t="str">
        <f aca="false">IF($L$3&lt;&gt;0,NA(),IF(COUNTA(予測と実績!A31:I31)=0,"",IF(COUNTA(予測と実績!F31)=0,"",予測と実績!F31)))</f>
        <v/>
      </c>
      <c r="G33" s="7" t="str">
        <f aca="false">IF($L$3&lt;&gt;0,NA(),IF(COUNTA(予測と実績!A31:I31)=0,"",IF(COUNTA(予測と実績!H31)=0,"",予測と実績!H31)))</f>
        <v/>
      </c>
      <c r="H33" s="5" t="str">
        <f aca="false">IF($L$3&lt;&gt;0,NA(),IF(COUNTA(予測と実績!A31:I31)=0,"",IF(COUNTA(予測と実績!L31)=0,"",予測と実績!L31)))</f>
        <v/>
      </c>
      <c r="I33" s="5" t="str">
        <f aca="false">IF($L$3&lt;&gt;0,NA(),IF(COUNTA(予測と実績!A31:I31)=0,"",IF(COUNTA(予測と実績!M31)=0,"",予測と実績!M31)))</f>
        <v/>
      </c>
      <c r="J33" s="1"/>
      <c r="K33" s="1"/>
      <c r="L33" s="1"/>
    </row>
    <row r="34" customFormat="false" ht="30" hidden="false" customHeight="true" outlineLevel="0" collapsed="false">
      <c r="A34" s="1" t="str">
        <f aca="false">IF($L$3&lt;&gt;0,NA(),IF(COUNTA(予測と実績!A32:I32)=0,"",IF(COUNTA(予測と実績!A32)=0,"",予測と実績!A32)))</f>
        <v/>
      </c>
      <c r="B34" s="7" t="str">
        <f aca="false">IF($L$3&lt;&gt;0,NA(),IF(COUNTA(予測と実績!A32:I32)=0,"",IF(COUNTA(予測と実績!D32)=0,"",予測と実績!D32)))</f>
        <v/>
      </c>
      <c r="C34" s="5" t="str">
        <f aca="false">IF($L$3&lt;&gt;0,NA(),IF(COUNTA(予測と実績!A32:I32)=0,"",IF(COUNTA(予測と実績!B32)=0,"",予測と実績!B32)))</f>
        <v/>
      </c>
      <c r="D34" s="8" t="str">
        <f aca="false">IF($L$3&lt;&gt;0,NA(),IF(COUNTA(予測と実績!A32:I32)=0,"",IF(COUNTA(予測と実績!C32)=0,"",予測と実績!C32)))</f>
        <v/>
      </c>
      <c r="E34" s="5" t="str">
        <f aca="false">IF($L$3&lt;&gt;0,NA(),IF(COUNTA(予測と実績!A32:I32)=0,"",IF(COUNTA(予測と実績!K32)=0,"",予測と実績!K32)))</f>
        <v/>
      </c>
      <c r="F34" s="9" t="str">
        <f aca="false">IF($L$3&lt;&gt;0,NA(),IF(COUNTA(予測と実績!A32:I32)=0,"",IF(COUNTA(予測と実績!F32)=0,"",予測と実績!F32)))</f>
        <v/>
      </c>
      <c r="G34" s="7" t="str">
        <f aca="false">IF($L$3&lt;&gt;0,NA(),IF(COUNTA(予測と実績!A32:I32)=0,"",IF(COUNTA(予測と実績!H32)=0,"",予測と実績!H32)))</f>
        <v/>
      </c>
      <c r="H34" s="5" t="str">
        <f aca="false">IF($L$3&lt;&gt;0,NA(),IF(COUNTA(予測と実績!A32:I32)=0,"",IF(COUNTA(予測と実績!L32)=0,"",予測と実績!L32)))</f>
        <v/>
      </c>
      <c r="I34" s="5" t="str">
        <f aca="false">IF($L$3&lt;&gt;0,NA(),IF(COUNTA(予測と実績!A32:I32)=0,"",IF(COUNTA(予測と実績!M32)=0,"",予測と実績!M32)))</f>
        <v/>
      </c>
      <c r="J34" s="1"/>
      <c r="K34" s="1"/>
      <c r="L34" s="1"/>
    </row>
    <row r="35" customFormat="false" ht="30" hidden="false" customHeight="true" outlineLevel="0" collapsed="false">
      <c r="A35" s="1" t="str">
        <f aca="false">IF($L$3&lt;&gt;0,NA(),IF(COUNTA(予測と実績!A33:I33)=0,"",IF(COUNTA(予測と実績!A33)=0,"",予測と実績!A33)))</f>
        <v/>
      </c>
      <c r="B35" s="7" t="str">
        <f aca="false">IF($L$3&lt;&gt;0,NA(),IF(COUNTA(予測と実績!A33:I33)=0,"",IF(COUNTA(予測と実績!D33)=0,"",予測と実績!D33)))</f>
        <v/>
      </c>
      <c r="C35" s="5" t="str">
        <f aca="false">IF($L$3&lt;&gt;0,NA(),IF(COUNTA(予測と実績!A33:I33)=0,"",IF(COUNTA(予測と実績!B33)=0,"",予測と実績!B33)))</f>
        <v/>
      </c>
      <c r="D35" s="8" t="str">
        <f aca="false">IF($L$3&lt;&gt;0,NA(),IF(COUNTA(予測と実績!A33:I33)=0,"",IF(COUNTA(予測と実績!C33)=0,"",予測と実績!C33)))</f>
        <v/>
      </c>
      <c r="E35" s="5" t="str">
        <f aca="false">IF($L$3&lt;&gt;0,NA(),IF(COUNTA(予測と実績!A33:I33)=0,"",IF(COUNTA(予測と実績!K33)=0,"",予測と実績!K33)))</f>
        <v/>
      </c>
      <c r="F35" s="9" t="str">
        <f aca="false">IF($L$3&lt;&gt;0,NA(),IF(COUNTA(予測と実績!A33:I33)=0,"",IF(COUNTA(予測と実績!F33)=0,"",予測と実績!F33)))</f>
        <v/>
      </c>
      <c r="G35" s="7" t="str">
        <f aca="false">IF($L$3&lt;&gt;0,NA(),IF(COUNTA(予測と実績!A33:I33)=0,"",IF(COUNTA(予測と実績!H33)=0,"",予測と実績!H33)))</f>
        <v/>
      </c>
      <c r="H35" s="5" t="str">
        <f aca="false">IF($L$3&lt;&gt;0,NA(),IF(COUNTA(予測と実績!A33:I33)=0,"",IF(COUNTA(予測と実績!L33)=0,"",予測と実績!L33)))</f>
        <v/>
      </c>
      <c r="I35" s="5" t="str">
        <f aca="false">IF($L$3&lt;&gt;0,NA(),IF(COUNTA(予測と実績!A33:I33)=0,"",IF(COUNTA(予測と実績!M33)=0,"",予測と実績!M33)))</f>
        <v/>
      </c>
      <c r="J35" s="1"/>
      <c r="K35" s="1"/>
      <c r="L35" s="1"/>
    </row>
    <row r="36" customFormat="false" ht="30" hidden="false" customHeight="true" outlineLevel="0" collapsed="false">
      <c r="A36" s="1" t="str">
        <f aca="false">IF($L$3&lt;&gt;0,NA(),IF(COUNTA(予測と実績!A34:I34)=0,"",IF(COUNTA(予測と実績!A34)=0,"",予測と実績!A34)))</f>
        <v/>
      </c>
      <c r="B36" s="7" t="str">
        <f aca="false">IF($L$3&lt;&gt;0,NA(),IF(COUNTA(予測と実績!A34:I34)=0,"",IF(COUNTA(予測と実績!D34)=0,"",予測と実績!D34)))</f>
        <v/>
      </c>
      <c r="C36" s="5" t="str">
        <f aca="false">IF($L$3&lt;&gt;0,NA(),IF(COUNTA(予測と実績!A34:I34)=0,"",IF(COUNTA(予測と実績!B34)=0,"",予測と実績!B34)))</f>
        <v/>
      </c>
      <c r="D36" s="8" t="str">
        <f aca="false">IF($L$3&lt;&gt;0,NA(),IF(COUNTA(予測と実績!A34:I34)=0,"",IF(COUNTA(予測と実績!C34)=0,"",予測と実績!C34)))</f>
        <v/>
      </c>
      <c r="E36" s="5" t="str">
        <f aca="false">IF($L$3&lt;&gt;0,NA(),IF(COUNTA(予測と実績!A34:I34)=0,"",IF(COUNTA(予測と実績!K34)=0,"",予測と実績!K34)))</f>
        <v/>
      </c>
      <c r="F36" s="9" t="str">
        <f aca="false">IF($L$3&lt;&gt;0,NA(),IF(COUNTA(予測と実績!A34:I34)=0,"",IF(COUNTA(予測と実績!F34)=0,"",予測と実績!F34)))</f>
        <v/>
      </c>
      <c r="G36" s="7" t="str">
        <f aca="false">IF($L$3&lt;&gt;0,NA(),IF(COUNTA(予測と実績!A34:I34)=0,"",IF(COUNTA(予測と実績!H34)=0,"",予測と実績!H34)))</f>
        <v/>
      </c>
      <c r="H36" s="5" t="str">
        <f aca="false">IF($L$3&lt;&gt;0,NA(),IF(COUNTA(予測と実績!A34:I34)=0,"",IF(COUNTA(予測と実績!L34)=0,"",予測と実績!L34)))</f>
        <v/>
      </c>
      <c r="I36" s="5" t="str">
        <f aca="false">IF($L$3&lt;&gt;0,NA(),IF(COUNTA(予測と実績!A34:I34)=0,"",IF(COUNTA(予測と実績!M34)=0,"",予測と実績!M34)))</f>
        <v/>
      </c>
      <c r="J36" s="1"/>
      <c r="K36" s="1"/>
      <c r="L36" s="1"/>
    </row>
    <row r="37" customFormat="false" ht="30" hidden="false" customHeight="true" outlineLevel="0" collapsed="false">
      <c r="A37" s="1" t="str">
        <f aca="false">IF($L$3&lt;&gt;0,NA(),IF(COUNTA(予測と実績!A35:I35)=0,"",IF(COUNTA(予測と実績!A35)=0,"",予測と実績!A35)))</f>
        <v/>
      </c>
      <c r="B37" s="7" t="str">
        <f aca="false">IF($L$3&lt;&gt;0,NA(),IF(COUNTA(予測と実績!A35:I35)=0,"",IF(COUNTA(予測と実績!D35)=0,"",予測と実績!D35)))</f>
        <v/>
      </c>
      <c r="C37" s="5" t="str">
        <f aca="false">IF($L$3&lt;&gt;0,NA(),IF(COUNTA(予測と実績!A35:I35)=0,"",IF(COUNTA(予測と実績!B35)=0,"",予測と実績!B35)))</f>
        <v/>
      </c>
      <c r="D37" s="8" t="str">
        <f aca="false">IF($L$3&lt;&gt;0,NA(),IF(COUNTA(予測と実績!A35:I35)=0,"",IF(COUNTA(予測と実績!C35)=0,"",予測と実績!C35)))</f>
        <v/>
      </c>
      <c r="E37" s="5" t="str">
        <f aca="false">IF($L$3&lt;&gt;0,NA(),IF(COUNTA(予測と実績!A35:I35)=0,"",IF(COUNTA(予測と実績!K35)=0,"",予測と実績!K35)))</f>
        <v/>
      </c>
      <c r="F37" s="9" t="str">
        <f aca="false">IF($L$3&lt;&gt;0,NA(),IF(COUNTA(予測と実績!A35:I35)=0,"",IF(COUNTA(予測と実績!F35)=0,"",予測と実績!F35)))</f>
        <v/>
      </c>
      <c r="G37" s="7" t="str">
        <f aca="false">IF($L$3&lt;&gt;0,NA(),IF(COUNTA(予測と実績!A35:I35)=0,"",IF(COUNTA(予測と実績!H35)=0,"",予測と実績!H35)))</f>
        <v/>
      </c>
      <c r="H37" s="5" t="str">
        <f aca="false">IF($L$3&lt;&gt;0,NA(),IF(COUNTA(予測と実績!A35:I35)=0,"",IF(COUNTA(予測と実績!L35)=0,"",予測と実績!L35)))</f>
        <v/>
      </c>
      <c r="I37" s="5" t="str">
        <f aca="false">IF($L$3&lt;&gt;0,NA(),IF(COUNTA(予測と実績!A35:I35)=0,"",IF(COUNTA(予測と実績!M35)=0,"",予測と実績!M35)))</f>
        <v/>
      </c>
      <c r="J37" s="1"/>
      <c r="K37" s="1"/>
      <c r="L37" s="1"/>
    </row>
    <row r="38" customFormat="false" ht="30" hidden="false" customHeight="true" outlineLevel="0" collapsed="false">
      <c r="A38" s="1" t="str">
        <f aca="false">IF($L$3&lt;&gt;0,NA(),IF(COUNTA(予測と実績!A36:I36)=0,"",IF(COUNTA(予測と実績!A36)=0,"",予測と実績!A36)))</f>
        <v/>
      </c>
      <c r="B38" s="7" t="str">
        <f aca="false">IF($L$3&lt;&gt;0,NA(),IF(COUNTA(予測と実績!A36:I36)=0,"",IF(COUNTA(予測と実績!D36)=0,"",予測と実績!D36)))</f>
        <v/>
      </c>
      <c r="C38" s="5" t="str">
        <f aca="false">IF($L$3&lt;&gt;0,NA(),IF(COUNTA(予測と実績!A36:I36)=0,"",IF(COUNTA(予測と実績!B36)=0,"",予測と実績!B36)))</f>
        <v/>
      </c>
      <c r="D38" s="8" t="str">
        <f aca="false">IF($L$3&lt;&gt;0,NA(),IF(COUNTA(予測と実績!A36:I36)=0,"",IF(COUNTA(予測と実績!C36)=0,"",予測と実績!C36)))</f>
        <v/>
      </c>
      <c r="E38" s="5" t="str">
        <f aca="false">IF($L$3&lt;&gt;0,NA(),IF(COUNTA(予測と実績!A36:I36)=0,"",IF(COUNTA(予測と実績!K36)=0,"",予測と実績!K36)))</f>
        <v/>
      </c>
      <c r="F38" s="9" t="str">
        <f aca="false">IF($L$3&lt;&gt;0,NA(),IF(COUNTA(予測と実績!A36:I36)=0,"",IF(COUNTA(予測と実績!F36)=0,"",予測と実績!F36)))</f>
        <v/>
      </c>
      <c r="G38" s="7" t="str">
        <f aca="false">IF($L$3&lt;&gt;0,NA(),IF(COUNTA(予測と実績!A36:I36)=0,"",IF(COUNTA(予測と実績!H36)=0,"",予測と実績!H36)))</f>
        <v/>
      </c>
      <c r="H38" s="5" t="str">
        <f aca="false">IF($L$3&lt;&gt;0,NA(),IF(COUNTA(予測と実績!A36:I36)=0,"",IF(COUNTA(予測と実績!L36)=0,"",予測と実績!L36)))</f>
        <v/>
      </c>
      <c r="I38" s="5" t="str">
        <f aca="false">IF($L$3&lt;&gt;0,NA(),IF(COUNTA(予測と実績!A36:I36)=0,"",IF(COUNTA(予測と実績!M36)=0,"",予測と実績!M36)))</f>
        <v/>
      </c>
      <c r="J38" s="1"/>
      <c r="K38" s="1"/>
      <c r="L38" s="1"/>
    </row>
    <row r="39" customFormat="false" ht="30" hidden="false" customHeight="true" outlineLevel="0" collapsed="false">
      <c r="A39" s="1" t="str">
        <f aca="false">IF($L$3&lt;&gt;0,NA(),IF(COUNTA(予測と実績!A37:I37)=0,"",IF(COUNTA(予測と実績!A37)=0,"",予測と実績!A37)))</f>
        <v/>
      </c>
      <c r="B39" s="7" t="str">
        <f aca="false">IF($L$3&lt;&gt;0,NA(),IF(COUNTA(予測と実績!A37:I37)=0,"",IF(COUNTA(予測と実績!D37)=0,"",予測と実績!D37)))</f>
        <v/>
      </c>
      <c r="C39" s="5" t="str">
        <f aca="false">IF($L$3&lt;&gt;0,NA(),IF(COUNTA(予測と実績!A37:I37)=0,"",IF(COUNTA(予測と実績!B37)=0,"",予測と実績!B37)))</f>
        <v/>
      </c>
      <c r="D39" s="8" t="str">
        <f aca="false">IF($L$3&lt;&gt;0,NA(),IF(COUNTA(予測と実績!A37:I37)=0,"",IF(COUNTA(予測と実績!C37)=0,"",予測と実績!C37)))</f>
        <v/>
      </c>
      <c r="E39" s="5" t="str">
        <f aca="false">IF($L$3&lt;&gt;0,NA(),IF(COUNTA(予測と実績!A37:I37)=0,"",IF(COUNTA(予測と実績!K37)=0,"",予測と実績!K37)))</f>
        <v/>
      </c>
      <c r="F39" s="9" t="str">
        <f aca="false">IF($L$3&lt;&gt;0,NA(),IF(COUNTA(予測と実績!A37:I37)=0,"",IF(COUNTA(予測と実績!F37)=0,"",予測と実績!F37)))</f>
        <v/>
      </c>
      <c r="G39" s="7" t="str">
        <f aca="false">IF($L$3&lt;&gt;0,NA(),IF(COUNTA(予測と実績!A37:I37)=0,"",IF(COUNTA(予測と実績!H37)=0,"",予測と実績!H37)))</f>
        <v/>
      </c>
      <c r="H39" s="5" t="str">
        <f aca="false">IF($L$3&lt;&gt;0,NA(),IF(COUNTA(予測と実績!A37:I37)=0,"",IF(COUNTA(予測と実績!L37)=0,"",予測と実績!L37)))</f>
        <v/>
      </c>
      <c r="I39" s="5" t="str">
        <f aca="false">IF($L$3&lt;&gt;0,NA(),IF(COUNTA(予測と実績!A37:I37)=0,"",IF(COUNTA(予測と実績!M37)=0,"",予測と実績!M37)))</f>
        <v/>
      </c>
      <c r="J39" s="1"/>
      <c r="K39" s="1"/>
      <c r="L39" s="1"/>
    </row>
    <row r="40" customFormat="false" ht="30" hidden="false" customHeight="true" outlineLevel="0" collapsed="false">
      <c r="A40" s="1" t="str">
        <f aca="false">IF($L$3&lt;&gt;0,NA(),IF(COUNTA(予測と実績!A38:I38)=0,"",IF(COUNTA(予測と実績!A38)=0,"",予測と実績!A38)))</f>
        <v/>
      </c>
      <c r="B40" s="7" t="str">
        <f aca="false">IF($L$3&lt;&gt;0,NA(),IF(COUNTA(予測と実績!A38:I38)=0,"",IF(COUNTA(予測と実績!D38)=0,"",予測と実績!D38)))</f>
        <v/>
      </c>
      <c r="C40" s="5" t="str">
        <f aca="false">IF($L$3&lt;&gt;0,NA(),IF(COUNTA(予測と実績!A38:I38)=0,"",IF(COUNTA(予測と実績!B38)=0,"",予測と実績!B38)))</f>
        <v/>
      </c>
      <c r="D40" s="8" t="str">
        <f aca="false">IF($L$3&lt;&gt;0,NA(),IF(COUNTA(予測と実績!A38:I38)=0,"",IF(COUNTA(予測と実績!C38)=0,"",予測と実績!C38)))</f>
        <v/>
      </c>
      <c r="E40" s="5" t="str">
        <f aca="false">IF($L$3&lt;&gt;0,NA(),IF(COUNTA(予測と実績!A38:I38)=0,"",IF(COUNTA(予測と実績!K38)=0,"",予測と実績!K38)))</f>
        <v/>
      </c>
      <c r="F40" s="9" t="str">
        <f aca="false">IF($L$3&lt;&gt;0,NA(),IF(COUNTA(予測と実績!A38:I38)=0,"",IF(COUNTA(予測と実績!F38)=0,"",予測と実績!F38)))</f>
        <v/>
      </c>
      <c r="G40" s="7" t="str">
        <f aca="false">IF($L$3&lt;&gt;0,NA(),IF(COUNTA(予測と実績!A38:I38)=0,"",IF(COUNTA(予測と実績!H38)=0,"",予測と実績!H38)))</f>
        <v/>
      </c>
      <c r="H40" s="5" t="str">
        <f aca="false">IF($L$3&lt;&gt;0,NA(),IF(COUNTA(予測と実績!A38:I38)=0,"",IF(COUNTA(予測と実績!L38)=0,"",予測と実績!L38)))</f>
        <v/>
      </c>
      <c r="I40" s="5" t="str">
        <f aca="false">IF($L$3&lt;&gt;0,NA(),IF(COUNTA(予測と実績!A38:I38)=0,"",IF(COUNTA(予測と実績!M38)=0,"",予測と実績!M38)))</f>
        <v/>
      </c>
      <c r="J40" s="1"/>
      <c r="K40" s="1"/>
      <c r="L40" s="1"/>
    </row>
    <row r="41" customFormat="false" ht="30" hidden="false" customHeight="true" outlineLevel="0" collapsed="false">
      <c r="A41" s="1" t="str">
        <f aca="false">IF($L$3&lt;&gt;0,NA(),IF(COUNTA(予測と実績!A39:I39)=0,"",IF(COUNTA(予測と実績!A39)=0,"",予測と実績!A39)))</f>
        <v/>
      </c>
      <c r="B41" s="7" t="str">
        <f aca="false">IF($L$3&lt;&gt;0,NA(),IF(COUNTA(予測と実績!A39:I39)=0,"",IF(COUNTA(予測と実績!D39)=0,"",予測と実績!D39)))</f>
        <v/>
      </c>
      <c r="C41" s="5" t="str">
        <f aca="false">IF($L$3&lt;&gt;0,NA(),IF(COUNTA(予測と実績!A39:I39)=0,"",IF(COUNTA(予測と実績!B39)=0,"",予測と実績!B39)))</f>
        <v/>
      </c>
      <c r="D41" s="8" t="str">
        <f aca="false">IF($L$3&lt;&gt;0,NA(),IF(COUNTA(予測と実績!A39:I39)=0,"",IF(COUNTA(予測と実績!C39)=0,"",予測と実績!C39)))</f>
        <v/>
      </c>
      <c r="E41" s="5" t="str">
        <f aca="false">IF($L$3&lt;&gt;0,NA(),IF(COUNTA(予測と実績!A39:I39)=0,"",IF(COUNTA(予測と実績!K39)=0,"",予測と実績!K39)))</f>
        <v/>
      </c>
      <c r="F41" s="9" t="str">
        <f aca="false">IF($L$3&lt;&gt;0,NA(),IF(COUNTA(予測と実績!A39:I39)=0,"",IF(COUNTA(予測と実績!F39)=0,"",予測と実績!F39)))</f>
        <v/>
      </c>
      <c r="G41" s="7" t="str">
        <f aca="false">IF($L$3&lt;&gt;0,NA(),IF(COUNTA(予測と実績!A39:I39)=0,"",IF(COUNTA(予測と実績!H39)=0,"",予測と実績!H39)))</f>
        <v/>
      </c>
      <c r="H41" s="5" t="str">
        <f aca="false">IF($L$3&lt;&gt;0,NA(),IF(COUNTA(予測と実績!A39:I39)=0,"",IF(COUNTA(予測と実績!L39)=0,"",予測と実績!L39)))</f>
        <v/>
      </c>
      <c r="I41" s="5" t="str">
        <f aca="false">IF($L$3&lt;&gt;0,NA(),IF(COUNTA(予測と実績!A39:I39)=0,"",IF(COUNTA(予測と実績!M39)=0,"",予測と実績!M39)))</f>
        <v/>
      </c>
      <c r="J41" s="1"/>
      <c r="K41" s="1"/>
      <c r="L41" s="1"/>
    </row>
    <row r="42" customFormat="false" ht="30" hidden="false" customHeight="true" outlineLevel="0" collapsed="false">
      <c r="A42" s="1" t="str">
        <f aca="false">IF($L$3&lt;&gt;0,NA(),IF(COUNTA(予測と実績!A40:I40)=0,"",IF(COUNTA(予測と実績!A40)=0,"",予測と実績!A40)))</f>
        <v/>
      </c>
      <c r="B42" s="7" t="str">
        <f aca="false">IF($L$3&lt;&gt;0,NA(),IF(COUNTA(予測と実績!A40:I40)=0,"",IF(COUNTA(予測と実績!D40)=0,"",予測と実績!D40)))</f>
        <v/>
      </c>
      <c r="C42" s="5" t="str">
        <f aca="false">IF($L$3&lt;&gt;0,NA(),IF(COUNTA(予測と実績!A40:I40)=0,"",IF(COUNTA(予測と実績!B40)=0,"",予測と実績!B40)))</f>
        <v/>
      </c>
      <c r="D42" s="8" t="str">
        <f aca="false">IF($L$3&lt;&gt;0,NA(),IF(COUNTA(予測と実績!A40:I40)=0,"",IF(COUNTA(予測と実績!C40)=0,"",予測と実績!C40)))</f>
        <v/>
      </c>
      <c r="E42" s="5" t="str">
        <f aca="false">IF($L$3&lt;&gt;0,NA(),IF(COUNTA(予測と実績!A40:I40)=0,"",IF(COUNTA(予測と実績!K40)=0,"",予測と実績!K40)))</f>
        <v/>
      </c>
      <c r="F42" s="9" t="str">
        <f aca="false">IF($L$3&lt;&gt;0,NA(),IF(COUNTA(予測と実績!A40:I40)=0,"",IF(COUNTA(予測と実績!F40)=0,"",予測と実績!F40)))</f>
        <v/>
      </c>
      <c r="G42" s="7" t="str">
        <f aca="false">IF($L$3&lt;&gt;0,NA(),IF(COUNTA(予測と実績!A40:I40)=0,"",IF(COUNTA(予測と実績!H40)=0,"",予測と実績!H40)))</f>
        <v/>
      </c>
      <c r="H42" s="5" t="str">
        <f aca="false">IF($L$3&lt;&gt;0,NA(),IF(COUNTA(予測と実績!A40:I40)=0,"",IF(COUNTA(予測と実績!L40)=0,"",予測と実績!L40)))</f>
        <v/>
      </c>
      <c r="I42" s="5" t="str">
        <f aca="false">IF($L$3&lt;&gt;0,NA(),IF(COUNTA(予測と実績!A40:I40)=0,"",IF(COUNTA(予測と実績!M40)=0,"",予測と実績!M40)))</f>
        <v/>
      </c>
      <c r="J42" s="1"/>
      <c r="K42" s="1"/>
      <c r="L42" s="1"/>
    </row>
    <row r="43" customFormat="false" ht="30" hidden="false" customHeight="true" outlineLevel="0" collapsed="false">
      <c r="A43" s="1" t="str">
        <f aca="false">IF($L$3&lt;&gt;0,NA(),IF(COUNTA(予測と実績!A41:I41)=0,"",IF(COUNTA(予測と実績!A41)=0,"",予測と実績!A41)))</f>
        <v/>
      </c>
      <c r="B43" s="7" t="str">
        <f aca="false">IF($L$3&lt;&gt;0,NA(),IF(COUNTA(予測と実績!A41:I41)=0,"",IF(COUNTA(予測と実績!D41)=0,"",予測と実績!D41)))</f>
        <v/>
      </c>
      <c r="C43" s="5" t="str">
        <f aca="false">IF($L$3&lt;&gt;0,NA(),IF(COUNTA(予測と実績!A41:I41)=0,"",IF(COUNTA(予測と実績!B41)=0,"",予測と実績!B41)))</f>
        <v/>
      </c>
      <c r="D43" s="8" t="str">
        <f aca="false">IF($L$3&lt;&gt;0,NA(),IF(COUNTA(予測と実績!A41:I41)=0,"",IF(COUNTA(予測と実績!C41)=0,"",予測と実績!C41)))</f>
        <v/>
      </c>
      <c r="E43" s="5" t="str">
        <f aca="false">IF($L$3&lt;&gt;0,NA(),IF(COUNTA(予測と実績!A41:I41)=0,"",IF(COUNTA(予測と実績!K41)=0,"",予測と実績!K41)))</f>
        <v/>
      </c>
      <c r="F43" s="9" t="str">
        <f aca="false">IF($L$3&lt;&gt;0,NA(),IF(COUNTA(予測と実績!A41:I41)=0,"",IF(COUNTA(予測と実績!F41)=0,"",予測と実績!F41)))</f>
        <v/>
      </c>
      <c r="G43" s="7" t="str">
        <f aca="false">IF($L$3&lt;&gt;0,NA(),IF(COUNTA(予測と実績!A41:I41)=0,"",IF(COUNTA(予測と実績!H41)=0,"",予測と実績!H41)))</f>
        <v/>
      </c>
      <c r="H43" s="5" t="str">
        <f aca="false">IF($L$3&lt;&gt;0,NA(),IF(COUNTA(予測と実績!A41:I41)=0,"",IF(COUNTA(予測と実績!L41)=0,"",予測と実績!L41)))</f>
        <v/>
      </c>
      <c r="I43" s="5" t="str">
        <f aca="false">IF($L$3&lt;&gt;0,NA(),IF(COUNTA(予測と実績!A41:I41)=0,"",IF(COUNTA(予測と実績!M41)=0,"",予測と実績!M41)))</f>
        <v/>
      </c>
      <c r="J43" s="1"/>
      <c r="K43" s="1"/>
      <c r="L43" s="1"/>
    </row>
    <row r="44" customFormat="false" ht="30" hidden="false" customHeight="true" outlineLevel="0" collapsed="false">
      <c r="A44" s="1" t="str">
        <f aca="false">IF($L$3&lt;&gt;0,NA(),IF(COUNTA(予測と実績!A42:I42)=0,"",IF(COUNTA(予測と実績!A42)=0,"",予測と実績!A42)))</f>
        <v/>
      </c>
      <c r="B44" s="7" t="str">
        <f aca="false">IF($L$3&lt;&gt;0,NA(),IF(COUNTA(予測と実績!A42:I42)=0,"",IF(COUNTA(予測と実績!D42)=0,"",予測と実績!D42)))</f>
        <v/>
      </c>
      <c r="C44" s="5" t="str">
        <f aca="false">IF($L$3&lt;&gt;0,NA(),IF(COUNTA(予測と実績!A42:I42)=0,"",IF(COUNTA(予測と実績!B42)=0,"",予測と実績!B42)))</f>
        <v/>
      </c>
      <c r="D44" s="8" t="str">
        <f aca="false">IF($L$3&lt;&gt;0,NA(),IF(COUNTA(予測と実績!A42:I42)=0,"",IF(COUNTA(予測と実績!C42)=0,"",予測と実績!C42)))</f>
        <v/>
      </c>
      <c r="E44" s="5" t="str">
        <f aca="false">IF($L$3&lt;&gt;0,NA(),IF(COUNTA(予測と実績!A42:I42)=0,"",IF(COUNTA(予測と実績!K42)=0,"",予測と実績!K42)))</f>
        <v/>
      </c>
      <c r="F44" s="9" t="str">
        <f aca="false">IF($L$3&lt;&gt;0,NA(),IF(COUNTA(予測と実績!A42:I42)=0,"",IF(COUNTA(予測と実績!F42)=0,"",予測と実績!F42)))</f>
        <v/>
      </c>
      <c r="G44" s="7" t="str">
        <f aca="false">IF($L$3&lt;&gt;0,NA(),IF(COUNTA(予測と実績!A42:I42)=0,"",IF(COUNTA(予測と実績!H42)=0,"",予測と実績!H42)))</f>
        <v/>
      </c>
      <c r="H44" s="5" t="str">
        <f aca="false">IF($L$3&lt;&gt;0,NA(),IF(COUNTA(予測と実績!A42:I42)=0,"",IF(COUNTA(予測と実績!L42)=0,"",予測と実績!L42)))</f>
        <v/>
      </c>
      <c r="I44" s="5" t="str">
        <f aca="false">IF($L$3&lt;&gt;0,NA(),IF(COUNTA(予測と実績!A42:I42)=0,"",IF(COUNTA(予測と実績!M42)=0,"",予測と実績!M42)))</f>
        <v/>
      </c>
      <c r="J44" s="1"/>
      <c r="K44" s="1"/>
      <c r="L44" s="1"/>
    </row>
    <row r="45" customFormat="false" ht="30" hidden="false" customHeight="true" outlineLevel="0" collapsed="false">
      <c r="A45" s="1" t="str">
        <f aca="false">IF($L$3&lt;&gt;0,NA(),IF(COUNTA(予測と実績!A43:I43)=0,"",IF(COUNTA(予測と実績!A43)=0,"",予測と実績!A43)))</f>
        <v/>
      </c>
      <c r="B45" s="7" t="str">
        <f aca="false">IF($L$3&lt;&gt;0,NA(),IF(COUNTA(予測と実績!A43:I43)=0,"",IF(COUNTA(予測と実績!D43)=0,"",予測と実績!D43)))</f>
        <v/>
      </c>
      <c r="C45" s="5" t="str">
        <f aca="false">IF($L$3&lt;&gt;0,NA(),IF(COUNTA(予測と実績!A43:I43)=0,"",IF(COUNTA(予測と実績!B43)=0,"",予測と実績!B43)))</f>
        <v/>
      </c>
      <c r="D45" s="8" t="str">
        <f aca="false">IF($L$3&lt;&gt;0,NA(),IF(COUNTA(予測と実績!A43:I43)=0,"",IF(COUNTA(予測と実績!C43)=0,"",予測と実績!C43)))</f>
        <v/>
      </c>
      <c r="E45" s="5" t="str">
        <f aca="false">IF($L$3&lt;&gt;0,NA(),IF(COUNTA(予測と実績!A43:I43)=0,"",IF(COUNTA(予測と実績!K43)=0,"",予測と実績!K43)))</f>
        <v/>
      </c>
      <c r="F45" s="9" t="str">
        <f aca="false">IF($L$3&lt;&gt;0,NA(),IF(COUNTA(予測と実績!A43:I43)=0,"",IF(COUNTA(予測と実績!F43)=0,"",予測と実績!F43)))</f>
        <v/>
      </c>
      <c r="G45" s="7" t="str">
        <f aca="false">IF($L$3&lt;&gt;0,NA(),IF(COUNTA(予測と実績!A43:I43)=0,"",IF(COUNTA(予測と実績!H43)=0,"",予測と実績!H43)))</f>
        <v/>
      </c>
      <c r="H45" s="5" t="str">
        <f aca="false">IF($L$3&lt;&gt;0,NA(),IF(COUNTA(予測と実績!A43:I43)=0,"",IF(COUNTA(予測と実績!L43)=0,"",予測と実績!L43)))</f>
        <v/>
      </c>
      <c r="I45" s="5" t="str">
        <f aca="false">IF($L$3&lt;&gt;0,NA(),IF(COUNTA(予測と実績!A43:I43)=0,"",IF(COUNTA(予測と実績!M43)=0,"",予測と実績!M43)))</f>
        <v/>
      </c>
      <c r="J45" s="1"/>
      <c r="K45" s="1"/>
      <c r="L45" s="1"/>
    </row>
    <row r="46" customFormat="false" ht="30" hidden="false" customHeight="true" outlineLevel="0" collapsed="false">
      <c r="A46" s="1" t="str">
        <f aca="false">IF($L$3&lt;&gt;0,NA(),IF(COUNTA(予測と実績!A44:I44)=0,"",IF(COUNTA(予測と実績!A44)=0,"",予測と実績!A44)))</f>
        <v/>
      </c>
      <c r="B46" s="7" t="str">
        <f aca="false">IF($L$3&lt;&gt;0,NA(),IF(COUNTA(予測と実績!A44:I44)=0,"",IF(COUNTA(予測と実績!D44)=0,"",予測と実績!D44)))</f>
        <v/>
      </c>
      <c r="C46" s="5" t="str">
        <f aca="false">IF($L$3&lt;&gt;0,NA(),IF(COUNTA(予測と実績!A44:I44)=0,"",IF(COUNTA(予測と実績!B44)=0,"",予測と実績!B44)))</f>
        <v/>
      </c>
      <c r="D46" s="8" t="str">
        <f aca="false">IF($L$3&lt;&gt;0,NA(),IF(COUNTA(予測と実績!A44:I44)=0,"",IF(COUNTA(予測と実績!C44)=0,"",予測と実績!C44)))</f>
        <v/>
      </c>
      <c r="E46" s="5" t="str">
        <f aca="false">IF($L$3&lt;&gt;0,NA(),IF(COUNTA(予測と実績!A44:I44)=0,"",IF(COUNTA(予測と実績!K44)=0,"",予測と実績!K44)))</f>
        <v/>
      </c>
      <c r="F46" s="9" t="str">
        <f aca="false">IF($L$3&lt;&gt;0,NA(),IF(COUNTA(予測と実績!A44:I44)=0,"",IF(COUNTA(予測と実績!F44)=0,"",予測と実績!F44)))</f>
        <v/>
      </c>
      <c r="G46" s="7" t="str">
        <f aca="false">IF($L$3&lt;&gt;0,NA(),IF(COUNTA(予測と実績!A44:I44)=0,"",IF(COUNTA(予測と実績!H44)=0,"",予測と実績!H44)))</f>
        <v/>
      </c>
      <c r="H46" s="5" t="str">
        <f aca="false">IF($L$3&lt;&gt;0,NA(),IF(COUNTA(予測と実績!A44:I44)=0,"",IF(COUNTA(予測と実績!L44)=0,"",予測と実績!L44)))</f>
        <v/>
      </c>
      <c r="I46" s="5" t="str">
        <f aca="false">IF($L$3&lt;&gt;0,NA(),IF(COUNTA(予測と実績!A44:I44)=0,"",IF(COUNTA(予測と実績!M44)=0,"",予測と実績!M44)))</f>
        <v/>
      </c>
      <c r="J46" s="1"/>
      <c r="K46" s="1"/>
      <c r="L46" s="1"/>
    </row>
    <row r="47" customFormat="false" ht="30" hidden="false" customHeight="true" outlineLevel="0" collapsed="false">
      <c r="A47" s="1" t="str">
        <f aca="false">IF($L$3&lt;&gt;0,NA(),IF(COUNTA(予測と実績!A45:I45)=0,"",IF(COUNTA(予測と実績!A45)=0,"",予測と実績!A45)))</f>
        <v/>
      </c>
      <c r="B47" s="7" t="str">
        <f aca="false">IF($L$3&lt;&gt;0,NA(),IF(COUNTA(予測と実績!A45:I45)=0,"",IF(COUNTA(予測と実績!D45)=0,"",予測と実績!D45)))</f>
        <v/>
      </c>
      <c r="C47" s="5" t="str">
        <f aca="false">IF($L$3&lt;&gt;0,NA(),IF(COUNTA(予測と実績!A45:I45)=0,"",IF(COUNTA(予測と実績!B45)=0,"",予測と実績!B45)))</f>
        <v/>
      </c>
      <c r="D47" s="8" t="str">
        <f aca="false">IF($L$3&lt;&gt;0,NA(),IF(COUNTA(予測と実績!A45:I45)=0,"",IF(COUNTA(予測と実績!C45)=0,"",予測と実績!C45)))</f>
        <v/>
      </c>
      <c r="E47" s="5" t="str">
        <f aca="false">IF($L$3&lt;&gt;0,NA(),IF(COUNTA(予測と実績!A45:I45)=0,"",IF(COUNTA(予測と実績!K45)=0,"",予測と実績!K45)))</f>
        <v/>
      </c>
      <c r="F47" s="9" t="str">
        <f aca="false">IF($L$3&lt;&gt;0,NA(),IF(COUNTA(予測と実績!A45:I45)=0,"",IF(COUNTA(予測と実績!F45)=0,"",予測と実績!F45)))</f>
        <v/>
      </c>
      <c r="G47" s="7" t="str">
        <f aca="false">IF($L$3&lt;&gt;0,NA(),IF(COUNTA(予測と実績!A45:I45)=0,"",IF(COUNTA(予測と実績!H45)=0,"",予測と実績!H45)))</f>
        <v/>
      </c>
      <c r="H47" s="5" t="str">
        <f aca="false">IF($L$3&lt;&gt;0,NA(),IF(COUNTA(予測と実績!A45:I45)=0,"",IF(COUNTA(予測と実績!L45)=0,"",予測と実績!L45)))</f>
        <v/>
      </c>
      <c r="I47" s="5" t="str">
        <f aca="false">IF($L$3&lt;&gt;0,NA(),IF(COUNTA(予測と実績!A45:I45)=0,"",IF(COUNTA(予測と実績!M45)=0,"",予測と実績!M45)))</f>
        <v/>
      </c>
      <c r="J47" s="1"/>
      <c r="K47" s="1"/>
      <c r="L47" s="1"/>
    </row>
    <row r="48" customFormat="false" ht="30" hidden="false" customHeight="true" outlineLevel="0" collapsed="false">
      <c r="A48" s="1" t="str">
        <f aca="false">IF($L$3&lt;&gt;0,NA(),IF(COUNTA(予測と実績!A46:I46)=0,"",IF(COUNTA(予測と実績!A46)=0,"",予測と実績!A46)))</f>
        <v/>
      </c>
      <c r="B48" s="7" t="str">
        <f aca="false">IF($L$3&lt;&gt;0,NA(),IF(COUNTA(予測と実績!A46:I46)=0,"",IF(COUNTA(予測と実績!D46)=0,"",予測と実績!D46)))</f>
        <v/>
      </c>
      <c r="C48" s="5" t="str">
        <f aca="false">IF($L$3&lt;&gt;0,NA(),IF(COUNTA(予測と実績!A46:I46)=0,"",IF(COUNTA(予測と実績!B46)=0,"",予測と実績!B46)))</f>
        <v/>
      </c>
      <c r="D48" s="8" t="str">
        <f aca="false">IF($L$3&lt;&gt;0,NA(),IF(COUNTA(予測と実績!A46:I46)=0,"",IF(COUNTA(予測と実績!C46)=0,"",予測と実績!C46)))</f>
        <v/>
      </c>
      <c r="E48" s="5" t="str">
        <f aca="false">IF($L$3&lt;&gt;0,NA(),IF(COUNTA(予測と実績!A46:I46)=0,"",IF(COUNTA(予測と実績!K46)=0,"",予測と実績!K46)))</f>
        <v/>
      </c>
      <c r="F48" s="9" t="str">
        <f aca="false">IF($L$3&lt;&gt;0,NA(),IF(COUNTA(予測と実績!A46:I46)=0,"",IF(COUNTA(予測と実績!F46)=0,"",予測と実績!F46)))</f>
        <v/>
      </c>
      <c r="G48" s="7" t="str">
        <f aca="false">IF($L$3&lt;&gt;0,NA(),IF(COUNTA(予測と実績!A46:I46)=0,"",IF(COUNTA(予測と実績!H46)=0,"",予測と実績!H46)))</f>
        <v/>
      </c>
      <c r="H48" s="5" t="str">
        <f aca="false">IF($L$3&lt;&gt;0,NA(),IF(COUNTA(予測と実績!A46:I46)=0,"",IF(COUNTA(予測と実績!L46)=0,"",予測と実績!L46)))</f>
        <v/>
      </c>
      <c r="I48" s="5" t="str">
        <f aca="false">IF($L$3&lt;&gt;0,NA(),IF(COUNTA(予測と実績!A46:I46)=0,"",IF(COUNTA(予測と実績!M46)=0,"",予測と実績!M46)))</f>
        <v/>
      </c>
      <c r="J48" s="1"/>
      <c r="K48" s="1"/>
      <c r="L48" s="1"/>
    </row>
    <row r="49" customFormat="false" ht="30" hidden="false" customHeight="true" outlineLevel="0" collapsed="false">
      <c r="A49" s="1" t="str">
        <f aca="false">IF($L$3&lt;&gt;0,NA(),IF(COUNTA(予測と実績!A47:I47)=0,"",IF(COUNTA(予測と実績!A47)=0,"",予測と実績!A47)))</f>
        <v/>
      </c>
      <c r="B49" s="7" t="str">
        <f aca="false">IF($L$3&lt;&gt;0,NA(),IF(COUNTA(予測と実績!A47:I47)=0,"",IF(COUNTA(予測と実績!D47)=0,"",予測と実績!D47)))</f>
        <v/>
      </c>
      <c r="C49" s="5" t="str">
        <f aca="false">IF($L$3&lt;&gt;0,NA(),IF(COUNTA(予測と実績!A47:I47)=0,"",IF(COUNTA(予測と実績!B47)=0,"",予測と実績!B47)))</f>
        <v/>
      </c>
      <c r="D49" s="8" t="str">
        <f aca="false">IF($L$3&lt;&gt;0,NA(),IF(COUNTA(予測と実績!A47:I47)=0,"",IF(COUNTA(予測と実績!C47)=0,"",予測と実績!C47)))</f>
        <v/>
      </c>
      <c r="E49" s="5" t="str">
        <f aca="false">IF($L$3&lt;&gt;0,NA(),IF(COUNTA(予測と実績!A47:I47)=0,"",IF(COUNTA(予測と実績!K47)=0,"",予測と実績!K47)))</f>
        <v/>
      </c>
      <c r="F49" s="9" t="str">
        <f aca="false">IF($L$3&lt;&gt;0,NA(),IF(COUNTA(予測と実績!A47:I47)=0,"",IF(COUNTA(予測と実績!F47)=0,"",予測と実績!F47)))</f>
        <v/>
      </c>
      <c r="G49" s="7" t="str">
        <f aca="false">IF($L$3&lt;&gt;0,NA(),IF(COUNTA(予測と実績!A47:I47)=0,"",IF(COUNTA(予測と実績!H47)=0,"",予測と実績!H47)))</f>
        <v/>
      </c>
      <c r="H49" s="5" t="str">
        <f aca="false">IF($L$3&lt;&gt;0,NA(),IF(COUNTA(予測と実績!A47:I47)=0,"",IF(COUNTA(予測と実績!L47)=0,"",予測と実績!L47)))</f>
        <v/>
      </c>
      <c r="I49" s="5" t="str">
        <f aca="false">IF($L$3&lt;&gt;0,NA(),IF(COUNTA(予測と実績!A47:I47)=0,"",IF(COUNTA(予測と実績!M47)=0,"",予測と実績!M47)))</f>
        <v/>
      </c>
      <c r="J49" s="1"/>
      <c r="K49" s="1"/>
      <c r="L49" s="1"/>
    </row>
    <row r="50" customFormat="false" ht="30" hidden="false" customHeight="true" outlineLevel="0" collapsed="false">
      <c r="A50" s="1" t="str">
        <f aca="false">IF($L$3&lt;&gt;0,NA(),IF(COUNTA(予測と実績!A48:I48)=0,"",IF(COUNTA(予測と実績!A48)=0,"",予測と実績!A48)))</f>
        <v/>
      </c>
      <c r="B50" s="7" t="str">
        <f aca="false">IF($L$3&lt;&gt;0,NA(),IF(COUNTA(予測と実績!A48:I48)=0,"",IF(COUNTA(予測と実績!D48)=0,"",予測と実績!D48)))</f>
        <v/>
      </c>
      <c r="C50" s="5" t="str">
        <f aca="false">IF($L$3&lt;&gt;0,NA(),IF(COUNTA(予測と実績!A48:I48)=0,"",IF(COUNTA(予測と実績!B48)=0,"",予測と実績!B48)))</f>
        <v/>
      </c>
      <c r="D50" s="8" t="str">
        <f aca="false">IF($L$3&lt;&gt;0,NA(),IF(COUNTA(予測と実績!A48:I48)=0,"",IF(COUNTA(予測と実績!C48)=0,"",予測と実績!C48)))</f>
        <v/>
      </c>
      <c r="E50" s="5" t="str">
        <f aca="false">IF($L$3&lt;&gt;0,NA(),IF(COUNTA(予測と実績!A48:I48)=0,"",IF(COUNTA(予測と実績!K48)=0,"",予測と実績!K48)))</f>
        <v/>
      </c>
      <c r="F50" s="9" t="str">
        <f aca="false">IF($L$3&lt;&gt;0,NA(),IF(COUNTA(予測と実績!A48:I48)=0,"",IF(COUNTA(予測と実績!F48)=0,"",予測と実績!F48)))</f>
        <v/>
      </c>
      <c r="G50" s="7" t="str">
        <f aca="false">IF($L$3&lt;&gt;0,NA(),IF(COUNTA(予測と実績!A48:I48)=0,"",IF(COUNTA(予測と実績!H48)=0,"",予測と実績!H48)))</f>
        <v/>
      </c>
      <c r="H50" s="5" t="str">
        <f aca="false">IF($L$3&lt;&gt;0,NA(),IF(COUNTA(予測と実績!A48:I48)=0,"",IF(COUNTA(予測と実績!L48)=0,"",予測と実績!L48)))</f>
        <v/>
      </c>
      <c r="I50" s="5" t="str">
        <f aca="false">IF($L$3&lt;&gt;0,NA(),IF(COUNTA(予測と実績!A48:I48)=0,"",IF(COUNTA(予測と実績!M48)=0,"",予測と実績!M48)))</f>
        <v/>
      </c>
      <c r="J50" s="1"/>
      <c r="K50" s="1"/>
      <c r="L50" s="1"/>
    </row>
    <row r="51" customFormat="false" ht="30" hidden="false" customHeight="true" outlineLevel="0" collapsed="false">
      <c r="A51" s="1" t="str">
        <f aca="false">IF($L$3&lt;&gt;0,NA(),IF(COUNTA(予測と実績!A49:I49)=0,"",IF(COUNTA(予測と実績!A49)=0,"",予測と実績!A49)))</f>
        <v/>
      </c>
      <c r="B51" s="7" t="str">
        <f aca="false">IF($L$3&lt;&gt;0,NA(),IF(COUNTA(予測と実績!A49:I49)=0,"",IF(COUNTA(予測と実績!D49)=0,"",予測と実績!D49)))</f>
        <v/>
      </c>
      <c r="C51" s="5" t="str">
        <f aca="false">IF($L$3&lt;&gt;0,NA(),IF(COUNTA(予測と実績!A49:I49)=0,"",IF(COUNTA(予測と実績!B49)=0,"",予測と実績!B49)))</f>
        <v/>
      </c>
      <c r="D51" s="8" t="str">
        <f aca="false">IF($L$3&lt;&gt;0,NA(),IF(COUNTA(予測と実績!A49:I49)=0,"",IF(COUNTA(予測と実績!C49)=0,"",予測と実績!C49)))</f>
        <v/>
      </c>
      <c r="E51" s="5" t="str">
        <f aca="false">IF($L$3&lt;&gt;0,NA(),IF(COUNTA(予測と実績!A49:I49)=0,"",IF(COUNTA(予測と実績!K49)=0,"",予測と実績!K49)))</f>
        <v/>
      </c>
      <c r="F51" s="9" t="str">
        <f aca="false">IF($L$3&lt;&gt;0,NA(),IF(COUNTA(予測と実績!A49:I49)=0,"",IF(COUNTA(予測と実績!F49)=0,"",予測と実績!F49)))</f>
        <v/>
      </c>
      <c r="G51" s="7" t="str">
        <f aca="false">IF($L$3&lt;&gt;0,NA(),IF(COUNTA(予測と実績!A49:I49)=0,"",IF(COUNTA(予測と実績!H49)=0,"",予測と実績!H49)))</f>
        <v/>
      </c>
      <c r="H51" s="5" t="str">
        <f aca="false">IF($L$3&lt;&gt;0,NA(),IF(COUNTA(予測と実績!A49:I49)=0,"",IF(COUNTA(予測と実績!L49)=0,"",予測と実績!L49)))</f>
        <v/>
      </c>
      <c r="I51" s="5" t="str">
        <f aca="false">IF($L$3&lt;&gt;0,NA(),IF(COUNTA(予測と実績!A49:I49)=0,"",IF(COUNTA(予測と実績!M49)=0,"",予測と実績!M49)))</f>
        <v/>
      </c>
      <c r="J51" s="1"/>
      <c r="K51" s="1"/>
      <c r="L51" s="1"/>
    </row>
    <row r="52" customFormat="false" ht="30" hidden="false" customHeight="true" outlineLevel="0" collapsed="false">
      <c r="A52" s="1" t="str">
        <f aca="false">IF($L$3&lt;&gt;0,NA(),IF(COUNTA(予測と実績!A50:I50)=0,"",IF(COUNTA(予測と実績!A50)=0,"",予測と実績!A50)))</f>
        <v/>
      </c>
      <c r="B52" s="7" t="str">
        <f aca="false">IF($L$3&lt;&gt;0,NA(),IF(COUNTA(予測と実績!A50:I50)=0,"",IF(COUNTA(予測と実績!D50)=0,"",予測と実績!D50)))</f>
        <v/>
      </c>
      <c r="C52" s="5" t="str">
        <f aca="false">IF($L$3&lt;&gt;0,NA(),IF(COUNTA(予測と実績!A50:I50)=0,"",IF(COUNTA(予測と実績!B50)=0,"",予測と実績!B50)))</f>
        <v/>
      </c>
      <c r="D52" s="8" t="str">
        <f aca="false">IF($L$3&lt;&gt;0,NA(),IF(COUNTA(予測と実績!A50:I50)=0,"",IF(COUNTA(予測と実績!C50)=0,"",予測と実績!C50)))</f>
        <v/>
      </c>
      <c r="E52" s="5" t="str">
        <f aca="false">IF($L$3&lt;&gt;0,NA(),IF(COUNTA(予測と実績!A50:I50)=0,"",IF(COUNTA(予測と実績!K50)=0,"",予測と実績!K50)))</f>
        <v/>
      </c>
      <c r="F52" s="9" t="str">
        <f aca="false">IF($L$3&lt;&gt;0,NA(),IF(COUNTA(予測と実績!A50:I50)=0,"",IF(COUNTA(予測と実績!F50)=0,"",予測と実績!F50)))</f>
        <v/>
      </c>
      <c r="G52" s="7" t="str">
        <f aca="false">IF($L$3&lt;&gt;0,NA(),IF(COUNTA(予測と実績!A50:I50)=0,"",IF(COUNTA(予測と実績!H50)=0,"",予測と実績!H50)))</f>
        <v/>
      </c>
      <c r="H52" s="5" t="str">
        <f aca="false">IF($L$3&lt;&gt;0,NA(),IF(COUNTA(予測と実績!A50:I50)=0,"",IF(COUNTA(予測と実績!L50)=0,"",予測と実績!L50)))</f>
        <v/>
      </c>
      <c r="I52" s="5" t="str">
        <f aca="false">IF($L$3&lt;&gt;0,NA(),IF(COUNTA(予測と実績!A50:I50)=0,"",IF(COUNTA(予測と実績!M50)=0,"",予測と実績!M50)))</f>
        <v/>
      </c>
      <c r="J52" s="1"/>
      <c r="K52" s="1"/>
      <c r="L52" s="1"/>
    </row>
    <row r="53" customFormat="false" ht="30" hidden="false" customHeight="true" outlineLevel="0" collapsed="false">
      <c r="A53" s="1" t="str">
        <f aca="false">IF($L$3&lt;&gt;0,NA(),IF(COUNTA(予測と実績!A51:I51)=0,"",IF(COUNTA(予測と実績!A51)=0,"",予測と実績!A51)))</f>
        <v/>
      </c>
      <c r="B53" s="7" t="str">
        <f aca="false">IF($L$3&lt;&gt;0,NA(),IF(COUNTA(予測と実績!A51:I51)=0,"",IF(COUNTA(予測と実績!D51)=0,"",予測と実績!D51)))</f>
        <v/>
      </c>
      <c r="C53" s="5" t="str">
        <f aca="false">IF($L$3&lt;&gt;0,NA(),IF(COUNTA(予測と実績!A51:I51)=0,"",IF(COUNTA(予測と実績!B51)=0,"",予測と実績!B51)))</f>
        <v/>
      </c>
      <c r="D53" s="8" t="str">
        <f aca="false">IF($L$3&lt;&gt;0,NA(),IF(COUNTA(予測と実績!A51:I51)=0,"",IF(COUNTA(予測と実績!C51)=0,"",予測と実績!C51)))</f>
        <v/>
      </c>
      <c r="E53" s="5" t="str">
        <f aca="false">IF($L$3&lt;&gt;0,NA(),IF(COUNTA(予測と実績!A51:I51)=0,"",IF(COUNTA(予測と実績!K51)=0,"",予測と実績!K51)))</f>
        <v/>
      </c>
      <c r="F53" s="9" t="str">
        <f aca="false">IF($L$3&lt;&gt;0,NA(),IF(COUNTA(予測と実績!A51:I51)=0,"",IF(COUNTA(予測と実績!F51)=0,"",予測と実績!F51)))</f>
        <v/>
      </c>
      <c r="G53" s="7" t="str">
        <f aca="false">IF($L$3&lt;&gt;0,NA(),IF(COUNTA(予測と実績!A51:I51)=0,"",IF(COUNTA(予測と実績!H51)=0,"",予測と実績!H51)))</f>
        <v/>
      </c>
      <c r="H53" s="5" t="str">
        <f aca="false">IF($L$3&lt;&gt;0,NA(),IF(COUNTA(予測と実績!A51:I51)=0,"",IF(COUNTA(予測と実績!L51)=0,"",予測と実績!L51)))</f>
        <v/>
      </c>
      <c r="I53" s="5" t="str">
        <f aca="false">IF($L$3&lt;&gt;0,NA(),IF(COUNTA(予測と実績!A51:I51)=0,"",IF(COUNTA(予測と実績!M51)=0,"",予測と実績!M51)))</f>
        <v/>
      </c>
      <c r="J53" s="1"/>
      <c r="K53" s="1"/>
      <c r="L53" s="1"/>
    </row>
    <row r="54" customFormat="false" ht="30" hidden="false" customHeight="true" outlineLevel="0" collapsed="false">
      <c r="A54" s="1" t="str">
        <f aca="false">IF($L$3&lt;&gt;0,NA(),IF(COUNTA(予測と実績!A52:I52)=0,"",IF(COUNTA(予測と実績!A52)=0,"",予測と実績!A52)))</f>
        <v/>
      </c>
      <c r="B54" s="7" t="str">
        <f aca="false">IF($L$3&lt;&gt;0,NA(),IF(COUNTA(予測と実績!A52:I52)=0,"",IF(COUNTA(予測と実績!D52)=0,"",予測と実績!D52)))</f>
        <v/>
      </c>
      <c r="C54" s="5" t="str">
        <f aca="false">IF($L$3&lt;&gt;0,NA(),IF(COUNTA(予測と実績!A52:I52)=0,"",IF(COUNTA(予測と実績!B52)=0,"",予測と実績!B52)))</f>
        <v/>
      </c>
      <c r="D54" s="8" t="str">
        <f aca="false">IF($L$3&lt;&gt;0,NA(),IF(COUNTA(予測と実績!A52:I52)=0,"",IF(COUNTA(予測と実績!C52)=0,"",予測と実績!C52)))</f>
        <v/>
      </c>
      <c r="E54" s="5" t="str">
        <f aca="false">IF($L$3&lt;&gt;0,NA(),IF(COUNTA(予測と実績!A52:I52)=0,"",IF(COUNTA(予測と実績!K52)=0,"",予測と実績!K52)))</f>
        <v/>
      </c>
      <c r="F54" s="9" t="str">
        <f aca="false">IF($L$3&lt;&gt;0,NA(),IF(COUNTA(予測と実績!A52:I52)=0,"",IF(COUNTA(予測と実績!F52)=0,"",予測と実績!F52)))</f>
        <v/>
      </c>
      <c r="G54" s="7" t="str">
        <f aca="false">IF($L$3&lt;&gt;0,NA(),IF(COUNTA(予測と実績!A52:I52)=0,"",IF(COUNTA(予測と実績!H52)=0,"",予測と実績!H52)))</f>
        <v/>
      </c>
      <c r="H54" s="5" t="str">
        <f aca="false">IF($L$3&lt;&gt;0,NA(),IF(COUNTA(予測と実績!A52:I52)=0,"",IF(COUNTA(予測と実績!L52)=0,"",予測と実績!L52)))</f>
        <v/>
      </c>
      <c r="I54" s="5" t="str">
        <f aca="false">IF($L$3&lt;&gt;0,NA(),IF(COUNTA(予測と実績!A52:I52)=0,"",IF(COUNTA(予測と実績!M52)=0,"",予測と実績!M52)))</f>
        <v/>
      </c>
      <c r="J54" s="1"/>
      <c r="K54" s="1"/>
      <c r="L54" s="1"/>
    </row>
    <row r="55" customFormat="false" ht="30" hidden="false" customHeight="true" outlineLevel="0" collapsed="false">
      <c r="A55" s="1" t="str">
        <f aca="false">IF($L$3&lt;&gt;0,NA(),IF(COUNTA(予測と実績!A53:I53)=0,"",IF(COUNTA(予測と実績!A53)=0,"",予測と実績!A53)))</f>
        <v/>
      </c>
      <c r="B55" s="7" t="str">
        <f aca="false">IF($L$3&lt;&gt;0,NA(),IF(COUNTA(予測と実績!A53:I53)=0,"",IF(COUNTA(予測と実績!D53)=0,"",予測と実績!D53)))</f>
        <v/>
      </c>
      <c r="C55" s="5" t="str">
        <f aca="false">IF($L$3&lt;&gt;0,NA(),IF(COUNTA(予測と実績!A53:I53)=0,"",IF(COUNTA(予測と実績!B53)=0,"",予測と実績!B53)))</f>
        <v/>
      </c>
      <c r="D55" s="8" t="str">
        <f aca="false">IF($L$3&lt;&gt;0,NA(),IF(COUNTA(予測と実績!A53:I53)=0,"",IF(COUNTA(予測と実績!C53)=0,"",予測と実績!C53)))</f>
        <v/>
      </c>
      <c r="E55" s="5" t="str">
        <f aca="false">IF($L$3&lt;&gt;0,NA(),IF(COUNTA(予測と実績!A53:I53)=0,"",IF(COUNTA(予測と実績!K53)=0,"",予測と実績!K53)))</f>
        <v/>
      </c>
      <c r="F55" s="9" t="str">
        <f aca="false">IF($L$3&lt;&gt;0,NA(),IF(COUNTA(予測と実績!A53:I53)=0,"",IF(COUNTA(予測と実績!F53)=0,"",予測と実績!F53)))</f>
        <v/>
      </c>
      <c r="G55" s="7" t="str">
        <f aca="false">IF($L$3&lt;&gt;0,NA(),IF(COUNTA(予測と実績!A53:I53)=0,"",IF(COUNTA(予測と実績!H53)=0,"",予測と実績!H53)))</f>
        <v/>
      </c>
      <c r="H55" s="5" t="str">
        <f aca="false">IF($L$3&lt;&gt;0,NA(),IF(COUNTA(予測と実績!A53:I53)=0,"",IF(COUNTA(予測と実績!L53)=0,"",予測と実績!L53)))</f>
        <v/>
      </c>
      <c r="I55" s="5" t="str">
        <f aca="false">IF($L$3&lt;&gt;0,NA(),IF(COUNTA(予測と実績!A53:I53)=0,"",IF(COUNTA(予測と実績!M53)=0,"",予測と実績!M53)))</f>
        <v/>
      </c>
      <c r="J55" s="1"/>
      <c r="K55" s="1"/>
      <c r="L55" s="1"/>
    </row>
    <row r="56" customFormat="false" ht="30" hidden="false" customHeight="true" outlineLevel="0" collapsed="false">
      <c r="A56" s="1" t="str">
        <f aca="false">IF($L$3&lt;&gt;0,NA(),IF(COUNTA(予測と実績!A54:I54)=0,"",IF(COUNTA(予測と実績!A54)=0,"",予測と実績!A54)))</f>
        <v/>
      </c>
      <c r="B56" s="7" t="str">
        <f aca="false">IF($L$3&lt;&gt;0,NA(),IF(COUNTA(予測と実績!A54:I54)=0,"",IF(COUNTA(予測と実績!D54)=0,"",予測と実績!D54)))</f>
        <v/>
      </c>
      <c r="C56" s="5" t="str">
        <f aca="false">IF($L$3&lt;&gt;0,NA(),IF(COUNTA(予測と実績!A54:I54)=0,"",IF(COUNTA(予測と実績!B54)=0,"",予測と実績!B54)))</f>
        <v/>
      </c>
      <c r="D56" s="8" t="str">
        <f aca="false">IF($L$3&lt;&gt;0,NA(),IF(COUNTA(予測と実績!A54:I54)=0,"",IF(COUNTA(予測と実績!C54)=0,"",予測と実績!C54)))</f>
        <v/>
      </c>
      <c r="E56" s="5" t="str">
        <f aca="false">IF($L$3&lt;&gt;0,NA(),IF(COUNTA(予測と実績!A54:I54)=0,"",IF(COUNTA(予測と実績!K54)=0,"",予測と実績!K54)))</f>
        <v/>
      </c>
      <c r="F56" s="9" t="str">
        <f aca="false">IF($L$3&lt;&gt;0,NA(),IF(COUNTA(予測と実績!A54:I54)=0,"",IF(COUNTA(予測と実績!F54)=0,"",予測と実績!F54)))</f>
        <v/>
      </c>
      <c r="G56" s="7" t="str">
        <f aca="false">IF($L$3&lt;&gt;0,NA(),IF(COUNTA(予測と実績!A54:I54)=0,"",IF(COUNTA(予測と実績!H54)=0,"",予測と実績!H54)))</f>
        <v/>
      </c>
      <c r="H56" s="5" t="str">
        <f aca="false">IF($L$3&lt;&gt;0,NA(),IF(COUNTA(予測と実績!A54:I54)=0,"",IF(COUNTA(予測と実績!L54)=0,"",予測と実績!L54)))</f>
        <v/>
      </c>
      <c r="I56" s="5" t="str">
        <f aca="false">IF($L$3&lt;&gt;0,NA(),IF(COUNTA(予測と実績!A54:I54)=0,"",IF(COUNTA(予測と実績!M54)=0,"",予測と実績!M54)))</f>
        <v/>
      </c>
      <c r="J56" s="1"/>
      <c r="K56" s="1"/>
      <c r="L56" s="1"/>
    </row>
    <row r="57" customFormat="false" ht="30" hidden="false" customHeight="true" outlineLevel="0" collapsed="false">
      <c r="A57" s="1" t="str">
        <f aca="false">IF($L$3&lt;&gt;0,NA(),IF(COUNTA(予測と実績!A55:I55)=0,"",IF(COUNTA(予測と実績!A55)=0,"",予測と実績!A55)))</f>
        <v/>
      </c>
      <c r="B57" s="7" t="str">
        <f aca="false">IF($L$3&lt;&gt;0,NA(),IF(COUNTA(予測と実績!A55:I55)=0,"",IF(COUNTA(予測と実績!D55)=0,"",予測と実績!D55)))</f>
        <v/>
      </c>
      <c r="C57" s="5" t="str">
        <f aca="false">IF($L$3&lt;&gt;0,NA(),IF(COUNTA(予測と実績!A55:I55)=0,"",IF(COUNTA(予測と実績!B55)=0,"",予測と実績!B55)))</f>
        <v/>
      </c>
      <c r="D57" s="8" t="str">
        <f aca="false">IF($L$3&lt;&gt;0,NA(),IF(COUNTA(予測と実績!A55:I55)=0,"",IF(COUNTA(予測と実績!C55)=0,"",予測と実績!C55)))</f>
        <v/>
      </c>
      <c r="E57" s="5" t="str">
        <f aca="false">IF($L$3&lt;&gt;0,NA(),IF(COUNTA(予測と実績!A55:I55)=0,"",IF(COUNTA(予測と実績!K55)=0,"",予測と実績!K55)))</f>
        <v/>
      </c>
      <c r="F57" s="9" t="str">
        <f aca="false">IF($L$3&lt;&gt;0,NA(),IF(COUNTA(予測と実績!A55:I55)=0,"",IF(COUNTA(予測と実績!F55)=0,"",予測と実績!F55)))</f>
        <v/>
      </c>
      <c r="G57" s="7" t="str">
        <f aca="false">IF($L$3&lt;&gt;0,NA(),IF(COUNTA(予測と実績!A55:I55)=0,"",IF(COUNTA(予測と実績!H55)=0,"",予測と実績!H55)))</f>
        <v/>
      </c>
      <c r="H57" s="5" t="str">
        <f aca="false">IF($L$3&lt;&gt;0,NA(),IF(COUNTA(予測と実績!A55:I55)=0,"",IF(COUNTA(予測と実績!L55)=0,"",予測と実績!L55)))</f>
        <v/>
      </c>
      <c r="I57" s="5" t="str">
        <f aca="false">IF($L$3&lt;&gt;0,NA(),IF(COUNTA(予測と実績!A55:I55)=0,"",IF(COUNTA(予測と実績!M55)=0,"",予測と実績!M55)))</f>
        <v/>
      </c>
      <c r="J57" s="1"/>
      <c r="K57" s="1"/>
      <c r="L57" s="1"/>
    </row>
    <row r="58" customFormat="false" ht="30" hidden="false" customHeight="true" outlineLevel="0" collapsed="false">
      <c r="A58" s="1" t="str">
        <f aca="false">IF($L$3&lt;&gt;0,NA(),IF(COUNTA(予測と実績!A56:I56)=0,"",IF(COUNTA(予測と実績!A56)=0,"",予測と実績!A56)))</f>
        <v/>
      </c>
      <c r="B58" s="7" t="str">
        <f aca="false">IF($L$3&lt;&gt;0,NA(),IF(COUNTA(予測と実績!A56:I56)=0,"",IF(COUNTA(予測と実績!D56)=0,"",予測と実績!D56)))</f>
        <v/>
      </c>
      <c r="C58" s="5" t="str">
        <f aca="false">IF($L$3&lt;&gt;0,NA(),IF(COUNTA(予測と実績!A56:I56)=0,"",IF(COUNTA(予測と実績!B56)=0,"",予測と実績!B56)))</f>
        <v/>
      </c>
      <c r="D58" s="8" t="str">
        <f aca="false">IF($L$3&lt;&gt;0,NA(),IF(COUNTA(予測と実績!A56:I56)=0,"",IF(COUNTA(予測と実績!C56)=0,"",予測と実績!C56)))</f>
        <v/>
      </c>
      <c r="E58" s="5" t="str">
        <f aca="false">IF($L$3&lt;&gt;0,NA(),IF(COUNTA(予測と実績!A56:I56)=0,"",IF(COUNTA(予測と実績!K56)=0,"",予測と実績!K56)))</f>
        <v/>
      </c>
      <c r="F58" s="9" t="str">
        <f aca="false">IF($L$3&lt;&gt;0,NA(),IF(COUNTA(予測と実績!A56:I56)=0,"",IF(COUNTA(予測と実績!F56)=0,"",予測と実績!F56)))</f>
        <v/>
      </c>
      <c r="G58" s="7" t="str">
        <f aca="false">IF($L$3&lt;&gt;0,NA(),IF(COUNTA(予測と実績!A56:I56)=0,"",IF(COUNTA(予測と実績!H56)=0,"",予測と実績!H56)))</f>
        <v/>
      </c>
      <c r="H58" s="5" t="str">
        <f aca="false">IF($L$3&lt;&gt;0,NA(),IF(COUNTA(予測と実績!A56:I56)=0,"",IF(COUNTA(予測と実績!L56)=0,"",予測と実績!L56)))</f>
        <v/>
      </c>
      <c r="I58" s="5" t="str">
        <f aca="false">IF($L$3&lt;&gt;0,NA(),IF(COUNTA(予測と実績!A56:I56)=0,"",IF(COUNTA(予測と実績!M56)=0,"",予測と実績!M56)))</f>
        <v/>
      </c>
      <c r="J58" s="1"/>
      <c r="K58" s="1"/>
      <c r="L58" s="1"/>
    </row>
    <row r="59" customFormat="false" ht="30" hidden="false" customHeight="true" outlineLevel="0" collapsed="false">
      <c r="A59" s="1" t="str">
        <f aca="false">IF($L$3&lt;&gt;0,NA(),IF(COUNTA(予測と実績!A57:I57)=0,"",IF(COUNTA(予測と実績!A57)=0,"",予測と実績!A57)))</f>
        <v/>
      </c>
      <c r="B59" s="7" t="str">
        <f aca="false">IF($L$3&lt;&gt;0,NA(),IF(COUNTA(予測と実績!A57:I57)=0,"",IF(COUNTA(予測と実績!D57)=0,"",予測と実績!D57)))</f>
        <v/>
      </c>
      <c r="C59" s="5" t="str">
        <f aca="false">IF($L$3&lt;&gt;0,NA(),IF(COUNTA(予測と実績!A57:I57)=0,"",IF(COUNTA(予測と実績!B57)=0,"",予測と実績!B57)))</f>
        <v/>
      </c>
      <c r="D59" s="8" t="str">
        <f aca="false">IF($L$3&lt;&gt;0,NA(),IF(COUNTA(予測と実績!A57:I57)=0,"",IF(COUNTA(予測と実績!C57)=0,"",予測と実績!C57)))</f>
        <v/>
      </c>
      <c r="E59" s="5" t="str">
        <f aca="false">IF($L$3&lt;&gt;0,NA(),IF(COUNTA(予測と実績!A57:I57)=0,"",IF(COUNTA(予測と実績!K57)=0,"",予測と実績!K57)))</f>
        <v/>
      </c>
      <c r="F59" s="9" t="str">
        <f aca="false">IF($L$3&lt;&gt;0,NA(),IF(COUNTA(予測と実績!A57:I57)=0,"",IF(COUNTA(予測と実績!F57)=0,"",予測と実績!F57)))</f>
        <v/>
      </c>
      <c r="G59" s="7" t="str">
        <f aca="false">IF($L$3&lt;&gt;0,NA(),IF(COUNTA(予測と実績!A57:I57)=0,"",IF(COUNTA(予測と実績!H57)=0,"",予測と実績!H57)))</f>
        <v/>
      </c>
      <c r="H59" s="5" t="str">
        <f aca="false">IF($L$3&lt;&gt;0,NA(),IF(COUNTA(予測と実績!A57:I57)=0,"",IF(COUNTA(予測と実績!L57)=0,"",予測と実績!L57)))</f>
        <v/>
      </c>
      <c r="I59" s="5" t="str">
        <f aca="false">IF($L$3&lt;&gt;0,NA(),IF(COUNTA(予測と実績!A57:I57)=0,"",IF(COUNTA(予測と実績!M57)=0,"",予測と実績!M57)))</f>
        <v/>
      </c>
      <c r="J59" s="1"/>
      <c r="K59" s="1"/>
      <c r="L59" s="1"/>
    </row>
  </sheetData>
  <mergeCells count="1">
    <mergeCell ref="A2:I2"/>
  </mergeCells>
  <conditionalFormatting sqref="H7">
    <cfRule type="expression" priority="2" aboveAverage="0" equalAverage="0" bottom="0" percent="0" rank="0" text="" dxfId="0">
      <formula>$H$7="判定保留"</formula>
    </cfRule>
  </conditionalFormatting>
  <conditionalFormatting sqref="F10:F59">
    <cfRule type="expression" priority="3" aboveAverage="0" equalAverage="0" bottom="0" percent="0" rank="0" text="" dxfId="1">
      <formula>$F10="未確認"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4"/>
    <col collapsed="false" customWidth="true" hidden="false" outlineLevel="0" max="3" min="3" style="0" width="23"/>
    <col collapsed="false" customWidth="true" hidden="false" outlineLevel="0" max="4" min="4" style="0" width="22"/>
    <col collapsed="false" customWidth="true" hidden="false" outlineLevel="0" max="5" min="5" style="0" width="23"/>
    <col collapsed="false" customWidth="true" hidden="false" outlineLevel="0" max="6" min="6" style="0" width="20"/>
    <col collapsed="false" customWidth="true" hidden="false" outlineLevel="0" max="7" min="7" style="0" width="25"/>
    <col collapsed="false" customWidth="true" hidden="false" outlineLevel="0" max="8" min="8" style="0" width="22"/>
    <col collapsed="false" customWidth="true" hidden="false" outlineLevel="0" max="9" min="9" style="0" width="23"/>
    <col collapsed="false" customWidth="true" hidden="false" outlineLevel="0" max="10" min="10" style="0" width="20"/>
    <col collapsed="false" customWidth="true" hidden="false" outlineLevel="0" max="13" min="11" style="0" width="24"/>
    <col collapsed="false" customWidth="true" hidden="false" outlineLevel="0" max="14" min="14" style="0" width="48"/>
    <col collapsed="false" customWidth="true" hidden="false" outlineLevel="0" max="15" min="15" style="0" width="15"/>
    <col collapsed="false" customWidth="true" hidden="false" outlineLevel="0" max="16" min="16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2" t="s">
        <v>29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</row>
    <row r="3" customFormat="false" ht="23" hidden="false" customHeight="true" outlineLevel="0" collapsed="false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23" hidden="false" customHeight="true" outlineLevel="0" collapsed="false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38" hidden="false" customHeight="true" outlineLevel="0" collapsed="false">
      <c r="A7" s="6" t="s">
        <v>20</v>
      </c>
      <c r="B7" s="6" t="s">
        <v>32</v>
      </c>
      <c r="C7" s="6" t="s">
        <v>33</v>
      </c>
      <c r="D7" s="6" t="s">
        <v>21</v>
      </c>
      <c r="E7" s="6" t="s">
        <v>34</v>
      </c>
      <c r="F7" s="6" t="s">
        <v>25</v>
      </c>
      <c r="G7" s="6" t="s">
        <v>35</v>
      </c>
      <c r="H7" s="6" t="s">
        <v>26</v>
      </c>
      <c r="I7" s="6" t="s">
        <v>36</v>
      </c>
      <c r="J7" s="6" t="s">
        <v>37</v>
      </c>
      <c r="K7" s="6" t="s">
        <v>24</v>
      </c>
      <c r="L7" s="6" t="s">
        <v>27</v>
      </c>
      <c r="M7" s="6" t="s">
        <v>28</v>
      </c>
      <c r="N7" s="6" t="s">
        <v>38</v>
      </c>
      <c r="O7" s="6" t="s">
        <v>39</v>
      </c>
      <c r="P7" s="6" t="s">
        <v>40</v>
      </c>
    </row>
    <row r="8" customFormat="false" ht="30" hidden="false" customHeight="true" outlineLevel="0" collapsed="false">
      <c r="A8" s="10" t="s">
        <v>41</v>
      </c>
      <c r="B8" s="11" t="n">
        <v>100000</v>
      </c>
      <c r="C8" s="12" t="n">
        <v>50</v>
      </c>
      <c r="D8" s="3" t="n">
        <v>46296</v>
      </c>
      <c r="E8" s="3" t="n">
        <v>46295</v>
      </c>
      <c r="F8" s="13" t="s">
        <v>42</v>
      </c>
      <c r="G8" s="11" t="n">
        <v>110000</v>
      </c>
      <c r="H8" s="3" t="n">
        <v>46305</v>
      </c>
      <c r="I8" s="3" t="n">
        <v>46331</v>
      </c>
      <c r="J8" s="1" t="n">
        <f aca="false">IF(N8="","",IF(O8&lt;&gt;0,NA(),IF(AND(D8&gt;=予測比較!$E$3,D8&lt;=予測比較!$H$3),1,0)))</f>
        <v>1</v>
      </c>
      <c r="K8" s="5" t="n">
        <f aca="false">IF(N8="","",IF(O8&lt;&gt;0,NA(),IF(J8=1,ROUND(B8*C8/100,0),"")))</f>
        <v>50000</v>
      </c>
      <c r="L8" s="5" t="n">
        <f aca="false">IF(N8="","",IF(O8&lt;&gt;0,NA(),IF(J8&lt;&gt;1,"",IF(F8="未確認","",IF(AND(F8="受注",H8&gt;=予測比較!$E$3,H8&lt;=予測比較!$H$3),G8,0)))))</f>
        <v>110000</v>
      </c>
      <c r="M8" s="5" t="n">
        <f aca="false">IF(N8="","",IF(O8&lt;&gt;0,NA(),IF(J8&lt;&gt;1,"",IF(F8="未確認","",L8-K8))))</f>
        <v>60000</v>
      </c>
      <c r="N8" s="1" t="str">
        <f aca="false">IF(COUNTA(A8:I8)=0,"",IF(NOT(AND(ISTEXT(A8),LEN(A8)=8,EXACT(LEFT(A8,4),"OPP-"),ISNUMBER(FIND(MID(A8,5,1)&amp;"x","0x1x2x3x4x5x6x7x8x9x")),ISNUMBER(FIND(MID(A8,6,1)&amp;"x","0x1x2x3x4x5x6x7x8x9x")),ISNUMBER(FIND(MID(A8,7,1)&amp;"x","0x1x2x3x4x5x6x7x8x9x")),ISNUMBER(FIND(MID(A8,8,1)&amp;"x","0x1x2x3x4x5x6x7x8x9x")))),"案件IDはOPP-と半角数字4桁",IF(COUNTIFS($A$8:$A$57,A8)&gt;1,"案件IDが重複",IF(NOT(IF(ISNUMBER(B8),AND(B8&gt;=0,B8&lt;=1000000000,B8=INT(B8)),FALSE())),"元の見込額は0〜10億円の整数で必須",IF(NOT(IF(ISNUMBER(C8),AND(C8&gt;=0,C8&lt;=100,C8=INT(C8)),FALSE())),"元の確度は0〜100の整数で必須",IF(NOT(IF(ISNUMBER(D8),AND(D8&gt;=43831,D8&lt;73051,D8=INT(D8)),FALSE())),"元の予定日は時刻なしで必須",IF(NOT(IF(ISNUMBER(E8),AND(E8&gt;=43831,E8&lt;73051,E8=INT(E8)),FALSE())),"予測記録確認日は時刻なしで必須",IF(E8&gt;予測比較!$B$3,"予測記録確認日が予測基準日より後",IF(D8&lt;=予測比較!$B$3,"元の予定日は予測基準日より後",IF(NOT(OR(F8="受注",F8="失注",F8="継続",F8="未確認")),"実績区分を確認",IF(AND(F8="受注",NOT(IF(ISNUMBER(G8),AND(G8&gt;=0,G8&lt;=1000000000,G8=INT(G8)),FALSE()))),"受注額は0〜10億円の整数で必須",IF(AND(F8&lt;&gt;"受注",COUNTA(G8)&gt;0),"受注以外は受注額を空欄",IF(AND(OR(F8="受注",F8="失注"),NOT(IF(ISNUMBER(H8),AND(H8&gt;=43831,H8&lt;73051,H8=INT(H8)),FALSE()))),"受注/失注は決着日が必須",IF(AND(NOT(OR(F8="受注",F8="失注")),COUNTA(H8)&gt;0),"継続/未確認の決着日は空欄",IF(NOT(IF(ISNUMBER(I8),AND(I8&gt;=43831,I8&lt;73051,I8=INT(I8)),FALSE())),"実績記録確認日は時刻なしで必須",IF(OR(I8&lt;予測比較!$H$3,I8&gt;予測比較!$B$4),"対象終了日≦実績確認日≦実績基準日を確認",IF(AND(OR(F8="受注",F8="失注"),OR(H8&lt;=予測比較!$B$3,H8&gt;I8)),"予測基準日＜決着日≦実績確認日を確認","確認済み")))))))))))))))))</f>
        <v>確認済み</v>
      </c>
      <c r="O8" s="1" t="n">
        <f aca="false">IF(N8="","",IF(N8="確認済み",0,1))</f>
        <v>0</v>
      </c>
      <c r="P8" s="1" t="n">
        <f aca="false">IF(COUNTA(A8:I8)=0,IF(AND(N8="",O8="",J8="",K8="",L8="",M8=""),0,1),IF(NOT(AND(ISTEXT(N8),N8=IF(COUNTA(A8:I8)=0,"",IF(NOT(AND(ISTEXT(A8),LEN(A8)=8,EXACT(LEFT(A8,4),"OPP-"),ISNUMBER(FIND(MID(A8,5,1)&amp;"x","0x1x2x3x4x5x6x7x8x9x")),ISNUMBER(FIND(MID(A8,6,1)&amp;"x","0x1x2x3x4x5x6x7x8x9x")),ISNUMBER(FIND(MID(A8,7,1)&amp;"x","0x1x2x3x4x5x6x7x8x9x")),ISNUMBER(FIND(MID(A8,8,1)&amp;"x","0x1x2x3x4x5x6x7x8x9x")))),"案件IDはOPP-と半角数字4桁",IF(COUNTIFS($A$8:$A$57,A8)&gt;1,"案件IDが重複",IF(NOT(IF(ISNUMBER(B8),AND(B8&gt;=0,B8&lt;=1000000000,B8=INT(B8)),FALSE())),"元の見込額は0〜10億円の整数で必須",IF(NOT(IF(ISNUMBER(C8),AND(C8&gt;=0,C8&lt;=100,C8=INT(C8)),FALSE())),"元の確度は0〜100の整数で必須",IF(NOT(IF(ISNUMBER(D8),AND(D8&gt;=43831,D8&lt;73051,D8=INT(D8)),FALSE())),"元の予定日は時刻なしで必須",IF(NOT(IF(ISNUMBER(E8),AND(E8&gt;=43831,E8&lt;73051,E8=INT(E8)),FALSE())),"予測記録確認日は時刻なしで必須",IF(E8&gt;予測比較!$B$3,"予測記録確認日が予測基準日より後",IF(D8&lt;=予測比較!$B$3,"元の予定日は予測基準日より後",IF(NOT(OR(F8="受注",F8="失注",F8="継続",F8="未確認")),"実績区分を確認",IF(AND(F8="受注",NOT(IF(ISNUMBER(G8),AND(G8&gt;=0,G8&lt;=1000000000,G8=INT(G8)),FALSE()))),"受注額は0〜10億円の整数で必須",IF(AND(F8&lt;&gt;"受注",COUNTA(G8)&gt;0),"受注以外は受注額を空欄",IF(AND(OR(F8="受注",F8="失注"),NOT(IF(ISNUMBER(H8),AND(H8&gt;=43831,H8&lt;73051,H8=INT(H8)),FALSE()))),"受注/失注は決着日が必須",IF(AND(NOT(OR(F8="受注",F8="失注")),COUNTA(H8)&gt;0),"継続/未確認の決着日は空欄",IF(NOT(IF(ISNUMBER(I8),AND(I8&gt;=43831,I8&lt;73051,I8=INT(I8)),FALSE())),"実績記録確認日は時刻なしで必須",IF(OR(I8&lt;予測比較!$H$3,I8&gt;予測比較!$B$4),"対象終了日≦実績確認日≦実績基準日を確認",IF(AND(OR(F8="受注",F8="失注"),OR(H8&lt;=予測比較!$B$3,H8&gt;I8)),"予測基準日＜決着日≦実績確認日を確認","確認済み"))))))))))))))))),ISNUMBER(O8),O8=IF(N8="確認済み",0,1))),1,IF(O8&lt;&gt;0,0,IF(AND(ISNUMBER(J8),J8=IF(AND(D8&gt;=予測比較!$E$3,D8&lt;=予測比較!$H$3),1,0),IF(J8=1,ISNUMBER(K8),ISTEXT(K8)),K8=IF(J8=1,ROUND(B8*C8/100,0),""),IF(AND(J8=1,F8&lt;&gt;"未確認"),ISNUMBER(L8),ISTEXT(L8)),L8=IF(J8&lt;&gt;1,"",IF(F8="未確認","",IF(AND(F8="受注",H8&gt;=予測比較!$E$3,H8&lt;=予測比較!$H$3),G8,0))),IF(AND(J8=1,F8&lt;&gt;"未確認"),ISNUMBER(M8),ISTEXT(M8)),M8=IF(J8&lt;&gt;1,"",IF(F8="未確認","",L8-K8))),0,1))))</f>
        <v>0</v>
      </c>
    </row>
    <row r="9" customFormat="false" ht="30" hidden="false" customHeight="true" outlineLevel="0" collapsed="false">
      <c r="A9" s="10" t="s">
        <v>43</v>
      </c>
      <c r="B9" s="11" t="n">
        <v>200001</v>
      </c>
      <c r="C9" s="12" t="n">
        <v>25</v>
      </c>
      <c r="D9" s="3" t="n">
        <v>46326</v>
      </c>
      <c r="E9" s="3" t="n">
        <v>46295</v>
      </c>
      <c r="F9" s="13" t="s">
        <v>44</v>
      </c>
      <c r="G9" s="11"/>
      <c r="H9" s="3" t="n">
        <v>46315</v>
      </c>
      <c r="I9" s="3" t="n">
        <v>46331</v>
      </c>
      <c r="J9" s="1" t="n">
        <f aca="false">IF(N9="","",IF(O9&lt;&gt;0,NA(),IF(AND(D9&gt;=予測比較!$E$3,D9&lt;=予測比較!$H$3),1,0)))</f>
        <v>1</v>
      </c>
      <c r="K9" s="5" t="n">
        <f aca="false">IF(N9="","",IF(O9&lt;&gt;0,NA(),IF(J9=1,ROUND(B9*C9/100,0),"")))</f>
        <v>50000</v>
      </c>
      <c r="L9" s="5" t="n">
        <f aca="false">IF(N9="","",IF(O9&lt;&gt;0,NA(),IF(J9&lt;&gt;1,"",IF(F9="未確認","",IF(AND(F9="受注",H9&gt;=予測比較!$E$3,H9&lt;=予測比較!$H$3),G9,0)))))</f>
        <v>0</v>
      </c>
      <c r="M9" s="5" t="n">
        <f aca="false">IF(N9="","",IF(O9&lt;&gt;0,NA(),IF(J9&lt;&gt;1,"",IF(F9="未確認","",L9-K9))))</f>
        <v>-50000</v>
      </c>
      <c r="N9" s="1" t="str">
        <f aca="false">IF(COUNTA(A9:I9)=0,"",IF(NOT(AND(ISTEXT(A9),LEN(A9)=8,EXACT(LEFT(A9,4),"OPP-"),ISNUMBER(FIND(MID(A9,5,1)&amp;"x","0x1x2x3x4x5x6x7x8x9x")),ISNUMBER(FIND(MID(A9,6,1)&amp;"x","0x1x2x3x4x5x6x7x8x9x")),ISNUMBER(FIND(MID(A9,7,1)&amp;"x","0x1x2x3x4x5x6x7x8x9x")),ISNUMBER(FIND(MID(A9,8,1)&amp;"x","0x1x2x3x4x5x6x7x8x9x")))),"案件IDはOPP-と半角数字4桁",IF(COUNTIFS($A$8:$A$57,A9)&gt;1,"案件IDが重複",IF(NOT(IF(ISNUMBER(B9),AND(B9&gt;=0,B9&lt;=1000000000,B9=INT(B9)),FALSE())),"元の見込額は0〜10億円の整数で必須",IF(NOT(IF(ISNUMBER(C9),AND(C9&gt;=0,C9&lt;=100,C9=INT(C9)),FALSE())),"元の確度は0〜100の整数で必須",IF(NOT(IF(ISNUMBER(D9),AND(D9&gt;=43831,D9&lt;73051,D9=INT(D9)),FALSE())),"元の予定日は時刻なしで必須",IF(NOT(IF(ISNUMBER(E9),AND(E9&gt;=43831,E9&lt;73051,E9=INT(E9)),FALSE())),"予測記録確認日は時刻なしで必須",IF(E9&gt;予測比較!$B$3,"予測記録確認日が予測基準日より後",IF(D9&lt;=予測比較!$B$3,"元の予定日は予測基準日より後",IF(NOT(OR(F9="受注",F9="失注",F9="継続",F9="未確認")),"実績区分を確認",IF(AND(F9="受注",NOT(IF(ISNUMBER(G9),AND(G9&gt;=0,G9&lt;=1000000000,G9=INT(G9)),FALSE()))),"受注額は0〜10億円の整数で必須",IF(AND(F9&lt;&gt;"受注",COUNTA(G9)&gt;0),"受注以外は受注額を空欄",IF(AND(OR(F9="受注",F9="失注"),NOT(IF(ISNUMBER(H9),AND(H9&gt;=43831,H9&lt;73051,H9=INT(H9)),FALSE()))),"受注/失注は決着日が必須",IF(AND(NOT(OR(F9="受注",F9="失注")),COUNTA(H9)&gt;0),"継続/未確認の決着日は空欄",IF(NOT(IF(ISNUMBER(I9),AND(I9&gt;=43831,I9&lt;73051,I9=INT(I9)),FALSE())),"実績記録確認日は時刻なしで必須",IF(OR(I9&lt;予測比較!$H$3,I9&gt;予測比較!$B$4),"対象終了日≦実績確認日≦実績基準日を確認",IF(AND(OR(F9="受注",F9="失注"),OR(H9&lt;=予測比較!$B$3,H9&gt;I9)),"予測基準日＜決着日≦実績確認日を確認","確認済み")))))))))))))))))</f>
        <v>確認済み</v>
      </c>
      <c r="O9" s="1" t="n">
        <f aca="false">IF(N9="","",IF(N9="確認済み",0,1))</f>
        <v>0</v>
      </c>
      <c r="P9" s="1" t="n">
        <f aca="false">IF(COUNTA(A9:I9)=0,IF(AND(N9="",O9="",J9="",K9="",L9="",M9=""),0,1),IF(NOT(AND(ISTEXT(N9),N9=IF(COUNTA(A9:I9)=0,"",IF(NOT(AND(ISTEXT(A9),LEN(A9)=8,EXACT(LEFT(A9,4),"OPP-"),ISNUMBER(FIND(MID(A9,5,1)&amp;"x","0x1x2x3x4x5x6x7x8x9x")),ISNUMBER(FIND(MID(A9,6,1)&amp;"x","0x1x2x3x4x5x6x7x8x9x")),ISNUMBER(FIND(MID(A9,7,1)&amp;"x","0x1x2x3x4x5x6x7x8x9x")),ISNUMBER(FIND(MID(A9,8,1)&amp;"x","0x1x2x3x4x5x6x7x8x9x")))),"案件IDはOPP-と半角数字4桁",IF(COUNTIFS($A$8:$A$57,A9)&gt;1,"案件IDが重複",IF(NOT(IF(ISNUMBER(B9),AND(B9&gt;=0,B9&lt;=1000000000,B9=INT(B9)),FALSE())),"元の見込額は0〜10億円の整数で必須",IF(NOT(IF(ISNUMBER(C9),AND(C9&gt;=0,C9&lt;=100,C9=INT(C9)),FALSE())),"元の確度は0〜100の整数で必須",IF(NOT(IF(ISNUMBER(D9),AND(D9&gt;=43831,D9&lt;73051,D9=INT(D9)),FALSE())),"元の予定日は時刻なしで必須",IF(NOT(IF(ISNUMBER(E9),AND(E9&gt;=43831,E9&lt;73051,E9=INT(E9)),FALSE())),"予測記録確認日は時刻なしで必須",IF(E9&gt;予測比較!$B$3,"予測記録確認日が予測基準日より後",IF(D9&lt;=予測比較!$B$3,"元の予定日は予測基準日より後",IF(NOT(OR(F9="受注",F9="失注",F9="継続",F9="未確認")),"実績区分を確認",IF(AND(F9="受注",NOT(IF(ISNUMBER(G9),AND(G9&gt;=0,G9&lt;=1000000000,G9=INT(G9)),FALSE()))),"受注額は0〜10億円の整数で必須",IF(AND(F9&lt;&gt;"受注",COUNTA(G9)&gt;0),"受注以外は受注額を空欄",IF(AND(OR(F9="受注",F9="失注"),NOT(IF(ISNUMBER(H9),AND(H9&gt;=43831,H9&lt;73051,H9=INT(H9)),FALSE()))),"受注/失注は決着日が必須",IF(AND(NOT(OR(F9="受注",F9="失注")),COUNTA(H9)&gt;0),"継続/未確認の決着日は空欄",IF(NOT(IF(ISNUMBER(I9),AND(I9&gt;=43831,I9&lt;73051,I9=INT(I9)),FALSE())),"実績記録確認日は時刻なしで必須",IF(OR(I9&lt;予測比較!$H$3,I9&gt;予測比較!$B$4),"対象終了日≦実績確認日≦実績基準日を確認",IF(AND(OR(F9="受注",F9="失注"),OR(H9&lt;=予測比較!$B$3,H9&gt;I9)),"予測基準日＜決着日≦実績確認日を確認","確認済み"))))))))))))))))),ISNUMBER(O9),O9=IF(N9="確認済み",0,1))),1,IF(O9&lt;&gt;0,0,IF(AND(ISNUMBER(J9),J9=IF(AND(D9&gt;=予測比較!$E$3,D9&lt;=予測比較!$H$3),1,0),IF(J9=1,ISNUMBER(K9),ISTEXT(K9)),K9=IF(J9=1,ROUND(B9*C9/100,0),""),IF(AND(J9=1,F9&lt;&gt;"未確認"),ISNUMBER(L9),ISTEXT(L9)),L9=IF(J9&lt;&gt;1,"",IF(F9="未確認","",IF(AND(F9="受注",H9&gt;=予測比較!$E$3,H9&lt;=予測比較!$H$3),G9,0))),IF(AND(J9=1,F9&lt;&gt;"未確認"),ISNUMBER(M9),ISTEXT(M9)),M9=IF(J9&lt;&gt;1,"",IF(F9="未確認","",L9-K9))),0,1))))</f>
        <v>0</v>
      </c>
    </row>
    <row r="10" customFormat="false" ht="30" hidden="false" customHeight="true" outlineLevel="0" collapsed="false">
      <c r="A10" s="10" t="s">
        <v>45</v>
      </c>
      <c r="B10" s="11" t="n">
        <v>0</v>
      </c>
      <c r="C10" s="12" t="n">
        <v>0</v>
      </c>
      <c r="D10" s="3" t="n">
        <v>46311</v>
      </c>
      <c r="E10" s="3" t="n">
        <v>46295</v>
      </c>
      <c r="F10" s="13" t="s">
        <v>46</v>
      </c>
      <c r="G10" s="11"/>
      <c r="H10" s="3"/>
      <c r="I10" s="3" t="n">
        <v>46331</v>
      </c>
      <c r="J10" s="1" t="n">
        <f aca="false">IF(N10="","",IF(O10&lt;&gt;0,NA(),IF(AND(D10&gt;=予測比較!$E$3,D10&lt;=予測比較!$H$3),1,0)))</f>
        <v>1</v>
      </c>
      <c r="K10" s="5" t="n">
        <f aca="false">IF(N10="","",IF(O10&lt;&gt;0,NA(),IF(J10=1,ROUND(B10*C10/100,0),"")))</f>
        <v>0</v>
      </c>
      <c r="L10" s="5" t="n">
        <f aca="false">IF(N10="","",IF(O10&lt;&gt;0,NA(),IF(J10&lt;&gt;1,"",IF(F10="未確認","",IF(AND(F10="受注",H10&gt;=予測比較!$E$3,H10&lt;=予測比較!$H$3),G10,0)))))</f>
        <v>0</v>
      </c>
      <c r="M10" s="5" t="n">
        <f aca="false">IF(N10="","",IF(O10&lt;&gt;0,NA(),IF(J10&lt;&gt;1,"",IF(F10="未確認","",L10-K10))))</f>
        <v>0</v>
      </c>
      <c r="N10" s="1" t="str">
        <f aca="false">IF(COUNTA(A10:I10)=0,"",IF(NOT(AND(ISTEXT(A10),LEN(A10)=8,EXACT(LEFT(A10,4),"OPP-"),ISNUMBER(FIND(MID(A10,5,1)&amp;"x","0x1x2x3x4x5x6x7x8x9x")),ISNUMBER(FIND(MID(A10,6,1)&amp;"x","0x1x2x3x4x5x6x7x8x9x")),ISNUMBER(FIND(MID(A10,7,1)&amp;"x","0x1x2x3x4x5x6x7x8x9x")),ISNUMBER(FIND(MID(A10,8,1)&amp;"x","0x1x2x3x4x5x6x7x8x9x")))),"案件IDはOPP-と半角数字4桁",IF(COUNTIFS($A$8:$A$57,A10)&gt;1,"案件IDが重複",IF(NOT(IF(ISNUMBER(B10),AND(B10&gt;=0,B10&lt;=1000000000,B10=INT(B10)),FALSE())),"元の見込額は0〜10億円の整数で必須",IF(NOT(IF(ISNUMBER(C10),AND(C10&gt;=0,C10&lt;=100,C10=INT(C10)),FALSE())),"元の確度は0〜100の整数で必須",IF(NOT(IF(ISNUMBER(D10),AND(D10&gt;=43831,D10&lt;73051,D10=INT(D10)),FALSE())),"元の予定日は時刻なしで必須",IF(NOT(IF(ISNUMBER(E10),AND(E10&gt;=43831,E10&lt;73051,E10=INT(E10)),FALSE())),"予測記録確認日は時刻なしで必須",IF(E10&gt;予測比較!$B$3,"予測記録確認日が予測基準日より後",IF(D10&lt;=予測比較!$B$3,"元の予定日は予測基準日より後",IF(NOT(OR(F10="受注",F10="失注",F10="継続",F10="未確認")),"実績区分を確認",IF(AND(F10="受注",NOT(IF(ISNUMBER(G10),AND(G10&gt;=0,G10&lt;=1000000000,G10=INT(G10)),FALSE()))),"受注額は0〜10億円の整数で必須",IF(AND(F10&lt;&gt;"受注",COUNTA(G10)&gt;0),"受注以外は受注額を空欄",IF(AND(OR(F10="受注",F10="失注"),NOT(IF(ISNUMBER(H10),AND(H10&gt;=43831,H10&lt;73051,H10=INT(H10)),FALSE()))),"受注/失注は決着日が必須",IF(AND(NOT(OR(F10="受注",F10="失注")),COUNTA(H10)&gt;0),"継続/未確認の決着日は空欄",IF(NOT(IF(ISNUMBER(I10),AND(I10&gt;=43831,I10&lt;73051,I10=INT(I10)),FALSE())),"実績記録確認日は時刻なしで必須",IF(OR(I10&lt;予測比較!$H$3,I10&gt;予測比較!$B$4),"対象終了日≦実績確認日≦実績基準日を確認",IF(AND(OR(F10="受注",F10="失注"),OR(H10&lt;=予測比較!$B$3,H10&gt;I10)),"予測基準日＜決着日≦実績確認日を確認","確認済み")))))))))))))))))</f>
        <v>確認済み</v>
      </c>
      <c r="O10" s="1" t="n">
        <f aca="false">IF(N10="","",IF(N10="確認済み",0,1))</f>
        <v>0</v>
      </c>
      <c r="P10" s="1" t="n">
        <f aca="false">IF(COUNTA(A10:I10)=0,IF(AND(N10="",O10="",J10="",K10="",L10="",M10=""),0,1),IF(NOT(AND(ISTEXT(N10),N10=IF(COUNTA(A10:I10)=0,"",IF(NOT(AND(ISTEXT(A10),LEN(A10)=8,EXACT(LEFT(A10,4),"OPP-"),ISNUMBER(FIND(MID(A10,5,1)&amp;"x","0x1x2x3x4x5x6x7x8x9x")),ISNUMBER(FIND(MID(A10,6,1)&amp;"x","0x1x2x3x4x5x6x7x8x9x")),ISNUMBER(FIND(MID(A10,7,1)&amp;"x","0x1x2x3x4x5x6x7x8x9x")),ISNUMBER(FIND(MID(A10,8,1)&amp;"x","0x1x2x3x4x5x6x7x8x9x")))),"案件IDはOPP-と半角数字4桁",IF(COUNTIFS($A$8:$A$57,A10)&gt;1,"案件IDが重複",IF(NOT(IF(ISNUMBER(B10),AND(B10&gt;=0,B10&lt;=1000000000,B10=INT(B10)),FALSE())),"元の見込額は0〜10億円の整数で必須",IF(NOT(IF(ISNUMBER(C10),AND(C10&gt;=0,C10&lt;=100,C10=INT(C10)),FALSE())),"元の確度は0〜100の整数で必須",IF(NOT(IF(ISNUMBER(D10),AND(D10&gt;=43831,D10&lt;73051,D10=INT(D10)),FALSE())),"元の予定日は時刻なしで必須",IF(NOT(IF(ISNUMBER(E10),AND(E10&gt;=43831,E10&lt;73051,E10=INT(E10)),FALSE())),"予測記録確認日は時刻なしで必須",IF(E10&gt;予測比較!$B$3,"予測記録確認日が予測基準日より後",IF(D10&lt;=予測比較!$B$3,"元の予定日は予測基準日より後",IF(NOT(OR(F10="受注",F10="失注",F10="継続",F10="未確認")),"実績区分を確認",IF(AND(F10="受注",NOT(IF(ISNUMBER(G10),AND(G10&gt;=0,G10&lt;=1000000000,G10=INT(G10)),FALSE()))),"受注額は0〜10億円の整数で必須",IF(AND(F10&lt;&gt;"受注",COUNTA(G10)&gt;0),"受注以外は受注額を空欄",IF(AND(OR(F10="受注",F10="失注"),NOT(IF(ISNUMBER(H10),AND(H10&gt;=43831,H10&lt;73051,H10=INT(H10)),FALSE()))),"受注/失注は決着日が必須",IF(AND(NOT(OR(F10="受注",F10="失注")),COUNTA(H10)&gt;0),"継続/未確認の決着日は空欄",IF(NOT(IF(ISNUMBER(I10),AND(I10&gt;=43831,I10&lt;73051,I10=INT(I10)),FALSE())),"実績記録確認日は時刻なしで必須",IF(OR(I10&lt;予測比較!$H$3,I10&gt;予測比較!$B$4),"対象終了日≦実績確認日≦実績基準日を確認",IF(AND(OR(F10="受注",F10="失注"),OR(H10&lt;=予測比較!$B$3,H10&gt;I10)),"予測基準日＜決着日≦実績確認日を確認","確認済み"))))))))))))))))),ISNUMBER(O10),O10=IF(N10="確認済み",0,1))),1,IF(O10&lt;&gt;0,0,IF(AND(ISNUMBER(J10),J10=IF(AND(D10&gt;=予測比較!$E$3,D10&lt;=予測比較!$H$3),1,0),IF(J10=1,ISNUMBER(K10),ISTEXT(K10)),K10=IF(J10=1,ROUND(B10*C10/100,0),""),IF(AND(J10=1,F10&lt;&gt;"未確認"),ISNUMBER(L10),ISTEXT(L10)),L10=IF(J10&lt;&gt;1,"",IF(F10="未確認","",IF(AND(F10="受注",H10&gt;=予測比較!$E$3,H10&lt;=予測比較!$H$3),G10,0))),IF(AND(J10=1,F10&lt;&gt;"未確認"),ISNUMBER(M10),ISTEXT(M10)),M10=IF(J10&lt;&gt;1,"",IF(F10="未確認","",L10-K10))),0,1))))</f>
        <v>0</v>
      </c>
    </row>
    <row r="11" customFormat="false" ht="30" hidden="false" customHeight="true" outlineLevel="0" collapsed="false">
      <c r="A11" s="10" t="s">
        <v>47</v>
      </c>
      <c r="B11" s="11" t="n">
        <v>80000</v>
      </c>
      <c r="C11" s="12" t="n">
        <v>75</v>
      </c>
      <c r="D11" s="3" t="n">
        <v>46315</v>
      </c>
      <c r="E11" s="3" t="n">
        <v>46295</v>
      </c>
      <c r="F11" s="13" t="s">
        <v>48</v>
      </c>
      <c r="G11" s="11"/>
      <c r="H11" s="3"/>
      <c r="I11" s="3" t="n">
        <v>46331</v>
      </c>
      <c r="J11" s="1" t="n">
        <f aca="false">IF(N11="","",IF(O11&lt;&gt;0,NA(),IF(AND(D11&gt;=予測比較!$E$3,D11&lt;=予測比較!$H$3),1,0)))</f>
        <v>1</v>
      </c>
      <c r="K11" s="5" t="n">
        <f aca="false">IF(N11="","",IF(O11&lt;&gt;0,NA(),IF(J11=1,ROUND(B11*C11/100,0),"")))</f>
        <v>60000</v>
      </c>
      <c r="L11" s="5" t="str">
        <f aca="false">IF(N11="","",IF(O11&lt;&gt;0,NA(),IF(J11&lt;&gt;1,"",IF(F11="未確認","",IF(AND(F11="受注",H11&gt;=予測比較!$E$3,H11&lt;=予測比較!$H$3),G11,0)))))</f>
        <v/>
      </c>
      <c r="M11" s="5" t="str">
        <f aca="false">IF(N11="","",IF(O11&lt;&gt;0,NA(),IF(J11&lt;&gt;1,"",IF(F11="未確認","",L11-K11))))</f>
        <v/>
      </c>
      <c r="N11" s="1" t="str">
        <f aca="false">IF(COUNTA(A11:I11)=0,"",IF(NOT(AND(ISTEXT(A11),LEN(A11)=8,EXACT(LEFT(A11,4),"OPP-"),ISNUMBER(FIND(MID(A11,5,1)&amp;"x","0x1x2x3x4x5x6x7x8x9x")),ISNUMBER(FIND(MID(A11,6,1)&amp;"x","0x1x2x3x4x5x6x7x8x9x")),ISNUMBER(FIND(MID(A11,7,1)&amp;"x","0x1x2x3x4x5x6x7x8x9x")),ISNUMBER(FIND(MID(A11,8,1)&amp;"x","0x1x2x3x4x5x6x7x8x9x")))),"案件IDはOPP-と半角数字4桁",IF(COUNTIFS($A$8:$A$57,A11)&gt;1,"案件IDが重複",IF(NOT(IF(ISNUMBER(B11),AND(B11&gt;=0,B11&lt;=1000000000,B11=INT(B11)),FALSE())),"元の見込額は0〜10億円の整数で必須",IF(NOT(IF(ISNUMBER(C11),AND(C11&gt;=0,C11&lt;=100,C11=INT(C11)),FALSE())),"元の確度は0〜100の整数で必須",IF(NOT(IF(ISNUMBER(D11),AND(D11&gt;=43831,D11&lt;73051,D11=INT(D11)),FALSE())),"元の予定日は時刻なしで必須",IF(NOT(IF(ISNUMBER(E11),AND(E11&gt;=43831,E11&lt;73051,E11=INT(E11)),FALSE())),"予測記録確認日は時刻なしで必須",IF(E11&gt;予測比較!$B$3,"予測記録確認日が予測基準日より後",IF(D11&lt;=予測比較!$B$3,"元の予定日は予測基準日より後",IF(NOT(OR(F11="受注",F11="失注",F11="継続",F11="未確認")),"実績区分を確認",IF(AND(F11="受注",NOT(IF(ISNUMBER(G11),AND(G11&gt;=0,G11&lt;=1000000000,G11=INT(G11)),FALSE()))),"受注額は0〜10億円の整数で必須",IF(AND(F11&lt;&gt;"受注",COUNTA(G11)&gt;0),"受注以外は受注額を空欄",IF(AND(OR(F11="受注",F11="失注"),NOT(IF(ISNUMBER(H11),AND(H11&gt;=43831,H11&lt;73051,H11=INT(H11)),FALSE()))),"受注/失注は決着日が必須",IF(AND(NOT(OR(F11="受注",F11="失注")),COUNTA(H11)&gt;0),"継続/未確認の決着日は空欄",IF(NOT(IF(ISNUMBER(I11),AND(I11&gt;=43831,I11&lt;73051,I11=INT(I11)),FALSE())),"実績記録確認日は時刻なしで必須",IF(OR(I11&lt;予測比較!$H$3,I11&gt;予測比較!$B$4),"対象終了日≦実績確認日≦実績基準日を確認",IF(AND(OR(F11="受注",F11="失注"),OR(H11&lt;=予測比較!$B$3,H11&gt;I11)),"予測基準日＜決着日≦実績確認日を確認","確認済み")))))))))))))))))</f>
        <v>確認済み</v>
      </c>
      <c r="O11" s="1" t="n">
        <f aca="false">IF(N11="","",IF(N11="確認済み",0,1))</f>
        <v>0</v>
      </c>
      <c r="P11" s="1" t="n">
        <f aca="false">IF(COUNTA(A11:I11)=0,IF(AND(N11="",O11="",J11="",K11="",L11="",M11=""),0,1),IF(NOT(AND(ISTEXT(N11),N11=IF(COUNTA(A11:I11)=0,"",IF(NOT(AND(ISTEXT(A11),LEN(A11)=8,EXACT(LEFT(A11,4),"OPP-"),ISNUMBER(FIND(MID(A11,5,1)&amp;"x","0x1x2x3x4x5x6x7x8x9x")),ISNUMBER(FIND(MID(A11,6,1)&amp;"x","0x1x2x3x4x5x6x7x8x9x")),ISNUMBER(FIND(MID(A11,7,1)&amp;"x","0x1x2x3x4x5x6x7x8x9x")),ISNUMBER(FIND(MID(A11,8,1)&amp;"x","0x1x2x3x4x5x6x7x8x9x")))),"案件IDはOPP-と半角数字4桁",IF(COUNTIFS($A$8:$A$57,A11)&gt;1,"案件IDが重複",IF(NOT(IF(ISNUMBER(B11),AND(B11&gt;=0,B11&lt;=1000000000,B11=INT(B11)),FALSE())),"元の見込額は0〜10億円の整数で必須",IF(NOT(IF(ISNUMBER(C11),AND(C11&gt;=0,C11&lt;=100,C11=INT(C11)),FALSE())),"元の確度は0〜100の整数で必須",IF(NOT(IF(ISNUMBER(D11),AND(D11&gt;=43831,D11&lt;73051,D11=INT(D11)),FALSE())),"元の予定日は時刻なしで必須",IF(NOT(IF(ISNUMBER(E11),AND(E11&gt;=43831,E11&lt;73051,E11=INT(E11)),FALSE())),"予測記録確認日は時刻なしで必須",IF(E11&gt;予測比較!$B$3,"予測記録確認日が予測基準日より後",IF(D11&lt;=予測比較!$B$3,"元の予定日は予測基準日より後",IF(NOT(OR(F11="受注",F11="失注",F11="継続",F11="未確認")),"実績区分を確認",IF(AND(F11="受注",NOT(IF(ISNUMBER(G11),AND(G11&gt;=0,G11&lt;=1000000000,G11=INT(G11)),FALSE()))),"受注額は0〜10億円の整数で必須",IF(AND(F11&lt;&gt;"受注",COUNTA(G11)&gt;0),"受注以外は受注額を空欄",IF(AND(OR(F11="受注",F11="失注"),NOT(IF(ISNUMBER(H11),AND(H11&gt;=43831,H11&lt;73051,H11=INT(H11)),FALSE()))),"受注/失注は決着日が必須",IF(AND(NOT(OR(F11="受注",F11="失注")),COUNTA(H11)&gt;0),"継続/未確認の決着日は空欄",IF(NOT(IF(ISNUMBER(I11),AND(I11&gt;=43831,I11&lt;73051,I11=INT(I11)),FALSE())),"実績記録確認日は時刻なしで必須",IF(OR(I11&lt;予測比較!$H$3,I11&gt;予測比較!$B$4),"対象終了日≦実績確認日≦実績基準日を確認",IF(AND(OR(F11="受注",F11="失注"),OR(H11&lt;=予測比較!$B$3,H11&gt;I11)),"予測基準日＜決着日≦実績確認日を確認","確認済み"))))))))))))))))),ISNUMBER(O11),O11=IF(N11="確認済み",0,1))),1,IF(O11&lt;&gt;0,0,IF(AND(ISNUMBER(J11),J11=IF(AND(D11&gt;=予測比較!$E$3,D11&lt;=予測比較!$H$3),1,0),IF(J11=1,ISNUMBER(K11),ISTEXT(K11)),K11=IF(J11=1,ROUND(B11*C11/100,0),""),IF(AND(J11=1,F11&lt;&gt;"未確認"),ISNUMBER(L11),ISTEXT(L11)),L11=IF(J11&lt;&gt;1,"",IF(F11="未確認","",IF(AND(F11="受注",H11&gt;=予測比較!$E$3,H11&lt;=予測比較!$H$3),G11,0))),IF(AND(J11=1,F11&lt;&gt;"未確認"),ISNUMBER(M11),ISTEXT(M11)),M11=IF(J11&lt;&gt;1,"",IF(F11="未確認","",L11-K11))),0,1))))</f>
        <v>0</v>
      </c>
    </row>
    <row r="12" customFormat="false" ht="30" hidden="false" customHeight="true" outlineLevel="0" collapsed="false">
      <c r="A12" s="10" t="s">
        <v>49</v>
      </c>
      <c r="B12" s="11" t="n">
        <v>120000</v>
      </c>
      <c r="C12" s="12" t="n">
        <v>100</v>
      </c>
      <c r="D12" s="3" t="n">
        <v>46327</v>
      </c>
      <c r="E12" s="3" t="n">
        <v>46295</v>
      </c>
      <c r="F12" s="13" t="s">
        <v>42</v>
      </c>
      <c r="G12" s="11" t="n">
        <v>100000</v>
      </c>
      <c r="H12" s="3" t="n">
        <v>46310</v>
      </c>
      <c r="I12" s="3" t="n">
        <v>46331</v>
      </c>
      <c r="J12" s="1" t="n">
        <f aca="false">IF(N12="","",IF(O12&lt;&gt;0,NA(),IF(AND(D12&gt;=予測比較!$E$3,D12&lt;=予測比較!$H$3),1,0)))</f>
        <v>0</v>
      </c>
      <c r="K12" s="5" t="str">
        <f aca="false">IF(N12="","",IF(O12&lt;&gt;0,NA(),IF(J12=1,ROUND(B12*C12/100,0),"")))</f>
        <v/>
      </c>
      <c r="L12" s="5" t="str">
        <f aca="false">IF(N12="","",IF(O12&lt;&gt;0,NA(),IF(J12&lt;&gt;1,"",IF(F12="未確認","",IF(AND(F12="受注",H12&gt;=予測比較!$E$3,H12&lt;=予測比較!$H$3),G12,0)))))</f>
        <v/>
      </c>
      <c r="M12" s="5" t="str">
        <f aca="false">IF(N12="","",IF(O12&lt;&gt;0,NA(),IF(J12&lt;&gt;1,"",IF(F12="未確認","",L12-K12))))</f>
        <v/>
      </c>
      <c r="N12" s="1" t="str">
        <f aca="false">IF(COUNTA(A12:I12)=0,"",IF(NOT(AND(ISTEXT(A12),LEN(A12)=8,EXACT(LEFT(A12,4),"OPP-"),ISNUMBER(FIND(MID(A12,5,1)&amp;"x","0x1x2x3x4x5x6x7x8x9x")),ISNUMBER(FIND(MID(A12,6,1)&amp;"x","0x1x2x3x4x5x6x7x8x9x")),ISNUMBER(FIND(MID(A12,7,1)&amp;"x","0x1x2x3x4x5x6x7x8x9x")),ISNUMBER(FIND(MID(A12,8,1)&amp;"x","0x1x2x3x4x5x6x7x8x9x")))),"案件IDはOPP-と半角数字4桁",IF(COUNTIFS($A$8:$A$57,A12)&gt;1,"案件IDが重複",IF(NOT(IF(ISNUMBER(B12),AND(B12&gt;=0,B12&lt;=1000000000,B12=INT(B12)),FALSE())),"元の見込額は0〜10億円の整数で必須",IF(NOT(IF(ISNUMBER(C12),AND(C12&gt;=0,C12&lt;=100,C12=INT(C12)),FALSE())),"元の確度は0〜100の整数で必須",IF(NOT(IF(ISNUMBER(D12),AND(D12&gt;=43831,D12&lt;73051,D12=INT(D12)),FALSE())),"元の予定日は時刻なしで必須",IF(NOT(IF(ISNUMBER(E12),AND(E12&gt;=43831,E12&lt;73051,E12=INT(E12)),FALSE())),"予測記録確認日は時刻なしで必須",IF(E12&gt;予測比較!$B$3,"予測記録確認日が予測基準日より後",IF(D12&lt;=予測比較!$B$3,"元の予定日は予測基準日より後",IF(NOT(OR(F12="受注",F12="失注",F12="継続",F12="未確認")),"実績区分を確認",IF(AND(F12="受注",NOT(IF(ISNUMBER(G12),AND(G12&gt;=0,G12&lt;=1000000000,G12=INT(G12)),FALSE()))),"受注額は0〜10億円の整数で必須",IF(AND(F12&lt;&gt;"受注",COUNTA(G12)&gt;0),"受注以外は受注額を空欄",IF(AND(OR(F12="受注",F12="失注"),NOT(IF(ISNUMBER(H12),AND(H12&gt;=43831,H12&lt;73051,H12=INT(H12)),FALSE()))),"受注/失注は決着日が必須",IF(AND(NOT(OR(F12="受注",F12="失注")),COUNTA(H12)&gt;0),"継続/未確認の決着日は空欄",IF(NOT(IF(ISNUMBER(I12),AND(I12&gt;=43831,I12&lt;73051,I12=INT(I12)),FALSE())),"実績記録確認日は時刻なしで必須",IF(OR(I12&lt;予測比較!$H$3,I12&gt;予測比較!$B$4),"対象終了日≦実績確認日≦実績基準日を確認",IF(AND(OR(F12="受注",F12="失注"),OR(H12&lt;=予測比較!$B$3,H12&gt;I12)),"予測基準日＜決着日≦実績確認日を確認","確認済み")))))))))))))))))</f>
        <v>確認済み</v>
      </c>
      <c r="O12" s="1" t="n">
        <f aca="false">IF(N12="","",IF(N12="確認済み",0,1))</f>
        <v>0</v>
      </c>
      <c r="P12" s="1" t="n">
        <f aca="false">IF(COUNTA(A12:I12)=0,IF(AND(N12="",O12="",J12="",K12="",L12="",M12=""),0,1),IF(NOT(AND(ISTEXT(N12),N12=IF(COUNTA(A12:I12)=0,"",IF(NOT(AND(ISTEXT(A12),LEN(A12)=8,EXACT(LEFT(A12,4),"OPP-"),ISNUMBER(FIND(MID(A12,5,1)&amp;"x","0x1x2x3x4x5x6x7x8x9x")),ISNUMBER(FIND(MID(A12,6,1)&amp;"x","0x1x2x3x4x5x6x7x8x9x")),ISNUMBER(FIND(MID(A12,7,1)&amp;"x","0x1x2x3x4x5x6x7x8x9x")),ISNUMBER(FIND(MID(A12,8,1)&amp;"x","0x1x2x3x4x5x6x7x8x9x")))),"案件IDはOPP-と半角数字4桁",IF(COUNTIFS($A$8:$A$57,A12)&gt;1,"案件IDが重複",IF(NOT(IF(ISNUMBER(B12),AND(B12&gt;=0,B12&lt;=1000000000,B12=INT(B12)),FALSE())),"元の見込額は0〜10億円の整数で必須",IF(NOT(IF(ISNUMBER(C12),AND(C12&gt;=0,C12&lt;=100,C12=INT(C12)),FALSE())),"元の確度は0〜100の整数で必須",IF(NOT(IF(ISNUMBER(D12),AND(D12&gt;=43831,D12&lt;73051,D12=INT(D12)),FALSE())),"元の予定日は時刻なしで必須",IF(NOT(IF(ISNUMBER(E12),AND(E12&gt;=43831,E12&lt;73051,E12=INT(E12)),FALSE())),"予測記録確認日は時刻なしで必須",IF(E12&gt;予測比較!$B$3,"予測記録確認日が予測基準日より後",IF(D12&lt;=予測比較!$B$3,"元の予定日は予測基準日より後",IF(NOT(OR(F12="受注",F12="失注",F12="継続",F12="未確認")),"実績区分を確認",IF(AND(F12="受注",NOT(IF(ISNUMBER(G12),AND(G12&gt;=0,G12&lt;=1000000000,G12=INT(G12)),FALSE()))),"受注額は0〜10億円の整数で必須",IF(AND(F12&lt;&gt;"受注",COUNTA(G12)&gt;0),"受注以外は受注額を空欄",IF(AND(OR(F12="受注",F12="失注"),NOT(IF(ISNUMBER(H12),AND(H12&gt;=43831,H12&lt;73051,H12=INT(H12)),FALSE()))),"受注/失注は決着日が必須",IF(AND(NOT(OR(F12="受注",F12="失注")),COUNTA(H12)&gt;0),"継続/未確認の決着日は空欄",IF(NOT(IF(ISNUMBER(I12),AND(I12&gt;=43831,I12&lt;73051,I12=INT(I12)),FALSE())),"実績記録確認日は時刻なしで必須",IF(OR(I12&lt;予測比較!$H$3,I12&gt;予測比較!$B$4),"対象終了日≦実績確認日≦実績基準日を確認",IF(AND(OR(F12="受注",F12="失注"),OR(H12&lt;=予測比較!$B$3,H12&gt;I12)),"予測基準日＜決着日≦実績確認日を確認","確認済み"))))))))))))))))),ISNUMBER(O12),O12=IF(N12="確認済み",0,1))),1,IF(O12&lt;&gt;0,0,IF(AND(ISNUMBER(J12),J12=IF(AND(D12&gt;=予測比較!$E$3,D12&lt;=予測比較!$H$3),1,0),IF(J12=1,ISNUMBER(K12),ISTEXT(K12)),K12=IF(J12=1,ROUND(B12*C12/100,0),""),IF(AND(J12=1,F12&lt;&gt;"未確認"),ISNUMBER(L12),ISTEXT(L12)),L12=IF(J12&lt;&gt;1,"",IF(F12="未確認","",IF(AND(F12="受注",H12&gt;=予測比較!$E$3,H12&lt;=予測比較!$H$3),G12,0))),IF(AND(J12=1,F12&lt;&gt;"未確認"),ISNUMBER(M12),ISTEXT(M12)),M12=IF(J12&lt;&gt;1,"",IF(F12="未確認","",L12-K12))),0,1))))</f>
        <v>0</v>
      </c>
    </row>
    <row r="13" customFormat="false" ht="30" hidden="false" customHeight="true" outlineLevel="0" collapsed="false">
      <c r="A13" s="10" t="s">
        <v>50</v>
      </c>
      <c r="B13" s="11" t="n">
        <v>60000</v>
      </c>
      <c r="C13" s="12" t="n">
        <v>40</v>
      </c>
      <c r="D13" s="3" t="n">
        <v>46310</v>
      </c>
      <c r="E13" s="3" t="n">
        <v>46295</v>
      </c>
      <c r="F13" s="13" t="s">
        <v>42</v>
      </c>
      <c r="G13" s="11" t="n">
        <v>70000</v>
      </c>
      <c r="H13" s="3" t="n">
        <v>46328</v>
      </c>
      <c r="I13" s="3" t="n">
        <v>46331</v>
      </c>
      <c r="J13" s="1" t="n">
        <f aca="false">IF(N13="","",IF(O13&lt;&gt;0,NA(),IF(AND(D13&gt;=予測比較!$E$3,D13&lt;=予測比較!$H$3),1,0)))</f>
        <v>1</v>
      </c>
      <c r="K13" s="5" t="n">
        <f aca="false">IF(N13="","",IF(O13&lt;&gt;0,NA(),IF(J13=1,ROUND(B13*C13/100,0),"")))</f>
        <v>24000</v>
      </c>
      <c r="L13" s="5" t="n">
        <f aca="false">IF(N13="","",IF(O13&lt;&gt;0,NA(),IF(J13&lt;&gt;1,"",IF(F13="未確認","",IF(AND(F13="受注",H13&gt;=予測比較!$E$3,H13&lt;=予測比較!$H$3),G13,0)))))</f>
        <v>0</v>
      </c>
      <c r="M13" s="5" t="n">
        <f aca="false">IF(N13="","",IF(O13&lt;&gt;0,NA(),IF(J13&lt;&gt;1,"",IF(F13="未確認","",L13-K13))))</f>
        <v>-24000</v>
      </c>
      <c r="N13" s="1" t="str">
        <f aca="false">IF(COUNTA(A13:I13)=0,"",IF(NOT(AND(ISTEXT(A13),LEN(A13)=8,EXACT(LEFT(A13,4),"OPP-"),ISNUMBER(FIND(MID(A13,5,1)&amp;"x","0x1x2x3x4x5x6x7x8x9x")),ISNUMBER(FIND(MID(A13,6,1)&amp;"x","0x1x2x3x4x5x6x7x8x9x")),ISNUMBER(FIND(MID(A13,7,1)&amp;"x","0x1x2x3x4x5x6x7x8x9x")),ISNUMBER(FIND(MID(A13,8,1)&amp;"x","0x1x2x3x4x5x6x7x8x9x")))),"案件IDはOPP-と半角数字4桁",IF(COUNTIFS($A$8:$A$57,A13)&gt;1,"案件IDが重複",IF(NOT(IF(ISNUMBER(B13),AND(B13&gt;=0,B13&lt;=1000000000,B13=INT(B13)),FALSE())),"元の見込額は0〜10億円の整数で必須",IF(NOT(IF(ISNUMBER(C13),AND(C13&gt;=0,C13&lt;=100,C13=INT(C13)),FALSE())),"元の確度は0〜100の整数で必須",IF(NOT(IF(ISNUMBER(D13),AND(D13&gt;=43831,D13&lt;73051,D13=INT(D13)),FALSE())),"元の予定日は時刻なしで必須",IF(NOT(IF(ISNUMBER(E13),AND(E13&gt;=43831,E13&lt;73051,E13=INT(E13)),FALSE())),"予測記録確認日は時刻なしで必須",IF(E13&gt;予測比較!$B$3,"予測記録確認日が予測基準日より後",IF(D13&lt;=予測比較!$B$3,"元の予定日は予測基準日より後",IF(NOT(OR(F13="受注",F13="失注",F13="継続",F13="未確認")),"実績区分を確認",IF(AND(F13="受注",NOT(IF(ISNUMBER(G13),AND(G13&gt;=0,G13&lt;=1000000000,G13=INT(G13)),FALSE()))),"受注額は0〜10億円の整数で必須",IF(AND(F13&lt;&gt;"受注",COUNTA(G13)&gt;0),"受注以外は受注額を空欄",IF(AND(OR(F13="受注",F13="失注"),NOT(IF(ISNUMBER(H13),AND(H13&gt;=43831,H13&lt;73051,H13=INT(H13)),FALSE()))),"受注/失注は決着日が必須",IF(AND(NOT(OR(F13="受注",F13="失注")),COUNTA(H13)&gt;0),"継続/未確認の決着日は空欄",IF(NOT(IF(ISNUMBER(I13),AND(I13&gt;=43831,I13&lt;73051,I13=INT(I13)),FALSE())),"実績記録確認日は時刻なしで必須",IF(OR(I13&lt;予測比較!$H$3,I13&gt;予測比較!$B$4),"対象終了日≦実績確認日≦実績基準日を確認",IF(AND(OR(F13="受注",F13="失注"),OR(H13&lt;=予測比較!$B$3,H13&gt;I13)),"予測基準日＜決着日≦実績確認日を確認","確認済み")))))))))))))))))</f>
        <v>確認済み</v>
      </c>
      <c r="O13" s="1" t="n">
        <f aca="false">IF(N13="","",IF(N13="確認済み",0,1))</f>
        <v>0</v>
      </c>
      <c r="P13" s="1" t="n">
        <f aca="false">IF(COUNTA(A13:I13)=0,IF(AND(N13="",O13="",J13="",K13="",L13="",M13=""),0,1),IF(NOT(AND(ISTEXT(N13),N13=IF(COUNTA(A13:I13)=0,"",IF(NOT(AND(ISTEXT(A13),LEN(A13)=8,EXACT(LEFT(A13,4),"OPP-"),ISNUMBER(FIND(MID(A13,5,1)&amp;"x","0x1x2x3x4x5x6x7x8x9x")),ISNUMBER(FIND(MID(A13,6,1)&amp;"x","0x1x2x3x4x5x6x7x8x9x")),ISNUMBER(FIND(MID(A13,7,1)&amp;"x","0x1x2x3x4x5x6x7x8x9x")),ISNUMBER(FIND(MID(A13,8,1)&amp;"x","0x1x2x3x4x5x6x7x8x9x")))),"案件IDはOPP-と半角数字4桁",IF(COUNTIFS($A$8:$A$57,A13)&gt;1,"案件IDが重複",IF(NOT(IF(ISNUMBER(B13),AND(B13&gt;=0,B13&lt;=1000000000,B13=INT(B13)),FALSE())),"元の見込額は0〜10億円の整数で必須",IF(NOT(IF(ISNUMBER(C13),AND(C13&gt;=0,C13&lt;=100,C13=INT(C13)),FALSE())),"元の確度は0〜100の整数で必須",IF(NOT(IF(ISNUMBER(D13),AND(D13&gt;=43831,D13&lt;73051,D13=INT(D13)),FALSE())),"元の予定日は時刻なしで必須",IF(NOT(IF(ISNUMBER(E13),AND(E13&gt;=43831,E13&lt;73051,E13=INT(E13)),FALSE())),"予測記録確認日は時刻なしで必須",IF(E13&gt;予測比較!$B$3,"予測記録確認日が予測基準日より後",IF(D13&lt;=予測比較!$B$3,"元の予定日は予測基準日より後",IF(NOT(OR(F13="受注",F13="失注",F13="継続",F13="未確認")),"実績区分を確認",IF(AND(F13="受注",NOT(IF(ISNUMBER(G13),AND(G13&gt;=0,G13&lt;=1000000000,G13=INT(G13)),FALSE()))),"受注額は0〜10億円の整数で必須",IF(AND(F13&lt;&gt;"受注",COUNTA(G13)&gt;0),"受注以外は受注額を空欄",IF(AND(OR(F13="受注",F13="失注"),NOT(IF(ISNUMBER(H13),AND(H13&gt;=43831,H13&lt;73051,H13=INT(H13)),FALSE()))),"受注/失注は決着日が必須",IF(AND(NOT(OR(F13="受注",F13="失注")),COUNTA(H13)&gt;0),"継続/未確認の決着日は空欄",IF(NOT(IF(ISNUMBER(I13),AND(I13&gt;=43831,I13&lt;73051,I13=INT(I13)),FALSE())),"実績記録確認日は時刻なしで必須",IF(OR(I13&lt;予測比較!$H$3,I13&gt;予測比較!$B$4),"対象終了日≦実績確認日≦実績基準日を確認",IF(AND(OR(F13="受注",F13="失注"),OR(H13&lt;=予測比較!$B$3,H13&gt;I13)),"予測基準日＜決着日≦実績確認日を確認","確認済み"))))))))))))))))),ISNUMBER(O13),O13=IF(N13="確認済み",0,1))),1,IF(O13&lt;&gt;0,0,IF(AND(ISNUMBER(J13),J13=IF(AND(D13&gt;=予測比較!$E$3,D13&lt;=予測比較!$H$3),1,0),IF(J13=1,ISNUMBER(K13),ISTEXT(K13)),K13=IF(J13=1,ROUND(B13*C13/100,0),""),IF(AND(J13=1,F13&lt;&gt;"未確認"),ISNUMBER(L13),ISTEXT(L13)),L13=IF(J13&lt;&gt;1,"",IF(F13="未確認","",IF(AND(F13="受注",H13&gt;=予測比較!$E$3,H13&lt;=予測比較!$H$3),G13,0))),IF(AND(J13=1,F13&lt;&gt;"未確認"),ISNUMBER(M13),ISTEXT(M13)),M13=IF(J13&lt;&gt;1,"",IF(F13="未確認","",L13-K13))),0,1))))</f>
        <v>0</v>
      </c>
    </row>
    <row r="14" customFormat="false" ht="30" hidden="false" customHeight="true" outlineLevel="0" collapsed="false">
      <c r="A14" s="10" t="s">
        <v>51</v>
      </c>
      <c r="B14" s="11" t="n">
        <v>1</v>
      </c>
      <c r="C14" s="12" t="n">
        <v>50</v>
      </c>
      <c r="D14" s="3" t="n">
        <v>46320</v>
      </c>
      <c r="E14" s="3" t="n">
        <v>46295</v>
      </c>
      <c r="F14" s="13" t="s">
        <v>42</v>
      </c>
      <c r="G14" s="11" t="n">
        <v>0</v>
      </c>
      <c r="H14" s="3" t="n">
        <v>46320</v>
      </c>
      <c r="I14" s="3" t="n">
        <v>46331</v>
      </c>
      <c r="J14" s="1" t="n">
        <f aca="false">IF(N14="","",IF(O14&lt;&gt;0,NA(),IF(AND(D14&gt;=予測比較!$E$3,D14&lt;=予測比較!$H$3),1,0)))</f>
        <v>1</v>
      </c>
      <c r="K14" s="5" t="n">
        <f aca="false">IF(N14="","",IF(O14&lt;&gt;0,NA(),IF(J14=1,ROUND(B14*C14/100,0),"")))</f>
        <v>1</v>
      </c>
      <c r="L14" s="5" t="n">
        <f aca="false">IF(N14="","",IF(O14&lt;&gt;0,NA(),IF(J14&lt;&gt;1,"",IF(F14="未確認","",IF(AND(F14="受注",H14&gt;=予測比較!$E$3,H14&lt;=予測比較!$H$3),G14,0)))))</f>
        <v>0</v>
      </c>
      <c r="M14" s="5" t="n">
        <f aca="false">IF(N14="","",IF(O14&lt;&gt;0,NA(),IF(J14&lt;&gt;1,"",IF(F14="未確認","",L14-K14))))</f>
        <v>-1</v>
      </c>
      <c r="N14" s="1" t="str">
        <f aca="false">IF(COUNTA(A14:I14)=0,"",IF(NOT(AND(ISTEXT(A14),LEN(A14)=8,EXACT(LEFT(A14,4),"OPP-"),ISNUMBER(FIND(MID(A14,5,1)&amp;"x","0x1x2x3x4x5x6x7x8x9x")),ISNUMBER(FIND(MID(A14,6,1)&amp;"x","0x1x2x3x4x5x6x7x8x9x")),ISNUMBER(FIND(MID(A14,7,1)&amp;"x","0x1x2x3x4x5x6x7x8x9x")),ISNUMBER(FIND(MID(A14,8,1)&amp;"x","0x1x2x3x4x5x6x7x8x9x")))),"案件IDはOPP-と半角数字4桁",IF(COUNTIFS($A$8:$A$57,A14)&gt;1,"案件IDが重複",IF(NOT(IF(ISNUMBER(B14),AND(B14&gt;=0,B14&lt;=1000000000,B14=INT(B14)),FALSE())),"元の見込額は0〜10億円の整数で必須",IF(NOT(IF(ISNUMBER(C14),AND(C14&gt;=0,C14&lt;=100,C14=INT(C14)),FALSE())),"元の確度は0〜100の整数で必須",IF(NOT(IF(ISNUMBER(D14),AND(D14&gt;=43831,D14&lt;73051,D14=INT(D14)),FALSE())),"元の予定日は時刻なしで必須",IF(NOT(IF(ISNUMBER(E14),AND(E14&gt;=43831,E14&lt;73051,E14=INT(E14)),FALSE())),"予測記録確認日は時刻なしで必須",IF(E14&gt;予測比較!$B$3,"予測記録確認日が予測基準日より後",IF(D14&lt;=予測比較!$B$3,"元の予定日は予測基準日より後",IF(NOT(OR(F14="受注",F14="失注",F14="継続",F14="未確認")),"実績区分を確認",IF(AND(F14="受注",NOT(IF(ISNUMBER(G14),AND(G14&gt;=0,G14&lt;=1000000000,G14=INT(G14)),FALSE()))),"受注額は0〜10億円の整数で必須",IF(AND(F14&lt;&gt;"受注",COUNTA(G14)&gt;0),"受注以外は受注額を空欄",IF(AND(OR(F14="受注",F14="失注"),NOT(IF(ISNUMBER(H14),AND(H14&gt;=43831,H14&lt;73051,H14=INT(H14)),FALSE()))),"受注/失注は決着日が必須",IF(AND(NOT(OR(F14="受注",F14="失注")),COUNTA(H14)&gt;0),"継続/未確認の決着日は空欄",IF(NOT(IF(ISNUMBER(I14),AND(I14&gt;=43831,I14&lt;73051,I14=INT(I14)),FALSE())),"実績記録確認日は時刻なしで必須",IF(OR(I14&lt;予測比較!$H$3,I14&gt;予測比較!$B$4),"対象終了日≦実績確認日≦実績基準日を確認",IF(AND(OR(F14="受注",F14="失注"),OR(H14&lt;=予測比較!$B$3,H14&gt;I14)),"予測基準日＜決着日≦実績確認日を確認","確認済み")))))))))))))))))</f>
        <v>確認済み</v>
      </c>
      <c r="O14" s="1" t="n">
        <f aca="false">IF(N14="","",IF(N14="確認済み",0,1))</f>
        <v>0</v>
      </c>
      <c r="P14" s="1" t="n">
        <f aca="false">IF(COUNTA(A14:I14)=0,IF(AND(N14="",O14="",J14="",K14="",L14="",M14=""),0,1),IF(NOT(AND(ISTEXT(N14),N14=IF(COUNTA(A14:I14)=0,"",IF(NOT(AND(ISTEXT(A14),LEN(A14)=8,EXACT(LEFT(A14,4),"OPP-"),ISNUMBER(FIND(MID(A14,5,1)&amp;"x","0x1x2x3x4x5x6x7x8x9x")),ISNUMBER(FIND(MID(A14,6,1)&amp;"x","0x1x2x3x4x5x6x7x8x9x")),ISNUMBER(FIND(MID(A14,7,1)&amp;"x","0x1x2x3x4x5x6x7x8x9x")),ISNUMBER(FIND(MID(A14,8,1)&amp;"x","0x1x2x3x4x5x6x7x8x9x")))),"案件IDはOPP-と半角数字4桁",IF(COUNTIFS($A$8:$A$57,A14)&gt;1,"案件IDが重複",IF(NOT(IF(ISNUMBER(B14),AND(B14&gt;=0,B14&lt;=1000000000,B14=INT(B14)),FALSE())),"元の見込額は0〜10億円の整数で必須",IF(NOT(IF(ISNUMBER(C14),AND(C14&gt;=0,C14&lt;=100,C14=INT(C14)),FALSE())),"元の確度は0〜100の整数で必須",IF(NOT(IF(ISNUMBER(D14),AND(D14&gt;=43831,D14&lt;73051,D14=INT(D14)),FALSE())),"元の予定日は時刻なしで必須",IF(NOT(IF(ISNUMBER(E14),AND(E14&gt;=43831,E14&lt;73051,E14=INT(E14)),FALSE())),"予測記録確認日は時刻なしで必須",IF(E14&gt;予測比較!$B$3,"予測記録確認日が予測基準日より後",IF(D14&lt;=予測比較!$B$3,"元の予定日は予測基準日より後",IF(NOT(OR(F14="受注",F14="失注",F14="継続",F14="未確認")),"実績区分を確認",IF(AND(F14="受注",NOT(IF(ISNUMBER(G14),AND(G14&gt;=0,G14&lt;=1000000000,G14=INT(G14)),FALSE()))),"受注額は0〜10億円の整数で必須",IF(AND(F14&lt;&gt;"受注",COUNTA(G14)&gt;0),"受注以外は受注額を空欄",IF(AND(OR(F14="受注",F14="失注"),NOT(IF(ISNUMBER(H14),AND(H14&gt;=43831,H14&lt;73051,H14=INT(H14)),FALSE()))),"受注/失注は決着日が必須",IF(AND(NOT(OR(F14="受注",F14="失注")),COUNTA(H14)&gt;0),"継続/未確認の決着日は空欄",IF(NOT(IF(ISNUMBER(I14),AND(I14&gt;=43831,I14&lt;73051,I14=INT(I14)),FALSE())),"実績記録確認日は時刻なしで必須",IF(OR(I14&lt;予測比較!$H$3,I14&gt;予測比較!$B$4),"対象終了日≦実績確認日≦実績基準日を確認",IF(AND(OR(F14="受注",F14="失注"),OR(H14&lt;=予測比較!$B$3,H14&gt;I14)),"予測基準日＜決着日≦実績確認日を確認","確認済み"))))))))))))))))),ISNUMBER(O14),O14=IF(N14="確認済み",0,1))),1,IF(O14&lt;&gt;0,0,IF(AND(ISNUMBER(J14),J14=IF(AND(D14&gt;=予測比較!$E$3,D14&lt;=予測比較!$H$3),1,0),IF(J14=1,ISNUMBER(K14),ISTEXT(K14)),K14=IF(J14=1,ROUND(B14*C14/100,0),""),IF(AND(J14=1,F14&lt;&gt;"未確認"),ISNUMBER(L14),ISTEXT(L14)),L14=IF(J14&lt;&gt;1,"",IF(F14="未確認","",IF(AND(F14="受注",H14&gt;=予測比較!$E$3,H14&lt;=予測比較!$H$3),G14,0))),IF(AND(J14=1,F14&lt;&gt;"未確認"),ISNUMBER(M14),ISTEXT(M14)),M14=IF(J14&lt;&gt;1,"",IF(F14="未確認","",L14-K14))),0,1))))</f>
        <v>0</v>
      </c>
    </row>
    <row r="15" customFormat="false" ht="30" hidden="false" customHeight="true" outlineLevel="0" collapsed="false">
      <c r="A15" s="10" t="s">
        <v>52</v>
      </c>
      <c r="B15" s="11" t="n">
        <v>1</v>
      </c>
      <c r="C15" s="12" t="n">
        <v>50</v>
      </c>
      <c r="D15" s="3" t="n">
        <v>46321</v>
      </c>
      <c r="E15" s="3" t="n">
        <v>46295</v>
      </c>
      <c r="F15" s="13" t="s">
        <v>46</v>
      </c>
      <c r="G15" s="11"/>
      <c r="H15" s="3"/>
      <c r="I15" s="3" t="n">
        <v>46331</v>
      </c>
      <c r="J15" s="1" t="n">
        <f aca="false">IF(N15="","",IF(O15&lt;&gt;0,NA(),IF(AND(D15&gt;=予測比較!$E$3,D15&lt;=予測比較!$H$3),1,0)))</f>
        <v>1</v>
      </c>
      <c r="K15" s="5" t="n">
        <f aca="false">IF(N15="","",IF(O15&lt;&gt;0,NA(),IF(J15=1,ROUND(B15*C15/100,0),"")))</f>
        <v>1</v>
      </c>
      <c r="L15" s="5" t="n">
        <f aca="false">IF(N15="","",IF(O15&lt;&gt;0,NA(),IF(J15&lt;&gt;1,"",IF(F15="未確認","",IF(AND(F15="受注",H15&gt;=予測比較!$E$3,H15&lt;=予測比較!$H$3),G15,0)))))</f>
        <v>0</v>
      </c>
      <c r="M15" s="5" t="n">
        <f aca="false">IF(N15="","",IF(O15&lt;&gt;0,NA(),IF(J15&lt;&gt;1,"",IF(F15="未確認","",L15-K15))))</f>
        <v>-1</v>
      </c>
      <c r="N15" s="1" t="str">
        <f aca="false">IF(COUNTA(A15:I15)=0,"",IF(NOT(AND(ISTEXT(A15),LEN(A15)=8,EXACT(LEFT(A15,4),"OPP-"),ISNUMBER(FIND(MID(A15,5,1)&amp;"x","0x1x2x3x4x5x6x7x8x9x")),ISNUMBER(FIND(MID(A15,6,1)&amp;"x","0x1x2x3x4x5x6x7x8x9x")),ISNUMBER(FIND(MID(A15,7,1)&amp;"x","0x1x2x3x4x5x6x7x8x9x")),ISNUMBER(FIND(MID(A15,8,1)&amp;"x","0x1x2x3x4x5x6x7x8x9x")))),"案件IDはOPP-と半角数字4桁",IF(COUNTIFS($A$8:$A$57,A15)&gt;1,"案件IDが重複",IF(NOT(IF(ISNUMBER(B15),AND(B15&gt;=0,B15&lt;=1000000000,B15=INT(B15)),FALSE())),"元の見込額は0〜10億円の整数で必須",IF(NOT(IF(ISNUMBER(C15),AND(C15&gt;=0,C15&lt;=100,C15=INT(C15)),FALSE())),"元の確度は0〜100の整数で必須",IF(NOT(IF(ISNUMBER(D15),AND(D15&gt;=43831,D15&lt;73051,D15=INT(D15)),FALSE())),"元の予定日は時刻なしで必須",IF(NOT(IF(ISNUMBER(E15),AND(E15&gt;=43831,E15&lt;73051,E15=INT(E15)),FALSE())),"予測記録確認日は時刻なしで必須",IF(E15&gt;予測比較!$B$3,"予測記録確認日が予測基準日より後",IF(D15&lt;=予測比較!$B$3,"元の予定日は予測基準日より後",IF(NOT(OR(F15="受注",F15="失注",F15="継続",F15="未確認")),"実績区分を確認",IF(AND(F15="受注",NOT(IF(ISNUMBER(G15),AND(G15&gt;=0,G15&lt;=1000000000,G15=INT(G15)),FALSE()))),"受注額は0〜10億円の整数で必須",IF(AND(F15&lt;&gt;"受注",COUNTA(G15)&gt;0),"受注以外は受注額を空欄",IF(AND(OR(F15="受注",F15="失注"),NOT(IF(ISNUMBER(H15),AND(H15&gt;=43831,H15&lt;73051,H15=INT(H15)),FALSE()))),"受注/失注は決着日が必須",IF(AND(NOT(OR(F15="受注",F15="失注")),COUNTA(H15)&gt;0),"継続/未確認の決着日は空欄",IF(NOT(IF(ISNUMBER(I15),AND(I15&gt;=43831,I15&lt;73051,I15=INT(I15)),FALSE())),"実績記録確認日は時刻なしで必須",IF(OR(I15&lt;予測比較!$H$3,I15&gt;予測比較!$B$4),"対象終了日≦実績確認日≦実績基準日を確認",IF(AND(OR(F15="受注",F15="失注"),OR(H15&lt;=予測比較!$B$3,H15&gt;I15)),"予測基準日＜決着日≦実績確認日を確認","確認済み")))))))))))))))))</f>
        <v>確認済み</v>
      </c>
      <c r="O15" s="1" t="n">
        <f aca="false">IF(N15="","",IF(N15="確認済み",0,1))</f>
        <v>0</v>
      </c>
      <c r="P15" s="1" t="n">
        <f aca="false">IF(COUNTA(A15:I15)=0,IF(AND(N15="",O15="",J15="",K15="",L15="",M15=""),0,1),IF(NOT(AND(ISTEXT(N15),N15=IF(COUNTA(A15:I15)=0,"",IF(NOT(AND(ISTEXT(A15),LEN(A15)=8,EXACT(LEFT(A15,4),"OPP-"),ISNUMBER(FIND(MID(A15,5,1)&amp;"x","0x1x2x3x4x5x6x7x8x9x")),ISNUMBER(FIND(MID(A15,6,1)&amp;"x","0x1x2x3x4x5x6x7x8x9x")),ISNUMBER(FIND(MID(A15,7,1)&amp;"x","0x1x2x3x4x5x6x7x8x9x")),ISNUMBER(FIND(MID(A15,8,1)&amp;"x","0x1x2x3x4x5x6x7x8x9x")))),"案件IDはOPP-と半角数字4桁",IF(COUNTIFS($A$8:$A$57,A15)&gt;1,"案件IDが重複",IF(NOT(IF(ISNUMBER(B15),AND(B15&gt;=0,B15&lt;=1000000000,B15=INT(B15)),FALSE())),"元の見込額は0〜10億円の整数で必須",IF(NOT(IF(ISNUMBER(C15),AND(C15&gt;=0,C15&lt;=100,C15=INT(C15)),FALSE())),"元の確度は0〜100の整数で必須",IF(NOT(IF(ISNUMBER(D15),AND(D15&gt;=43831,D15&lt;73051,D15=INT(D15)),FALSE())),"元の予定日は時刻なしで必須",IF(NOT(IF(ISNUMBER(E15),AND(E15&gt;=43831,E15&lt;73051,E15=INT(E15)),FALSE())),"予測記録確認日は時刻なしで必須",IF(E15&gt;予測比較!$B$3,"予測記録確認日が予測基準日より後",IF(D15&lt;=予測比較!$B$3,"元の予定日は予測基準日より後",IF(NOT(OR(F15="受注",F15="失注",F15="継続",F15="未確認")),"実績区分を確認",IF(AND(F15="受注",NOT(IF(ISNUMBER(G15),AND(G15&gt;=0,G15&lt;=1000000000,G15=INT(G15)),FALSE()))),"受注額は0〜10億円の整数で必須",IF(AND(F15&lt;&gt;"受注",COUNTA(G15)&gt;0),"受注以外は受注額を空欄",IF(AND(OR(F15="受注",F15="失注"),NOT(IF(ISNUMBER(H15),AND(H15&gt;=43831,H15&lt;73051,H15=INT(H15)),FALSE()))),"受注/失注は決着日が必須",IF(AND(NOT(OR(F15="受注",F15="失注")),COUNTA(H15)&gt;0),"継続/未確認の決着日は空欄",IF(NOT(IF(ISNUMBER(I15),AND(I15&gt;=43831,I15&lt;73051,I15=INT(I15)),FALSE())),"実績記録確認日は時刻なしで必須",IF(OR(I15&lt;予測比較!$H$3,I15&gt;予測比較!$B$4),"対象終了日≦実績確認日≦実績基準日を確認",IF(AND(OR(F15="受注",F15="失注"),OR(H15&lt;=予測比較!$B$3,H15&gt;I15)),"予測基準日＜決着日≦実績確認日を確認","確認済み"))))))))))))))))),ISNUMBER(O15),O15=IF(N15="確認済み",0,1))),1,IF(O15&lt;&gt;0,0,IF(AND(ISNUMBER(J15),J15=IF(AND(D15&gt;=予測比較!$E$3,D15&lt;=予測比較!$H$3),1,0),IF(J15=1,ISNUMBER(K15),ISTEXT(K15)),K15=IF(J15=1,ROUND(B15*C15/100,0),""),IF(AND(J15=1,F15&lt;&gt;"未確認"),ISNUMBER(L15),ISTEXT(L15)),L15=IF(J15&lt;&gt;1,"",IF(F15="未確認","",IF(AND(F15="受注",H15&gt;=予測比較!$E$3,H15&lt;=予測比較!$H$3),G15,0))),IF(AND(J15=1,F15&lt;&gt;"未確認"),ISNUMBER(M15),ISTEXT(M15)),M15=IF(J15&lt;&gt;1,"",IF(F15="未確認","",L15-K15))),0,1))))</f>
        <v>0</v>
      </c>
    </row>
    <row r="16" customFormat="false" ht="30" hidden="false" customHeight="true" outlineLevel="0" collapsed="false">
      <c r="A16" s="10"/>
      <c r="B16" s="11"/>
      <c r="C16" s="12"/>
      <c r="D16" s="3"/>
      <c r="E16" s="3"/>
      <c r="F16" s="13"/>
      <c r="G16" s="11"/>
      <c r="H16" s="3"/>
      <c r="I16" s="3"/>
      <c r="J16" s="1" t="str">
        <f aca="false">IF(N16="","",IF(O16&lt;&gt;0,NA(),IF(AND(D16&gt;=予測比較!$E$3,D16&lt;=予測比較!$H$3),1,0)))</f>
        <v/>
      </c>
      <c r="K16" s="5" t="str">
        <f aca="false">IF(N16="","",IF(O16&lt;&gt;0,NA(),IF(J16=1,ROUND(B16*C16/100,0),"")))</f>
        <v/>
      </c>
      <c r="L16" s="5" t="str">
        <f aca="false">IF(N16="","",IF(O16&lt;&gt;0,NA(),IF(J16&lt;&gt;1,"",IF(F16="未確認","",IF(AND(F16="受注",H16&gt;=予測比較!$E$3,H16&lt;=予測比較!$H$3),G16,0)))))</f>
        <v/>
      </c>
      <c r="M16" s="5" t="str">
        <f aca="false">IF(N16="","",IF(O16&lt;&gt;0,NA(),IF(J16&lt;&gt;1,"",IF(F16="未確認","",L16-K16))))</f>
        <v/>
      </c>
      <c r="N16" s="1" t="str">
        <f aca="false">IF(COUNTA(A16:I16)=0,"",IF(NOT(AND(ISTEXT(A16),LEN(A16)=8,EXACT(LEFT(A16,4),"OPP-"),ISNUMBER(FIND(MID(A16,5,1)&amp;"x","0x1x2x3x4x5x6x7x8x9x")),ISNUMBER(FIND(MID(A16,6,1)&amp;"x","0x1x2x3x4x5x6x7x8x9x")),ISNUMBER(FIND(MID(A16,7,1)&amp;"x","0x1x2x3x4x5x6x7x8x9x")),ISNUMBER(FIND(MID(A16,8,1)&amp;"x","0x1x2x3x4x5x6x7x8x9x")))),"案件IDはOPP-と半角数字4桁",IF(COUNTIFS($A$8:$A$57,A16)&gt;1,"案件IDが重複",IF(NOT(IF(ISNUMBER(B16),AND(B16&gt;=0,B16&lt;=1000000000,B16=INT(B16)),FALSE())),"元の見込額は0〜10億円の整数で必須",IF(NOT(IF(ISNUMBER(C16),AND(C16&gt;=0,C16&lt;=100,C16=INT(C16)),FALSE())),"元の確度は0〜100の整数で必須",IF(NOT(IF(ISNUMBER(D16),AND(D16&gt;=43831,D16&lt;73051,D16=INT(D16)),FALSE())),"元の予定日は時刻なしで必須",IF(NOT(IF(ISNUMBER(E16),AND(E16&gt;=43831,E16&lt;73051,E16=INT(E16)),FALSE())),"予測記録確認日は時刻なしで必須",IF(E16&gt;予測比較!$B$3,"予測記録確認日が予測基準日より後",IF(D16&lt;=予測比較!$B$3,"元の予定日は予測基準日より後",IF(NOT(OR(F16="受注",F16="失注",F16="継続",F16="未確認")),"実績区分を確認",IF(AND(F16="受注",NOT(IF(ISNUMBER(G16),AND(G16&gt;=0,G16&lt;=1000000000,G16=INT(G16)),FALSE()))),"受注額は0〜10億円の整数で必須",IF(AND(F16&lt;&gt;"受注",COUNTA(G16)&gt;0),"受注以外は受注額を空欄",IF(AND(OR(F16="受注",F16="失注"),NOT(IF(ISNUMBER(H16),AND(H16&gt;=43831,H16&lt;73051,H16=INT(H16)),FALSE()))),"受注/失注は決着日が必須",IF(AND(NOT(OR(F16="受注",F16="失注")),COUNTA(H16)&gt;0),"継続/未確認の決着日は空欄",IF(NOT(IF(ISNUMBER(I16),AND(I16&gt;=43831,I16&lt;73051,I16=INT(I16)),FALSE())),"実績記録確認日は時刻なしで必須",IF(OR(I16&lt;予測比較!$H$3,I16&gt;予測比較!$B$4),"対象終了日≦実績確認日≦実績基準日を確認",IF(AND(OR(F16="受注",F16="失注"),OR(H16&lt;=予測比較!$B$3,H16&gt;I16)),"予測基準日＜決着日≦実績確認日を確認","確認済み")))))))))))))))))</f>
        <v/>
      </c>
      <c r="O16" s="1" t="str">
        <f aca="false">IF(N16="","",IF(N16="確認済み",0,1))</f>
        <v/>
      </c>
      <c r="P16" s="1" t="n">
        <f aca="false">IF(COUNTA(A16:I16)=0,IF(AND(N16="",O16="",J16="",K16="",L16="",M16=""),0,1),IF(NOT(AND(ISTEXT(N16),N16=IF(COUNTA(A16:I16)=0,"",IF(NOT(AND(ISTEXT(A16),LEN(A16)=8,EXACT(LEFT(A16,4),"OPP-"),ISNUMBER(FIND(MID(A16,5,1)&amp;"x","0x1x2x3x4x5x6x7x8x9x")),ISNUMBER(FIND(MID(A16,6,1)&amp;"x","0x1x2x3x4x5x6x7x8x9x")),ISNUMBER(FIND(MID(A16,7,1)&amp;"x","0x1x2x3x4x5x6x7x8x9x")),ISNUMBER(FIND(MID(A16,8,1)&amp;"x","0x1x2x3x4x5x6x7x8x9x")))),"案件IDはOPP-と半角数字4桁",IF(COUNTIFS($A$8:$A$57,A16)&gt;1,"案件IDが重複",IF(NOT(IF(ISNUMBER(B16),AND(B16&gt;=0,B16&lt;=1000000000,B16=INT(B16)),FALSE())),"元の見込額は0〜10億円の整数で必須",IF(NOT(IF(ISNUMBER(C16),AND(C16&gt;=0,C16&lt;=100,C16=INT(C16)),FALSE())),"元の確度は0〜100の整数で必須",IF(NOT(IF(ISNUMBER(D16),AND(D16&gt;=43831,D16&lt;73051,D16=INT(D16)),FALSE())),"元の予定日は時刻なしで必須",IF(NOT(IF(ISNUMBER(E16),AND(E16&gt;=43831,E16&lt;73051,E16=INT(E16)),FALSE())),"予測記録確認日は時刻なしで必須",IF(E16&gt;予測比較!$B$3,"予測記録確認日が予測基準日より後",IF(D16&lt;=予測比較!$B$3,"元の予定日は予測基準日より後",IF(NOT(OR(F16="受注",F16="失注",F16="継続",F16="未確認")),"実績区分を確認",IF(AND(F16="受注",NOT(IF(ISNUMBER(G16),AND(G16&gt;=0,G16&lt;=1000000000,G16=INT(G16)),FALSE()))),"受注額は0〜10億円の整数で必須",IF(AND(F16&lt;&gt;"受注",COUNTA(G16)&gt;0),"受注以外は受注額を空欄",IF(AND(OR(F16="受注",F16="失注"),NOT(IF(ISNUMBER(H16),AND(H16&gt;=43831,H16&lt;73051,H16=INT(H16)),FALSE()))),"受注/失注は決着日が必須",IF(AND(NOT(OR(F16="受注",F16="失注")),COUNTA(H16)&gt;0),"継続/未確認の決着日は空欄",IF(NOT(IF(ISNUMBER(I16),AND(I16&gt;=43831,I16&lt;73051,I16=INT(I16)),FALSE())),"実績記録確認日は時刻なしで必須",IF(OR(I16&lt;予測比較!$H$3,I16&gt;予測比較!$B$4),"対象終了日≦実績確認日≦実績基準日を確認",IF(AND(OR(F16="受注",F16="失注"),OR(H16&lt;=予測比較!$B$3,H16&gt;I16)),"予測基準日＜決着日≦実績確認日を確認","確認済み"))))))))))))))))),ISNUMBER(O16),O16=IF(N16="確認済み",0,1))),1,IF(O16&lt;&gt;0,0,IF(AND(ISNUMBER(J16),J16=IF(AND(D16&gt;=予測比較!$E$3,D16&lt;=予測比較!$H$3),1,0),IF(J16=1,ISNUMBER(K16),ISTEXT(K16)),K16=IF(J16=1,ROUND(B16*C16/100,0),""),IF(AND(J16=1,F16&lt;&gt;"未確認"),ISNUMBER(L16),ISTEXT(L16)),L16=IF(J16&lt;&gt;1,"",IF(F16="未確認","",IF(AND(F16="受注",H16&gt;=予測比較!$E$3,H16&lt;=予測比較!$H$3),G16,0))),IF(AND(J16=1,F16&lt;&gt;"未確認"),ISNUMBER(M16),ISTEXT(M16)),M16=IF(J16&lt;&gt;1,"",IF(F16="未確認","",L16-K16))),0,1))))</f>
        <v>0</v>
      </c>
    </row>
    <row r="17" customFormat="false" ht="30" hidden="false" customHeight="true" outlineLevel="0" collapsed="false">
      <c r="A17" s="10"/>
      <c r="B17" s="11"/>
      <c r="C17" s="12"/>
      <c r="D17" s="3"/>
      <c r="E17" s="3"/>
      <c r="F17" s="13"/>
      <c r="G17" s="11"/>
      <c r="H17" s="3"/>
      <c r="I17" s="3"/>
      <c r="J17" s="1" t="str">
        <f aca="false">IF(N17="","",IF(O17&lt;&gt;0,NA(),IF(AND(D17&gt;=予測比較!$E$3,D17&lt;=予測比較!$H$3),1,0)))</f>
        <v/>
      </c>
      <c r="K17" s="5" t="str">
        <f aca="false">IF(N17="","",IF(O17&lt;&gt;0,NA(),IF(J17=1,ROUND(B17*C17/100,0),"")))</f>
        <v/>
      </c>
      <c r="L17" s="5" t="str">
        <f aca="false">IF(N17="","",IF(O17&lt;&gt;0,NA(),IF(J17&lt;&gt;1,"",IF(F17="未確認","",IF(AND(F17="受注",H17&gt;=予測比較!$E$3,H17&lt;=予測比較!$H$3),G17,0)))))</f>
        <v/>
      </c>
      <c r="M17" s="5" t="str">
        <f aca="false">IF(N17="","",IF(O17&lt;&gt;0,NA(),IF(J17&lt;&gt;1,"",IF(F17="未確認","",L17-K17))))</f>
        <v/>
      </c>
      <c r="N17" s="1" t="str">
        <f aca="false">IF(COUNTA(A17:I17)=0,"",IF(NOT(AND(ISTEXT(A17),LEN(A17)=8,EXACT(LEFT(A17,4),"OPP-"),ISNUMBER(FIND(MID(A17,5,1)&amp;"x","0x1x2x3x4x5x6x7x8x9x")),ISNUMBER(FIND(MID(A17,6,1)&amp;"x","0x1x2x3x4x5x6x7x8x9x")),ISNUMBER(FIND(MID(A17,7,1)&amp;"x","0x1x2x3x4x5x6x7x8x9x")),ISNUMBER(FIND(MID(A17,8,1)&amp;"x","0x1x2x3x4x5x6x7x8x9x")))),"案件IDはOPP-と半角数字4桁",IF(COUNTIFS($A$8:$A$57,A17)&gt;1,"案件IDが重複",IF(NOT(IF(ISNUMBER(B17),AND(B17&gt;=0,B17&lt;=1000000000,B17=INT(B17)),FALSE())),"元の見込額は0〜10億円の整数で必須",IF(NOT(IF(ISNUMBER(C17),AND(C17&gt;=0,C17&lt;=100,C17=INT(C17)),FALSE())),"元の確度は0〜100の整数で必須",IF(NOT(IF(ISNUMBER(D17),AND(D17&gt;=43831,D17&lt;73051,D17=INT(D17)),FALSE())),"元の予定日は時刻なしで必須",IF(NOT(IF(ISNUMBER(E17),AND(E17&gt;=43831,E17&lt;73051,E17=INT(E17)),FALSE())),"予測記録確認日は時刻なしで必須",IF(E17&gt;予測比較!$B$3,"予測記録確認日が予測基準日より後",IF(D17&lt;=予測比較!$B$3,"元の予定日は予測基準日より後",IF(NOT(OR(F17="受注",F17="失注",F17="継続",F17="未確認")),"実績区分を確認",IF(AND(F17="受注",NOT(IF(ISNUMBER(G17),AND(G17&gt;=0,G17&lt;=1000000000,G17=INT(G17)),FALSE()))),"受注額は0〜10億円の整数で必須",IF(AND(F17&lt;&gt;"受注",COUNTA(G17)&gt;0),"受注以外は受注額を空欄",IF(AND(OR(F17="受注",F17="失注"),NOT(IF(ISNUMBER(H17),AND(H17&gt;=43831,H17&lt;73051,H17=INT(H17)),FALSE()))),"受注/失注は決着日が必須",IF(AND(NOT(OR(F17="受注",F17="失注")),COUNTA(H17)&gt;0),"継続/未確認の決着日は空欄",IF(NOT(IF(ISNUMBER(I17),AND(I17&gt;=43831,I17&lt;73051,I17=INT(I17)),FALSE())),"実績記録確認日は時刻なしで必須",IF(OR(I17&lt;予測比較!$H$3,I17&gt;予測比較!$B$4),"対象終了日≦実績確認日≦実績基準日を確認",IF(AND(OR(F17="受注",F17="失注"),OR(H17&lt;=予測比較!$B$3,H17&gt;I17)),"予測基準日＜決着日≦実績確認日を確認","確認済み")))))))))))))))))</f>
        <v/>
      </c>
      <c r="O17" s="1" t="str">
        <f aca="false">IF(N17="","",IF(N17="確認済み",0,1))</f>
        <v/>
      </c>
      <c r="P17" s="1" t="n">
        <f aca="false">IF(COUNTA(A17:I17)=0,IF(AND(N17="",O17="",J17="",K17="",L17="",M17=""),0,1),IF(NOT(AND(ISTEXT(N17),N17=IF(COUNTA(A17:I17)=0,"",IF(NOT(AND(ISTEXT(A17),LEN(A17)=8,EXACT(LEFT(A17,4),"OPP-"),ISNUMBER(FIND(MID(A17,5,1)&amp;"x","0x1x2x3x4x5x6x7x8x9x")),ISNUMBER(FIND(MID(A17,6,1)&amp;"x","0x1x2x3x4x5x6x7x8x9x")),ISNUMBER(FIND(MID(A17,7,1)&amp;"x","0x1x2x3x4x5x6x7x8x9x")),ISNUMBER(FIND(MID(A17,8,1)&amp;"x","0x1x2x3x4x5x6x7x8x9x")))),"案件IDはOPP-と半角数字4桁",IF(COUNTIFS($A$8:$A$57,A17)&gt;1,"案件IDが重複",IF(NOT(IF(ISNUMBER(B17),AND(B17&gt;=0,B17&lt;=1000000000,B17=INT(B17)),FALSE())),"元の見込額は0〜10億円の整数で必須",IF(NOT(IF(ISNUMBER(C17),AND(C17&gt;=0,C17&lt;=100,C17=INT(C17)),FALSE())),"元の確度は0〜100の整数で必須",IF(NOT(IF(ISNUMBER(D17),AND(D17&gt;=43831,D17&lt;73051,D17=INT(D17)),FALSE())),"元の予定日は時刻なしで必須",IF(NOT(IF(ISNUMBER(E17),AND(E17&gt;=43831,E17&lt;73051,E17=INT(E17)),FALSE())),"予測記録確認日は時刻なしで必須",IF(E17&gt;予測比較!$B$3,"予測記録確認日が予測基準日より後",IF(D17&lt;=予測比較!$B$3,"元の予定日は予測基準日より後",IF(NOT(OR(F17="受注",F17="失注",F17="継続",F17="未確認")),"実績区分を確認",IF(AND(F17="受注",NOT(IF(ISNUMBER(G17),AND(G17&gt;=0,G17&lt;=1000000000,G17=INT(G17)),FALSE()))),"受注額は0〜10億円の整数で必須",IF(AND(F17&lt;&gt;"受注",COUNTA(G17)&gt;0),"受注以外は受注額を空欄",IF(AND(OR(F17="受注",F17="失注"),NOT(IF(ISNUMBER(H17),AND(H17&gt;=43831,H17&lt;73051,H17=INT(H17)),FALSE()))),"受注/失注は決着日が必須",IF(AND(NOT(OR(F17="受注",F17="失注")),COUNTA(H17)&gt;0),"継続/未確認の決着日は空欄",IF(NOT(IF(ISNUMBER(I17),AND(I17&gt;=43831,I17&lt;73051,I17=INT(I17)),FALSE())),"実績記録確認日は時刻なしで必須",IF(OR(I17&lt;予測比較!$H$3,I17&gt;予測比較!$B$4),"対象終了日≦実績確認日≦実績基準日を確認",IF(AND(OR(F17="受注",F17="失注"),OR(H17&lt;=予測比較!$B$3,H17&gt;I17)),"予測基準日＜決着日≦実績確認日を確認","確認済み"))))))))))))))))),ISNUMBER(O17),O17=IF(N17="確認済み",0,1))),1,IF(O17&lt;&gt;0,0,IF(AND(ISNUMBER(J17),J17=IF(AND(D17&gt;=予測比較!$E$3,D17&lt;=予測比較!$H$3),1,0),IF(J17=1,ISNUMBER(K17),ISTEXT(K17)),K17=IF(J17=1,ROUND(B17*C17/100,0),""),IF(AND(J17=1,F17&lt;&gt;"未確認"),ISNUMBER(L17),ISTEXT(L17)),L17=IF(J17&lt;&gt;1,"",IF(F17="未確認","",IF(AND(F17="受注",H17&gt;=予測比較!$E$3,H17&lt;=予測比較!$H$3),G17,0))),IF(AND(J17=1,F17&lt;&gt;"未確認"),ISNUMBER(M17),ISTEXT(M17)),M17=IF(J17&lt;&gt;1,"",IF(F17="未確認","",L17-K17))),0,1))))</f>
        <v>0</v>
      </c>
    </row>
    <row r="18" customFormat="false" ht="30" hidden="false" customHeight="true" outlineLevel="0" collapsed="false">
      <c r="A18" s="10"/>
      <c r="B18" s="11"/>
      <c r="C18" s="12"/>
      <c r="D18" s="3"/>
      <c r="E18" s="3"/>
      <c r="F18" s="13"/>
      <c r="G18" s="11"/>
      <c r="H18" s="3"/>
      <c r="I18" s="3"/>
      <c r="J18" s="1" t="str">
        <f aca="false">IF(N18="","",IF(O18&lt;&gt;0,NA(),IF(AND(D18&gt;=予測比較!$E$3,D18&lt;=予測比較!$H$3),1,0)))</f>
        <v/>
      </c>
      <c r="K18" s="5" t="str">
        <f aca="false">IF(N18="","",IF(O18&lt;&gt;0,NA(),IF(J18=1,ROUND(B18*C18/100,0),"")))</f>
        <v/>
      </c>
      <c r="L18" s="5" t="str">
        <f aca="false">IF(N18="","",IF(O18&lt;&gt;0,NA(),IF(J18&lt;&gt;1,"",IF(F18="未確認","",IF(AND(F18="受注",H18&gt;=予測比較!$E$3,H18&lt;=予測比較!$H$3),G18,0)))))</f>
        <v/>
      </c>
      <c r="M18" s="5" t="str">
        <f aca="false">IF(N18="","",IF(O18&lt;&gt;0,NA(),IF(J18&lt;&gt;1,"",IF(F18="未確認","",L18-K18))))</f>
        <v/>
      </c>
      <c r="N18" s="1" t="str">
        <f aca="false">IF(COUNTA(A18:I18)=0,"",IF(NOT(AND(ISTEXT(A18),LEN(A18)=8,EXACT(LEFT(A18,4),"OPP-"),ISNUMBER(FIND(MID(A18,5,1)&amp;"x","0x1x2x3x4x5x6x7x8x9x")),ISNUMBER(FIND(MID(A18,6,1)&amp;"x","0x1x2x3x4x5x6x7x8x9x")),ISNUMBER(FIND(MID(A18,7,1)&amp;"x","0x1x2x3x4x5x6x7x8x9x")),ISNUMBER(FIND(MID(A18,8,1)&amp;"x","0x1x2x3x4x5x6x7x8x9x")))),"案件IDはOPP-と半角数字4桁",IF(COUNTIFS($A$8:$A$57,A18)&gt;1,"案件IDが重複",IF(NOT(IF(ISNUMBER(B18),AND(B18&gt;=0,B18&lt;=1000000000,B18=INT(B18)),FALSE())),"元の見込額は0〜10億円の整数で必須",IF(NOT(IF(ISNUMBER(C18),AND(C18&gt;=0,C18&lt;=100,C18=INT(C18)),FALSE())),"元の確度は0〜100の整数で必須",IF(NOT(IF(ISNUMBER(D18),AND(D18&gt;=43831,D18&lt;73051,D18=INT(D18)),FALSE())),"元の予定日は時刻なしで必須",IF(NOT(IF(ISNUMBER(E18),AND(E18&gt;=43831,E18&lt;73051,E18=INT(E18)),FALSE())),"予測記録確認日は時刻なしで必須",IF(E18&gt;予測比較!$B$3,"予測記録確認日が予測基準日より後",IF(D18&lt;=予測比較!$B$3,"元の予定日は予測基準日より後",IF(NOT(OR(F18="受注",F18="失注",F18="継続",F18="未確認")),"実績区分を確認",IF(AND(F18="受注",NOT(IF(ISNUMBER(G18),AND(G18&gt;=0,G18&lt;=1000000000,G18=INT(G18)),FALSE()))),"受注額は0〜10億円の整数で必須",IF(AND(F18&lt;&gt;"受注",COUNTA(G18)&gt;0),"受注以外は受注額を空欄",IF(AND(OR(F18="受注",F18="失注"),NOT(IF(ISNUMBER(H18),AND(H18&gt;=43831,H18&lt;73051,H18=INT(H18)),FALSE()))),"受注/失注は決着日が必須",IF(AND(NOT(OR(F18="受注",F18="失注")),COUNTA(H18)&gt;0),"継続/未確認の決着日は空欄",IF(NOT(IF(ISNUMBER(I18),AND(I18&gt;=43831,I18&lt;73051,I18=INT(I18)),FALSE())),"実績記録確認日は時刻なしで必須",IF(OR(I18&lt;予測比較!$H$3,I18&gt;予測比較!$B$4),"対象終了日≦実績確認日≦実績基準日を確認",IF(AND(OR(F18="受注",F18="失注"),OR(H18&lt;=予測比較!$B$3,H18&gt;I18)),"予測基準日＜決着日≦実績確認日を確認","確認済み")))))))))))))))))</f>
        <v/>
      </c>
      <c r="O18" s="1" t="str">
        <f aca="false">IF(N18="","",IF(N18="確認済み",0,1))</f>
        <v/>
      </c>
      <c r="P18" s="1" t="n">
        <f aca="false">IF(COUNTA(A18:I18)=0,IF(AND(N18="",O18="",J18="",K18="",L18="",M18=""),0,1),IF(NOT(AND(ISTEXT(N18),N18=IF(COUNTA(A18:I18)=0,"",IF(NOT(AND(ISTEXT(A18),LEN(A18)=8,EXACT(LEFT(A18,4),"OPP-"),ISNUMBER(FIND(MID(A18,5,1)&amp;"x","0x1x2x3x4x5x6x7x8x9x")),ISNUMBER(FIND(MID(A18,6,1)&amp;"x","0x1x2x3x4x5x6x7x8x9x")),ISNUMBER(FIND(MID(A18,7,1)&amp;"x","0x1x2x3x4x5x6x7x8x9x")),ISNUMBER(FIND(MID(A18,8,1)&amp;"x","0x1x2x3x4x5x6x7x8x9x")))),"案件IDはOPP-と半角数字4桁",IF(COUNTIFS($A$8:$A$57,A18)&gt;1,"案件IDが重複",IF(NOT(IF(ISNUMBER(B18),AND(B18&gt;=0,B18&lt;=1000000000,B18=INT(B18)),FALSE())),"元の見込額は0〜10億円の整数で必須",IF(NOT(IF(ISNUMBER(C18),AND(C18&gt;=0,C18&lt;=100,C18=INT(C18)),FALSE())),"元の確度は0〜100の整数で必須",IF(NOT(IF(ISNUMBER(D18),AND(D18&gt;=43831,D18&lt;73051,D18=INT(D18)),FALSE())),"元の予定日は時刻なしで必須",IF(NOT(IF(ISNUMBER(E18),AND(E18&gt;=43831,E18&lt;73051,E18=INT(E18)),FALSE())),"予測記録確認日は時刻なしで必須",IF(E18&gt;予測比較!$B$3,"予測記録確認日が予測基準日より後",IF(D18&lt;=予測比較!$B$3,"元の予定日は予測基準日より後",IF(NOT(OR(F18="受注",F18="失注",F18="継続",F18="未確認")),"実績区分を確認",IF(AND(F18="受注",NOT(IF(ISNUMBER(G18),AND(G18&gt;=0,G18&lt;=1000000000,G18=INT(G18)),FALSE()))),"受注額は0〜10億円の整数で必須",IF(AND(F18&lt;&gt;"受注",COUNTA(G18)&gt;0),"受注以外は受注額を空欄",IF(AND(OR(F18="受注",F18="失注"),NOT(IF(ISNUMBER(H18),AND(H18&gt;=43831,H18&lt;73051,H18=INT(H18)),FALSE()))),"受注/失注は決着日が必須",IF(AND(NOT(OR(F18="受注",F18="失注")),COUNTA(H18)&gt;0),"継続/未確認の決着日は空欄",IF(NOT(IF(ISNUMBER(I18),AND(I18&gt;=43831,I18&lt;73051,I18=INT(I18)),FALSE())),"実績記録確認日は時刻なしで必須",IF(OR(I18&lt;予測比較!$H$3,I18&gt;予測比較!$B$4),"対象終了日≦実績確認日≦実績基準日を確認",IF(AND(OR(F18="受注",F18="失注"),OR(H18&lt;=予測比較!$B$3,H18&gt;I18)),"予測基準日＜決着日≦実績確認日を確認","確認済み"))))))))))))))))),ISNUMBER(O18),O18=IF(N18="確認済み",0,1))),1,IF(O18&lt;&gt;0,0,IF(AND(ISNUMBER(J18),J18=IF(AND(D18&gt;=予測比較!$E$3,D18&lt;=予測比較!$H$3),1,0),IF(J18=1,ISNUMBER(K18),ISTEXT(K18)),K18=IF(J18=1,ROUND(B18*C18/100,0),""),IF(AND(J18=1,F18&lt;&gt;"未確認"),ISNUMBER(L18),ISTEXT(L18)),L18=IF(J18&lt;&gt;1,"",IF(F18="未確認","",IF(AND(F18="受注",H18&gt;=予測比較!$E$3,H18&lt;=予測比較!$H$3),G18,0))),IF(AND(J18=1,F18&lt;&gt;"未確認"),ISNUMBER(M18),ISTEXT(M18)),M18=IF(J18&lt;&gt;1,"",IF(F18="未確認","",L18-K18))),0,1))))</f>
        <v>0</v>
      </c>
    </row>
    <row r="19" customFormat="false" ht="30" hidden="false" customHeight="true" outlineLevel="0" collapsed="false">
      <c r="A19" s="10"/>
      <c r="B19" s="11"/>
      <c r="C19" s="12"/>
      <c r="D19" s="3"/>
      <c r="E19" s="3"/>
      <c r="F19" s="13"/>
      <c r="G19" s="11"/>
      <c r="H19" s="3"/>
      <c r="I19" s="3"/>
      <c r="J19" s="1" t="str">
        <f aca="false">IF(N19="","",IF(O19&lt;&gt;0,NA(),IF(AND(D19&gt;=予測比較!$E$3,D19&lt;=予測比較!$H$3),1,0)))</f>
        <v/>
      </c>
      <c r="K19" s="5" t="str">
        <f aca="false">IF(N19="","",IF(O19&lt;&gt;0,NA(),IF(J19=1,ROUND(B19*C19/100,0),"")))</f>
        <v/>
      </c>
      <c r="L19" s="5" t="str">
        <f aca="false">IF(N19="","",IF(O19&lt;&gt;0,NA(),IF(J19&lt;&gt;1,"",IF(F19="未確認","",IF(AND(F19="受注",H19&gt;=予測比較!$E$3,H19&lt;=予測比較!$H$3),G19,0)))))</f>
        <v/>
      </c>
      <c r="M19" s="5" t="str">
        <f aca="false">IF(N19="","",IF(O19&lt;&gt;0,NA(),IF(J19&lt;&gt;1,"",IF(F19="未確認","",L19-K19))))</f>
        <v/>
      </c>
      <c r="N19" s="1" t="str">
        <f aca="false">IF(COUNTA(A19:I19)=0,"",IF(NOT(AND(ISTEXT(A19),LEN(A19)=8,EXACT(LEFT(A19,4),"OPP-"),ISNUMBER(FIND(MID(A19,5,1)&amp;"x","0x1x2x3x4x5x6x7x8x9x")),ISNUMBER(FIND(MID(A19,6,1)&amp;"x","0x1x2x3x4x5x6x7x8x9x")),ISNUMBER(FIND(MID(A19,7,1)&amp;"x","0x1x2x3x4x5x6x7x8x9x")),ISNUMBER(FIND(MID(A19,8,1)&amp;"x","0x1x2x3x4x5x6x7x8x9x")))),"案件IDはOPP-と半角数字4桁",IF(COUNTIFS($A$8:$A$57,A19)&gt;1,"案件IDが重複",IF(NOT(IF(ISNUMBER(B19),AND(B19&gt;=0,B19&lt;=1000000000,B19=INT(B19)),FALSE())),"元の見込額は0〜10億円の整数で必須",IF(NOT(IF(ISNUMBER(C19),AND(C19&gt;=0,C19&lt;=100,C19=INT(C19)),FALSE())),"元の確度は0〜100の整数で必須",IF(NOT(IF(ISNUMBER(D19),AND(D19&gt;=43831,D19&lt;73051,D19=INT(D19)),FALSE())),"元の予定日は時刻なしで必須",IF(NOT(IF(ISNUMBER(E19),AND(E19&gt;=43831,E19&lt;73051,E19=INT(E19)),FALSE())),"予測記録確認日は時刻なしで必須",IF(E19&gt;予測比較!$B$3,"予測記録確認日が予測基準日より後",IF(D19&lt;=予測比較!$B$3,"元の予定日は予測基準日より後",IF(NOT(OR(F19="受注",F19="失注",F19="継続",F19="未確認")),"実績区分を確認",IF(AND(F19="受注",NOT(IF(ISNUMBER(G19),AND(G19&gt;=0,G19&lt;=1000000000,G19=INT(G19)),FALSE()))),"受注額は0〜10億円の整数で必須",IF(AND(F19&lt;&gt;"受注",COUNTA(G19)&gt;0),"受注以外は受注額を空欄",IF(AND(OR(F19="受注",F19="失注"),NOT(IF(ISNUMBER(H19),AND(H19&gt;=43831,H19&lt;73051,H19=INT(H19)),FALSE()))),"受注/失注は決着日が必須",IF(AND(NOT(OR(F19="受注",F19="失注")),COUNTA(H19)&gt;0),"継続/未確認の決着日は空欄",IF(NOT(IF(ISNUMBER(I19),AND(I19&gt;=43831,I19&lt;73051,I19=INT(I19)),FALSE())),"実績記録確認日は時刻なしで必須",IF(OR(I19&lt;予測比較!$H$3,I19&gt;予測比較!$B$4),"対象終了日≦実績確認日≦実績基準日を確認",IF(AND(OR(F19="受注",F19="失注"),OR(H19&lt;=予測比較!$B$3,H19&gt;I19)),"予測基準日＜決着日≦実績確認日を確認","確認済み")))))))))))))))))</f>
        <v/>
      </c>
      <c r="O19" s="1" t="str">
        <f aca="false">IF(N19="","",IF(N19="確認済み",0,1))</f>
        <v/>
      </c>
      <c r="P19" s="1" t="n">
        <f aca="false">IF(COUNTA(A19:I19)=0,IF(AND(N19="",O19="",J19="",K19="",L19="",M19=""),0,1),IF(NOT(AND(ISTEXT(N19),N19=IF(COUNTA(A19:I19)=0,"",IF(NOT(AND(ISTEXT(A19),LEN(A19)=8,EXACT(LEFT(A19,4),"OPP-"),ISNUMBER(FIND(MID(A19,5,1)&amp;"x","0x1x2x3x4x5x6x7x8x9x")),ISNUMBER(FIND(MID(A19,6,1)&amp;"x","0x1x2x3x4x5x6x7x8x9x")),ISNUMBER(FIND(MID(A19,7,1)&amp;"x","0x1x2x3x4x5x6x7x8x9x")),ISNUMBER(FIND(MID(A19,8,1)&amp;"x","0x1x2x3x4x5x6x7x8x9x")))),"案件IDはOPP-と半角数字4桁",IF(COUNTIFS($A$8:$A$57,A19)&gt;1,"案件IDが重複",IF(NOT(IF(ISNUMBER(B19),AND(B19&gt;=0,B19&lt;=1000000000,B19=INT(B19)),FALSE())),"元の見込額は0〜10億円の整数で必須",IF(NOT(IF(ISNUMBER(C19),AND(C19&gt;=0,C19&lt;=100,C19=INT(C19)),FALSE())),"元の確度は0〜100の整数で必須",IF(NOT(IF(ISNUMBER(D19),AND(D19&gt;=43831,D19&lt;73051,D19=INT(D19)),FALSE())),"元の予定日は時刻なしで必須",IF(NOT(IF(ISNUMBER(E19),AND(E19&gt;=43831,E19&lt;73051,E19=INT(E19)),FALSE())),"予測記録確認日は時刻なしで必須",IF(E19&gt;予測比較!$B$3,"予測記録確認日が予測基準日より後",IF(D19&lt;=予測比較!$B$3,"元の予定日は予測基準日より後",IF(NOT(OR(F19="受注",F19="失注",F19="継続",F19="未確認")),"実績区分を確認",IF(AND(F19="受注",NOT(IF(ISNUMBER(G19),AND(G19&gt;=0,G19&lt;=1000000000,G19=INT(G19)),FALSE()))),"受注額は0〜10億円の整数で必須",IF(AND(F19&lt;&gt;"受注",COUNTA(G19)&gt;0),"受注以外は受注額を空欄",IF(AND(OR(F19="受注",F19="失注"),NOT(IF(ISNUMBER(H19),AND(H19&gt;=43831,H19&lt;73051,H19=INT(H19)),FALSE()))),"受注/失注は決着日が必須",IF(AND(NOT(OR(F19="受注",F19="失注")),COUNTA(H19)&gt;0),"継続/未確認の決着日は空欄",IF(NOT(IF(ISNUMBER(I19),AND(I19&gt;=43831,I19&lt;73051,I19=INT(I19)),FALSE())),"実績記録確認日は時刻なしで必須",IF(OR(I19&lt;予測比較!$H$3,I19&gt;予測比較!$B$4),"対象終了日≦実績確認日≦実績基準日を確認",IF(AND(OR(F19="受注",F19="失注"),OR(H19&lt;=予測比較!$B$3,H19&gt;I19)),"予測基準日＜決着日≦実績確認日を確認","確認済み"))))))))))))))))),ISNUMBER(O19),O19=IF(N19="確認済み",0,1))),1,IF(O19&lt;&gt;0,0,IF(AND(ISNUMBER(J19),J19=IF(AND(D19&gt;=予測比較!$E$3,D19&lt;=予測比較!$H$3),1,0),IF(J19=1,ISNUMBER(K19),ISTEXT(K19)),K19=IF(J19=1,ROUND(B19*C19/100,0),""),IF(AND(J19=1,F19&lt;&gt;"未確認"),ISNUMBER(L19),ISTEXT(L19)),L19=IF(J19&lt;&gt;1,"",IF(F19="未確認","",IF(AND(F19="受注",H19&gt;=予測比較!$E$3,H19&lt;=予測比較!$H$3),G19,0))),IF(AND(J19=1,F19&lt;&gt;"未確認"),ISNUMBER(M19),ISTEXT(M19)),M19=IF(J19&lt;&gt;1,"",IF(F19="未確認","",L19-K19))),0,1))))</f>
        <v>0</v>
      </c>
    </row>
    <row r="20" customFormat="false" ht="30" hidden="false" customHeight="true" outlineLevel="0" collapsed="false">
      <c r="A20" s="10"/>
      <c r="B20" s="11"/>
      <c r="C20" s="12"/>
      <c r="D20" s="3"/>
      <c r="E20" s="3"/>
      <c r="F20" s="13"/>
      <c r="G20" s="11"/>
      <c r="H20" s="3"/>
      <c r="I20" s="3"/>
      <c r="J20" s="1" t="str">
        <f aca="false">IF(N20="","",IF(O20&lt;&gt;0,NA(),IF(AND(D20&gt;=予測比較!$E$3,D20&lt;=予測比較!$H$3),1,0)))</f>
        <v/>
      </c>
      <c r="K20" s="5" t="str">
        <f aca="false">IF(N20="","",IF(O20&lt;&gt;0,NA(),IF(J20=1,ROUND(B20*C20/100,0),"")))</f>
        <v/>
      </c>
      <c r="L20" s="5" t="str">
        <f aca="false">IF(N20="","",IF(O20&lt;&gt;0,NA(),IF(J20&lt;&gt;1,"",IF(F20="未確認","",IF(AND(F20="受注",H20&gt;=予測比較!$E$3,H20&lt;=予測比較!$H$3),G20,0)))))</f>
        <v/>
      </c>
      <c r="M20" s="5" t="str">
        <f aca="false">IF(N20="","",IF(O20&lt;&gt;0,NA(),IF(J20&lt;&gt;1,"",IF(F20="未確認","",L20-K20))))</f>
        <v/>
      </c>
      <c r="N20" s="1" t="str">
        <f aca="false">IF(COUNTA(A20:I20)=0,"",IF(NOT(AND(ISTEXT(A20),LEN(A20)=8,EXACT(LEFT(A20,4),"OPP-"),ISNUMBER(FIND(MID(A20,5,1)&amp;"x","0x1x2x3x4x5x6x7x8x9x")),ISNUMBER(FIND(MID(A20,6,1)&amp;"x","0x1x2x3x4x5x6x7x8x9x")),ISNUMBER(FIND(MID(A20,7,1)&amp;"x","0x1x2x3x4x5x6x7x8x9x")),ISNUMBER(FIND(MID(A20,8,1)&amp;"x","0x1x2x3x4x5x6x7x8x9x")))),"案件IDはOPP-と半角数字4桁",IF(COUNTIFS($A$8:$A$57,A20)&gt;1,"案件IDが重複",IF(NOT(IF(ISNUMBER(B20),AND(B20&gt;=0,B20&lt;=1000000000,B20=INT(B20)),FALSE())),"元の見込額は0〜10億円の整数で必須",IF(NOT(IF(ISNUMBER(C20),AND(C20&gt;=0,C20&lt;=100,C20=INT(C20)),FALSE())),"元の確度は0〜100の整数で必須",IF(NOT(IF(ISNUMBER(D20),AND(D20&gt;=43831,D20&lt;73051,D20=INT(D20)),FALSE())),"元の予定日は時刻なしで必須",IF(NOT(IF(ISNUMBER(E20),AND(E20&gt;=43831,E20&lt;73051,E20=INT(E20)),FALSE())),"予測記録確認日は時刻なしで必須",IF(E20&gt;予測比較!$B$3,"予測記録確認日が予測基準日より後",IF(D20&lt;=予測比較!$B$3,"元の予定日は予測基準日より後",IF(NOT(OR(F20="受注",F20="失注",F20="継続",F20="未確認")),"実績区分を確認",IF(AND(F20="受注",NOT(IF(ISNUMBER(G20),AND(G20&gt;=0,G20&lt;=1000000000,G20=INT(G20)),FALSE()))),"受注額は0〜10億円の整数で必須",IF(AND(F20&lt;&gt;"受注",COUNTA(G20)&gt;0),"受注以外は受注額を空欄",IF(AND(OR(F20="受注",F20="失注"),NOT(IF(ISNUMBER(H20),AND(H20&gt;=43831,H20&lt;73051,H20=INT(H20)),FALSE()))),"受注/失注は決着日が必須",IF(AND(NOT(OR(F20="受注",F20="失注")),COUNTA(H20)&gt;0),"継続/未確認の決着日は空欄",IF(NOT(IF(ISNUMBER(I20),AND(I20&gt;=43831,I20&lt;73051,I20=INT(I20)),FALSE())),"実績記録確認日は時刻なしで必須",IF(OR(I20&lt;予測比較!$H$3,I20&gt;予測比較!$B$4),"対象終了日≦実績確認日≦実績基準日を確認",IF(AND(OR(F20="受注",F20="失注"),OR(H20&lt;=予測比較!$B$3,H20&gt;I20)),"予測基準日＜決着日≦実績確認日を確認","確認済み")))))))))))))))))</f>
        <v/>
      </c>
      <c r="O20" s="1" t="str">
        <f aca="false">IF(N20="","",IF(N20="確認済み",0,1))</f>
        <v/>
      </c>
      <c r="P20" s="1" t="n">
        <f aca="false">IF(COUNTA(A20:I20)=0,IF(AND(N20="",O20="",J20="",K20="",L20="",M20=""),0,1),IF(NOT(AND(ISTEXT(N20),N20=IF(COUNTA(A20:I20)=0,"",IF(NOT(AND(ISTEXT(A20),LEN(A20)=8,EXACT(LEFT(A20,4),"OPP-"),ISNUMBER(FIND(MID(A20,5,1)&amp;"x","0x1x2x3x4x5x6x7x8x9x")),ISNUMBER(FIND(MID(A20,6,1)&amp;"x","0x1x2x3x4x5x6x7x8x9x")),ISNUMBER(FIND(MID(A20,7,1)&amp;"x","0x1x2x3x4x5x6x7x8x9x")),ISNUMBER(FIND(MID(A20,8,1)&amp;"x","0x1x2x3x4x5x6x7x8x9x")))),"案件IDはOPP-と半角数字4桁",IF(COUNTIFS($A$8:$A$57,A20)&gt;1,"案件IDが重複",IF(NOT(IF(ISNUMBER(B20),AND(B20&gt;=0,B20&lt;=1000000000,B20=INT(B20)),FALSE())),"元の見込額は0〜10億円の整数で必須",IF(NOT(IF(ISNUMBER(C20),AND(C20&gt;=0,C20&lt;=100,C20=INT(C20)),FALSE())),"元の確度は0〜100の整数で必須",IF(NOT(IF(ISNUMBER(D20),AND(D20&gt;=43831,D20&lt;73051,D20=INT(D20)),FALSE())),"元の予定日は時刻なしで必須",IF(NOT(IF(ISNUMBER(E20),AND(E20&gt;=43831,E20&lt;73051,E20=INT(E20)),FALSE())),"予測記録確認日は時刻なしで必須",IF(E20&gt;予測比較!$B$3,"予測記録確認日が予測基準日より後",IF(D20&lt;=予測比較!$B$3,"元の予定日は予測基準日より後",IF(NOT(OR(F20="受注",F20="失注",F20="継続",F20="未確認")),"実績区分を確認",IF(AND(F20="受注",NOT(IF(ISNUMBER(G20),AND(G20&gt;=0,G20&lt;=1000000000,G20=INT(G20)),FALSE()))),"受注額は0〜10億円の整数で必須",IF(AND(F20&lt;&gt;"受注",COUNTA(G20)&gt;0),"受注以外は受注額を空欄",IF(AND(OR(F20="受注",F20="失注"),NOT(IF(ISNUMBER(H20),AND(H20&gt;=43831,H20&lt;73051,H20=INT(H20)),FALSE()))),"受注/失注は決着日が必須",IF(AND(NOT(OR(F20="受注",F20="失注")),COUNTA(H20)&gt;0),"継続/未確認の決着日は空欄",IF(NOT(IF(ISNUMBER(I20),AND(I20&gt;=43831,I20&lt;73051,I20=INT(I20)),FALSE())),"実績記録確認日は時刻なしで必須",IF(OR(I20&lt;予測比較!$H$3,I20&gt;予測比較!$B$4),"対象終了日≦実績確認日≦実績基準日を確認",IF(AND(OR(F20="受注",F20="失注"),OR(H20&lt;=予測比較!$B$3,H20&gt;I20)),"予測基準日＜決着日≦実績確認日を確認","確認済み"))))))))))))))))),ISNUMBER(O20),O20=IF(N20="確認済み",0,1))),1,IF(O20&lt;&gt;0,0,IF(AND(ISNUMBER(J20),J20=IF(AND(D20&gt;=予測比較!$E$3,D20&lt;=予測比較!$H$3),1,0),IF(J20=1,ISNUMBER(K20),ISTEXT(K20)),K20=IF(J20=1,ROUND(B20*C20/100,0),""),IF(AND(J20=1,F20&lt;&gt;"未確認"),ISNUMBER(L20),ISTEXT(L20)),L20=IF(J20&lt;&gt;1,"",IF(F20="未確認","",IF(AND(F20="受注",H20&gt;=予測比較!$E$3,H20&lt;=予測比較!$H$3),G20,0))),IF(AND(J20=1,F20&lt;&gt;"未確認"),ISNUMBER(M20),ISTEXT(M20)),M20=IF(J20&lt;&gt;1,"",IF(F20="未確認","",L20-K20))),0,1))))</f>
        <v>0</v>
      </c>
    </row>
    <row r="21" customFormat="false" ht="30" hidden="false" customHeight="true" outlineLevel="0" collapsed="false">
      <c r="A21" s="10"/>
      <c r="B21" s="11"/>
      <c r="C21" s="12"/>
      <c r="D21" s="3"/>
      <c r="E21" s="3"/>
      <c r="F21" s="13"/>
      <c r="G21" s="11"/>
      <c r="H21" s="3"/>
      <c r="I21" s="3"/>
      <c r="J21" s="1" t="str">
        <f aca="false">IF(N21="","",IF(O21&lt;&gt;0,NA(),IF(AND(D21&gt;=予測比較!$E$3,D21&lt;=予測比較!$H$3),1,0)))</f>
        <v/>
      </c>
      <c r="K21" s="5" t="str">
        <f aca="false">IF(N21="","",IF(O21&lt;&gt;0,NA(),IF(J21=1,ROUND(B21*C21/100,0),"")))</f>
        <v/>
      </c>
      <c r="L21" s="5" t="str">
        <f aca="false">IF(N21="","",IF(O21&lt;&gt;0,NA(),IF(J21&lt;&gt;1,"",IF(F21="未確認","",IF(AND(F21="受注",H21&gt;=予測比較!$E$3,H21&lt;=予測比較!$H$3),G21,0)))))</f>
        <v/>
      </c>
      <c r="M21" s="5" t="str">
        <f aca="false">IF(N21="","",IF(O21&lt;&gt;0,NA(),IF(J21&lt;&gt;1,"",IF(F21="未確認","",L21-K21))))</f>
        <v/>
      </c>
      <c r="N21" s="1" t="str">
        <f aca="false">IF(COUNTA(A21:I21)=0,"",IF(NOT(AND(ISTEXT(A21),LEN(A21)=8,EXACT(LEFT(A21,4),"OPP-"),ISNUMBER(FIND(MID(A21,5,1)&amp;"x","0x1x2x3x4x5x6x7x8x9x")),ISNUMBER(FIND(MID(A21,6,1)&amp;"x","0x1x2x3x4x5x6x7x8x9x")),ISNUMBER(FIND(MID(A21,7,1)&amp;"x","0x1x2x3x4x5x6x7x8x9x")),ISNUMBER(FIND(MID(A21,8,1)&amp;"x","0x1x2x3x4x5x6x7x8x9x")))),"案件IDはOPP-と半角数字4桁",IF(COUNTIFS($A$8:$A$57,A21)&gt;1,"案件IDが重複",IF(NOT(IF(ISNUMBER(B21),AND(B21&gt;=0,B21&lt;=1000000000,B21=INT(B21)),FALSE())),"元の見込額は0〜10億円の整数で必須",IF(NOT(IF(ISNUMBER(C21),AND(C21&gt;=0,C21&lt;=100,C21=INT(C21)),FALSE())),"元の確度は0〜100の整数で必須",IF(NOT(IF(ISNUMBER(D21),AND(D21&gt;=43831,D21&lt;73051,D21=INT(D21)),FALSE())),"元の予定日は時刻なしで必須",IF(NOT(IF(ISNUMBER(E21),AND(E21&gt;=43831,E21&lt;73051,E21=INT(E21)),FALSE())),"予測記録確認日は時刻なしで必須",IF(E21&gt;予測比較!$B$3,"予測記録確認日が予測基準日より後",IF(D21&lt;=予測比較!$B$3,"元の予定日は予測基準日より後",IF(NOT(OR(F21="受注",F21="失注",F21="継続",F21="未確認")),"実績区分を確認",IF(AND(F21="受注",NOT(IF(ISNUMBER(G21),AND(G21&gt;=0,G21&lt;=1000000000,G21=INT(G21)),FALSE()))),"受注額は0〜10億円の整数で必須",IF(AND(F21&lt;&gt;"受注",COUNTA(G21)&gt;0),"受注以外は受注額を空欄",IF(AND(OR(F21="受注",F21="失注"),NOT(IF(ISNUMBER(H21),AND(H21&gt;=43831,H21&lt;73051,H21=INT(H21)),FALSE()))),"受注/失注は決着日が必須",IF(AND(NOT(OR(F21="受注",F21="失注")),COUNTA(H21)&gt;0),"継続/未確認の決着日は空欄",IF(NOT(IF(ISNUMBER(I21),AND(I21&gt;=43831,I21&lt;73051,I21=INT(I21)),FALSE())),"実績記録確認日は時刻なしで必須",IF(OR(I21&lt;予測比較!$H$3,I21&gt;予測比較!$B$4),"対象終了日≦実績確認日≦実績基準日を確認",IF(AND(OR(F21="受注",F21="失注"),OR(H21&lt;=予測比較!$B$3,H21&gt;I21)),"予測基準日＜決着日≦実績確認日を確認","確認済み")))))))))))))))))</f>
        <v/>
      </c>
      <c r="O21" s="1" t="str">
        <f aca="false">IF(N21="","",IF(N21="確認済み",0,1))</f>
        <v/>
      </c>
      <c r="P21" s="1" t="n">
        <f aca="false">IF(COUNTA(A21:I21)=0,IF(AND(N21="",O21="",J21="",K21="",L21="",M21=""),0,1),IF(NOT(AND(ISTEXT(N21),N21=IF(COUNTA(A21:I21)=0,"",IF(NOT(AND(ISTEXT(A21),LEN(A21)=8,EXACT(LEFT(A21,4),"OPP-"),ISNUMBER(FIND(MID(A21,5,1)&amp;"x","0x1x2x3x4x5x6x7x8x9x")),ISNUMBER(FIND(MID(A21,6,1)&amp;"x","0x1x2x3x4x5x6x7x8x9x")),ISNUMBER(FIND(MID(A21,7,1)&amp;"x","0x1x2x3x4x5x6x7x8x9x")),ISNUMBER(FIND(MID(A21,8,1)&amp;"x","0x1x2x3x4x5x6x7x8x9x")))),"案件IDはOPP-と半角数字4桁",IF(COUNTIFS($A$8:$A$57,A21)&gt;1,"案件IDが重複",IF(NOT(IF(ISNUMBER(B21),AND(B21&gt;=0,B21&lt;=1000000000,B21=INT(B21)),FALSE())),"元の見込額は0〜10億円の整数で必須",IF(NOT(IF(ISNUMBER(C21),AND(C21&gt;=0,C21&lt;=100,C21=INT(C21)),FALSE())),"元の確度は0〜100の整数で必須",IF(NOT(IF(ISNUMBER(D21),AND(D21&gt;=43831,D21&lt;73051,D21=INT(D21)),FALSE())),"元の予定日は時刻なしで必須",IF(NOT(IF(ISNUMBER(E21),AND(E21&gt;=43831,E21&lt;73051,E21=INT(E21)),FALSE())),"予測記録確認日は時刻なしで必須",IF(E21&gt;予測比較!$B$3,"予測記録確認日が予測基準日より後",IF(D21&lt;=予測比較!$B$3,"元の予定日は予測基準日より後",IF(NOT(OR(F21="受注",F21="失注",F21="継続",F21="未確認")),"実績区分を確認",IF(AND(F21="受注",NOT(IF(ISNUMBER(G21),AND(G21&gt;=0,G21&lt;=1000000000,G21=INT(G21)),FALSE()))),"受注額は0〜10億円の整数で必須",IF(AND(F21&lt;&gt;"受注",COUNTA(G21)&gt;0),"受注以外は受注額を空欄",IF(AND(OR(F21="受注",F21="失注"),NOT(IF(ISNUMBER(H21),AND(H21&gt;=43831,H21&lt;73051,H21=INT(H21)),FALSE()))),"受注/失注は決着日が必須",IF(AND(NOT(OR(F21="受注",F21="失注")),COUNTA(H21)&gt;0),"継続/未確認の決着日は空欄",IF(NOT(IF(ISNUMBER(I21),AND(I21&gt;=43831,I21&lt;73051,I21=INT(I21)),FALSE())),"実績記録確認日は時刻なしで必須",IF(OR(I21&lt;予測比較!$H$3,I21&gt;予測比較!$B$4),"対象終了日≦実績確認日≦実績基準日を確認",IF(AND(OR(F21="受注",F21="失注"),OR(H21&lt;=予測比較!$B$3,H21&gt;I21)),"予測基準日＜決着日≦実績確認日を確認","確認済み"))))))))))))))))),ISNUMBER(O21),O21=IF(N21="確認済み",0,1))),1,IF(O21&lt;&gt;0,0,IF(AND(ISNUMBER(J21),J21=IF(AND(D21&gt;=予測比較!$E$3,D21&lt;=予測比較!$H$3),1,0),IF(J21=1,ISNUMBER(K21),ISTEXT(K21)),K21=IF(J21=1,ROUND(B21*C21/100,0),""),IF(AND(J21=1,F21&lt;&gt;"未確認"),ISNUMBER(L21),ISTEXT(L21)),L21=IF(J21&lt;&gt;1,"",IF(F21="未確認","",IF(AND(F21="受注",H21&gt;=予測比較!$E$3,H21&lt;=予測比較!$H$3),G21,0))),IF(AND(J21=1,F21&lt;&gt;"未確認"),ISNUMBER(M21),ISTEXT(M21)),M21=IF(J21&lt;&gt;1,"",IF(F21="未確認","",L21-K21))),0,1))))</f>
        <v>0</v>
      </c>
    </row>
    <row r="22" customFormat="false" ht="30" hidden="false" customHeight="true" outlineLevel="0" collapsed="false">
      <c r="A22" s="10"/>
      <c r="B22" s="11"/>
      <c r="C22" s="12"/>
      <c r="D22" s="3"/>
      <c r="E22" s="3"/>
      <c r="F22" s="13"/>
      <c r="G22" s="11"/>
      <c r="H22" s="3"/>
      <c r="I22" s="3"/>
      <c r="J22" s="1" t="str">
        <f aca="false">IF(N22="","",IF(O22&lt;&gt;0,NA(),IF(AND(D22&gt;=予測比較!$E$3,D22&lt;=予測比較!$H$3),1,0)))</f>
        <v/>
      </c>
      <c r="K22" s="5" t="str">
        <f aca="false">IF(N22="","",IF(O22&lt;&gt;0,NA(),IF(J22=1,ROUND(B22*C22/100,0),"")))</f>
        <v/>
      </c>
      <c r="L22" s="5" t="str">
        <f aca="false">IF(N22="","",IF(O22&lt;&gt;0,NA(),IF(J22&lt;&gt;1,"",IF(F22="未確認","",IF(AND(F22="受注",H22&gt;=予測比較!$E$3,H22&lt;=予測比較!$H$3),G22,0)))))</f>
        <v/>
      </c>
      <c r="M22" s="5" t="str">
        <f aca="false">IF(N22="","",IF(O22&lt;&gt;0,NA(),IF(J22&lt;&gt;1,"",IF(F22="未確認","",L22-K22))))</f>
        <v/>
      </c>
      <c r="N22" s="1" t="str">
        <f aca="false">IF(COUNTA(A22:I22)=0,"",IF(NOT(AND(ISTEXT(A22),LEN(A22)=8,EXACT(LEFT(A22,4),"OPP-"),ISNUMBER(FIND(MID(A22,5,1)&amp;"x","0x1x2x3x4x5x6x7x8x9x")),ISNUMBER(FIND(MID(A22,6,1)&amp;"x","0x1x2x3x4x5x6x7x8x9x")),ISNUMBER(FIND(MID(A22,7,1)&amp;"x","0x1x2x3x4x5x6x7x8x9x")),ISNUMBER(FIND(MID(A22,8,1)&amp;"x","0x1x2x3x4x5x6x7x8x9x")))),"案件IDはOPP-と半角数字4桁",IF(COUNTIFS($A$8:$A$57,A22)&gt;1,"案件IDが重複",IF(NOT(IF(ISNUMBER(B22),AND(B22&gt;=0,B22&lt;=1000000000,B22=INT(B22)),FALSE())),"元の見込額は0〜10億円の整数で必須",IF(NOT(IF(ISNUMBER(C22),AND(C22&gt;=0,C22&lt;=100,C22=INT(C22)),FALSE())),"元の確度は0〜100の整数で必須",IF(NOT(IF(ISNUMBER(D22),AND(D22&gt;=43831,D22&lt;73051,D22=INT(D22)),FALSE())),"元の予定日は時刻なしで必須",IF(NOT(IF(ISNUMBER(E22),AND(E22&gt;=43831,E22&lt;73051,E22=INT(E22)),FALSE())),"予測記録確認日は時刻なしで必須",IF(E22&gt;予測比較!$B$3,"予測記録確認日が予測基準日より後",IF(D22&lt;=予測比較!$B$3,"元の予定日は予測基準日より後",IF(NOT(OR(F22="受注",F22="失注",F22="継続",F22="未確認")),"実績区分を確認",IF(AND(F22="受注",NOT(IF(ISNUMBER(G22),AND(G22&gt;=0,G22&lt;=1000000000,G22=INT(G22)),FALSE()))),"受注額は0〜10億円の整数で必須",IF(AND(F22&lt;&gt;"受注",COUNTA(G22)&gt;0),"受注以外は受注額を空欄",IF(AND(OR(F22="受注",F22="失注"),NOT(IF(ISNUMBER(H22),AND(H22&gt;=43831,H22&lt;73051,H22=INT(H22)),FALSE()))),"受注/失注は決着日が必須",IF(AND(NOT(OR(F22="受注",F22="失注")),COUNTA(H22)&gt;0),"継続/未確認の決着日は空欄",IF(NOT(IF(ISNUMBER(I22),AND(I22&gt;=43831,I22&lt;73051,I22=INT(I22)),FALSE())),"実績記録確認日は時刻なしで必須",IF(OR(I22&lt;予測比較!$H$3,I22&gt;予測比較!$B$4),"対象終了日≦実績確認日≦実績基準日を確認",IF(AND(OR(F22="受注",F22="失注"),OR(H22&lt;=予測比較!$B$3,H22&gt;I22)),"予測基準日＜決着日≦実績確認日を確認","確認済み")))))))))))))))))</f>
        <v/>
      </c>
      <c r="O22" s="1" t="str">
        <f aca="false">IF(N22="","",IF(N22="確認済み",0,1))</f>
        <v/>
      </c>
      <c r="P22" s="1" t="n">
        <f aca="false">IF(COUNTA(A22:I22)=0,IF(AND(N22="",O22="",J22="",K22="",L22="",M22=""),0,1),IF(NOT(AND(ISTEXT(N22),N22=IF(COUNTA(A22:I22)=0,"",IF(NOT(AND(ISTEXT(A22),LEN(A22)=8,EXACT(LEFT(A22,4),"OPP-"),ISNUMBER(FIND(MID(A22,5,1)&amp;"x","0x1x2x3x4x5x6x7x8x9x")),ISNUMBER(FIND(MID(A22,6,1)&amp;"x","0x1x2x3x4x5x6x7x8x9x")),ISNUMBER(FIND(MID(A22,7,1)&amp;"x","0x1x2x3x4x5x6x7x8x9x")),ISNUMBER(FIND(MID(A22,8,1)&amp;"x","0x1x2x3x4x5x6x7x8x9x")))),"案件IDはOPP-と半角数字4桁",IF(COUNTIFS($A$8:$A$57,A22)&gt;1,"案件IDが重複",IF(NOT(IF(ISNUMBER(B22),AND(B22&gt;=0,B22&lt;=1000000000,B22=INT(B22)),FALSE())),"元の見込額は0〜10億円の整数で必須",IF(NOT(IF(ISNUMBER(C22),AND(C22&gt;=0,C22&lt;=100,C22=INT(C22)),FALSE())),"元の確度は0〜100の整数で必須",IF(NOT(IF(ISNUMBER(D22),AND(D22&gt;=43831,D22&lt;73051,D22=INT(D22)),FALSE())),"元の予定日は時刻なしで必須",IF(NOT(IF(ISNUMBER(E22),AND(E22&gt;=43831,E22&lt;73051,E22=INT(E22)),FALSE())),"予測記録確認日は時刻なしで必須",IF(E22&gt;予測比較!$B$3,"予測記録確認日が予測基準日より後",IF(D22&lt;=予測比較!$B$3,"元の予定日は予測基準日より後",IF(NOT(OR(F22="受注",F22="失注",F22="継続",F22="未確認")),"実績区分を確認",IF(AND(F22="受注",NOT(IF(ISNUMBER(G22),AND(G22&gt;=0,G22&lt;=1000000000,G22=INT(G22)),FALSE()))),"受注額は0〜10億円の整数で必須",IF(AND(F22&lt;&gt;"受注",COUNTA(G22)&gt;0),"受注以外は受注額を空欄",IF(AND(OR(F22="受注",F22="失注"),NOT(IF(ISNUMBER(H22),AND(H22&gt;=43831,H22&lt;73051,H22=INT(H22)),FALSE()))),"受注/失注は決着日が必須",IF(AND(NOT(OR(F22="受注",F22="失注")),COUNTA(H22)&gt;0),"継続/未確認の決着日は空欄",IF(NOT(IF(ISNUMBER(I22),AND(I22&gt;=43831,I22&lt;73051,I22=INT(I22)),FALSE())),"実績記録確認日は時刻なしで必須",IF(OR(I22&lt;予測比較!$H$3,I22&gt;予測比較!$B$4),"対象終了日≦実績確認日≦実績基準日を確認",IF(AND(OR(F22="受注",F22="失注"),OR(H22&lt;=予測比較!$B$3,H22&gt;I22)),"予測基準日＜決着日≦実績確認日を確認","確認済み"))))))))))))))))),ISNUMBER(O22),O22=IF(N22="確認済み",0,1))),1,IF(O22&lt;&gt;0,0,IF(AND(ISNUMBER(J22),J22=IF(AND(D22&gt;=予測比較!$E$3,D22&lt;=予測比較!$H$3),1,0),IF(J22=1,ISNUMBER(K22),ISTEXT(K22)),K22=IF(J22=1,ROUND(B22*C22/100,0),""),IF(AND(J22=1,F22&lt;&gt;"未確認"),ISNUMBER(L22),ISTEXT(L22)),L22=IF(J22&lt;&gt;1,"",IF(F22="未確認","",IF(AND(F22="受注",H22&gt;=予測比較!$E$3,H22&lt;=予測比較!$H$3),G22,0))),IF(AND(J22=1,F22&lt;&gt;"未確認"),ISNUMBER(M22),ISTEXT(M22)),M22=IF(J22&lt;&gt;1,"",IF(F22="未確認","",L22-K22))),0,1))))</f>
        <v>0</v>
      </c>
    </row>
    <row r="23" customFormat="false" ht="30" hidden="false" customHeight="true" outlineLevel="0" collapsed="false">
      <c r="A23" s="10"/>
      <c r="B23" s="11"/>
      <c r="C23" s="12"/>
      <c r="D23" s="3"/>
      <c r="E23" s="3"/>
      <c r="F23" s="13"/>
      <c r="G23" s="11"/>
      <c r="H23" s="3"/>
      <c r="I23" s="3"/>
      <c r="J23" s="1" t="str">
        <f aca="false">IF(N23="","",IF(O23&lt;&gt;0,NA(),IF(AND(D23&gt;=予測比較!$E$3,D23&lt;=予測比較!$H$3),1,0)))</f>
        <v/>
      </c>
      <c r="K23" s="5" t="str">
        <f aca="false">IF(N23="","",IF(O23&lt;&gt;0,NA(),IF(J23=1,ROUND(B23*C23/100,0),"")))</f>
        <v/>
      </c>
      <c r="L23" s="5" t="str">
        <f aca="false">IF(N23="","",IF(O23&lt;&gt;0,NA(),IF(J23&lt;&gt;1,"",IF(F23="未確認","",IF(AND(F23="受注",H23&gt;=予測比較!$E$3,H23&lt;=予測比較!$H$3),G23,0)))))</f>
        <v/>
      </c>
      <c r="M23" s="5" t="str">
        <f aca="false">IF(N23="","",IF(O23&lt;&gt;0,NA(),IF(J23&lt;&gt;1,"",IF(F23="未確認","",L23-K23))))</f>
        <v/>
      </c>
      <c r="N23" s="1" t="str">
        <f aca="false">IF(COUNTA(A23:I23)=0,"",IF(NOT(AND(ISTEXT(A23),LEN(A23)=8,EXACT(LEFT(A23,4),"OPP-"),ISNUMBER(FIND(MID(A23,5,1)&amp;"x","0x1x2x3x4x5x6x7x8x9x")),ISNUMBER(FIND(MID(A23,6,1)&amp;"x","0x1x2x3x4x5x6x7x8x9x")),ISNUMBER(FIND(MID(A23,7,1)&amp;"x","0x1x2x3x4x5x6x7x8x9x")),ISNUMBER(FIND(MID(A23,8,1)&amp;"x","0x1x2x3x4x5x6x7x8x9x")))),"案件IDはOPP-と半角数字4桁",IF(COUNTIFS($A$8:$A$57,A23)&gt;1,"案件IDが重複",IF(NOT(IF(ISNUMBER(B23),AND(B23&gt;=0,B23&lt;=1000000000,B23=INT(B23)),FALSE())),"元の見込額は0〜10億円の整数で必須",IF(NOT(IF(ISNUMBER(C23),AND(C23&gt;=0,C23&lt;=100,C23=INT(C23)),FALSE())),"元の確度は0〜100の整数で必須",IF(NOT(IF(ISNUMBER(D23),AND(D23&gt;=43831,D23&lt;73051,D23=INT(D23)),FALSE())),"元の予定日は時刻なしで必須",IF(NOT(IF(ISNUMBER(E23),AND(E23&gt;=43831,E23&lt;73051,E23=INT(E23)),FALSE())),"予測記録確認日は時刻なしで必須",IF(E23&gt;予測比較!$B$3,"予測記録確認日が予測基準日より後",IF(D23&lt;=予測比較!$B$3,"元の予定日は予測基準日より後",IF(NOT(OR(F23="受注",F23="失注",F23="継続",F23="未確認")),"実績区分を確認",IF(AND(F23="受注",NOT(IF(ISNUMBER(G23),AND(G23&gt;=0,G23&lt;=1000000000,G23=INT(G23)),FALSE()))),"受注額は0〜10億円の整数で必須",IF(AND(F23&lt;&gt;"受注",COUNTA(G23)&gt;0),"受注以外は受注額を空欄",IF(AND(OR(F23="受注",F23="失注"),NOT(IF(ISNUMBER(H23),AND(H23&gt;=43831,H23&lt;73051,H23=INT(H23)),FALSE()))),"受注/失注は決着日が必須",IF(AND(NOT(OR(F23="受注",F23="失注")),COUNTA(H23)&gt;0),"継続/未確認の決着日は空欄",IF(NOT(IF(ISNUMBER(I23),AND(I23&gt;=43831,I23&lt;73051,I23=INT(I23)),FALSE())),"実績記録確認日は時刻なしで必須",IF(OR(I23&lt;予測比較!$H$3,I23&gt;予測比較!$B$4),"対象終了日≦実績確認日≦実績基準日を確認",IF(AND(OR(F23="受注",F23="失注"),OR(H23&lt;=予測比較!$B$3,H23&gt;I23)),"予測基準日＜決着日≦実績確認日を確認","確認済み")))))))))))))))))</f>
        <v/>
      </c>
      <c r="O23" s="1" t="str">
        <f aca="false">IF(N23="","",IF(N23="確認済み",0,1))</f>
        <v/>
      </c>
      <c r="P23" s="1" t="n">
        <f aca="false">IF(COUNTA(A23:I23)=0,IF(AND(N23="",O23="",J23="",K23="",L23="",M23=""),0,1),IF(NOT(AND(ISTEXT(N23),N23=IF(COUNTA(A23:I23)=0,"",IF(NOT(AND(ISTEXT(A23),LEN(A23)=8,EXACT(LEFT(A23,4),"OPP-"),ISNUMBER(FIND(MID(A23,5,1)&amp;"x","0x1x2x3x4x5x6x7x8x9x")),ISNUMBER(FIND(MID(A23,6,1)&amp;"x","0x1x2x3x4x5x6x7x8x9x")),ISNUMBER(FIND(MID(A23,7,1)&amp;"x","0x1x2x3x4x5x6x7x8x9x")),ISNUMBER(FIND(MID(A23,8,1)&amp;"x","0x1x2x3x4x5x6x7x8x9x")))),"案件IDはOPP-と半角数字4桁",IF(COUNTIFS($A$8:$A$57,A23)&gt;1,"案件IDが重複",IF(NOT(IF(ISNUMBER(B23),AND(B23&gt;=0,B23&lt;=1000000000,B23=INT(B23)),FALSE())),"元の見込額は0〜10億円の整数で必須",IF(NOT(IF(ISNUMBER(C23),AND(C23&gt;=0,C23&lt;=100,C23=INT(C23)),FALSE())),"元の確度は0〜100の整数で必須",IF(NOT(IF(ISNUMBER(D23),AND(D23&gt;=43831,D23&lt;73051,D23=INT(D23)),FALSE())),"元の予定日は時刻なしで必須",IF(NOT(IF(ISNUMBER(E23),AND(E23&gt;=43831,E23&lt;73051,E23=INT(E23)),FALSE())),"予測記録確認日は時刻なしで必須",IF(E23&gt;予測比較!$B$3,"予測記録確認日が予測基準日より後",IF(D23&lt;=予測比較!$B$3,"元の予定日は予測基準日より後",IF(NOT(OR(F23="受注",F23="失注",F23="継続",F23="未確認")),"実績区分を確認",IF(AND(F23="受注",NOT(IF(ISNUMBER(G23),AND(G23&gt;=0,G23&lt;=1000000000,G23=INT(G23)),FALSE()))),"受注額は0〜10億円の整数で必須",IF(AND(F23&lt;&gt;"受注",COUNTA(G23)&gt;0),"受注以外は受注額を空欄",IF(AND(OR(F23="受注",F23="失注"),NOT(IF(ISNUMBER(H23),AND(H23&gt;=43831,H23&lt;73051,H23=INT(H23)),FALSE()))),"受注/失注は決着日が必須",IF(AND(NOT(OR(F23="受注",F23="失注")),COUNTA(H23)&gt;0),"継続/未確認の決着日は空欄",IF(NOT(IF(ISNUMBER(I23),AND(I23&gt;=43831,I23&lt;73051,I23=INT(I23)),FALSE())),"実績記録確認日は時刻なしで必須",IF(OR(I23&lt;予測比較!$H$3,I23&gt;予測比較!$B$4),"対象終了日≦実績確認日≦実績基準日を確認",IF(AND(OR(F23="受注",F23="失注"),OR(H23&lt;=予測比較!$B$3,H23&gt;I23)),"予測基準日＜決着日≦実績確認日を確認","確認済み"))))))))))))))))),ISNUMBER(O23),O23=IF(N23="確認済み",0,1))),1,IF(O23&lt;&gt;0,0,IF(AND(ISNUMBER(J23),J23=IF(AND(D23&gt;=予測比較!$E$3,D23&lt;=予測比較!$H$3),1,0),IF(J23=1,ISNUMBER(K23),ISTEXT(K23)),K23=IF(J23=1,ROUND(B23*C23/100,0),""),IF(AND(J23=1,F23&lt;&gt;"未確認"),ISNUMBER(L23),ISTEXT(L23)),L23=IF(J23&lt;&gt;1,"",IF(F23="未確認","",IF(AND(F23="受注",H23&gt;=予測比較!$E$3,H23&lt;=予測比較!$H$3),G23,0))),IF(AND(J23=1,F23&lt;&gt;"未確認"),ISNUMBER(M23),ISTEXT(M23)),M23=IF(J23&lt;&gt;1,"",IF(F23="未確認","",L23-K23))),0,1))))</f>
        <v>0</v>
      </c>
    </row>
    <row r="24" customFormat="false" ht="30" hidden="false" customHeight="true" outlineLevel="0" collapsed="false">
      <c r="A24" s="10"/>
      <c r="B24" s="11"/>
      <c r="C24" s="12"/>
      <c r="D24" s="3"/>
      <c r="E24" s="3"/>
      <c r="F24" s="13"/>
      <c r="G24" s="11"/>
      <c r="H24" s="3"/>
      <c r="I24" s="3"/>
      <c r="J24" s="1" t="str">
        <f aca="false">IF(N24="","",IF(O24&lt;&gt;0,NA(),IF(AND(D24&gt;=予測比較!$E$3,D24&lt;=予測比較!$H$3),1,0)))</f>
        <v/>
      </c>
      <c r="K24" s="5" t="str">
        <f aca="false">IF(N24="","",IF(O24&lt;&gt;0,NA(),IF(J24=1,ROUND(B24*C24/100,0),"")))</f>
        <v/>
      </c>
      <c r="L24" s="5" t="str">
        <f aca="false">IF(N24="","",IF(O24&lt;&gt;0,NA(),IF(J24&lt;&gt;1,"",IF(F24="未確認","",IF(AND(F24="受注",H24&gt;=予測比較!$E$3,H24&lt;=予測比較!$H$3),G24,0)))))</f>
        <v/>
      </c>
      <c r="M24" s="5" t="str">
        <f aca="false">IF(N24="","",IF(O24&lt;&gt;0,NA(),IF(J24&lt;&gt;1,"",IF(F24="未確認","",L24-K24))))</f>
        <v/>
      </c>
      <c r="N24" s="1" t="str">
        <f aca="false">IF(COUNTA(A24:I24)=0,"",IF(NOT(AND(ISTEXT(A24),LEN(A24)=8,EXACT(LEFT(A24,4),"OPP-"),ISNUMBER(FIND(MID(A24,5,1)&amp;"x","0x1x2x3x4x5x6x7x8x9x")),ISNUMBER(FIND(MID(A24,6,1)&amp;"x","0x1x2x3x4x5x6x7x8x9x")),ISNUMBER(FIND(MID(A24,7,1)&amp;"x","0x1x2x3x4x5x6x7x8x9x")),ISNUMBER(FIND(MID(A24,8,1)&amp;"x","0x1x2x3x4x5x6x7x8x9x")))),"案件IDはOPP-と半角数字4桁",IF(COUNTIFS($A$8:$A$57,A24)&gt;1,"案件IDが重複",IF(NOT(IF(ISNUMBER(B24),AND(B24&gt;=0,B24&lt;=1000000000,B24=INT(B24)),FALSE())),"元の見込額は0〜10億円の整数で必須",IF(NOT(IF(ISNUMBER(C24),AND(C24&gt;=0,C24&lt;=100,C24=INT(C24)),FALSE())),"元の確度は0〜100の整数で必須",IF(NOT(IF(ISNUMBER(D24),AND(D24&gt;=43831,D24&lt;73051,D24=INT(D24)),FALSE())),"元の予定日は時刻なしで必須",IF(NOT(IF(ISNUMBER(E24),AND(E24&gt;=43831,E24&lt;73051,E24=INT(E24)),FALSE())),"予測記録確認日は時刻なしで必須",IF(E24&gt;予測比較!$B$3,"予測記録確認日が予測基準日より後",IF(D24&lt;=予測比較!$B$3,"元の予定日は予測基準日より後",IF(NOT(OR(F24="受注",F24="失注",F24="継続",F24="未確認")),"実績区分を確認",IF(AND(F24="受注",NOT(IF(ISNUMBER(G24),AND(G24&gt;=0,G24&lt;=1000000000,G24=INT(G24)),FALSE()))),"受注額は0〜10億円の整数で必須",IF(AND(F24&lt;&gt;"受注",COUNTA(G24)&gt;0),"受注以外は受注額を空欄",IF(AND(OR(F24="受注",F24="失注"),NOT(IF(ISNUMBER(H24),AND(H24&gt;=43831,H24&lt;73051,H24=INT(H24)),FALSE()))),"受注/失注は決着日が必須",IF(AND(NOT(OR(F24="受注",F24="失注")),COUNTA(H24)&gt;0),"継続/未確認の決着日は空欄",IF(NOT(IF(ISNUMBER(I24),AND(I24&gt;=43831,I24&lt;73051,I24=INT(I24)),FALSE())),"実績記録確認日は時刻なしで必須",IF(OR(I24&lt;予測比較!$H$3,I24&gt;予測比較!$B$4),"対象終了日≦実績確認日≦実績基準日を確認",IF(AND(OR(F24="受注",F24="失注"),OR(H24&lt;=予測比較!$B$3,H24&gt;I24)),"予測基準日＜決着日≦実績確認日を確認","確認済み")))))))))))))))))</f>
        <v/>
      </c>
      <c r="O24" s="1" t="str">
        <f aca="false">IF(N24="","",IF(N24="確認済み",0,1))</f>
        <v/>
      </c>
      <c r="P24" s="1" t="n">
        <f aca="false">IF(COUNTA(A24:I24)=0,IF(AND(N24="",O24="",J24="",K24="",L24="",M24=""),0,1),IF(NOT(AND(ISTEXT(N24),N24=IF(COUNTA(A24:I24)=0,"",IF(NOT(AND(ISTEXT(A24),LEN(A24)=8,EXACT(LEFT(A24,4),"OPP-"),ISNUMBER(FIND(MID(A24,5,1)&amp;"x","0x1x2x3x4x5x6x7x8x9x")),ISNUMBER(FIND(MID(A24,6,1)&amp;"x","0x1x2x3x4x5x6x7x8x9x")),ISNUMBER(FIND(MID(A24,7,1)&amp;"x","0x1x2x3x4x5x6x7x8x9x")),ISNUMBER(FIND(MID(A24,8,1)&amp;"x","0x1x2x3x4x5x6x7x8x9x")))),"案件IDはOPP-と半角数字4桁",IF(COUNTIFS($A$8:$A$57,A24)&gt;1,"案件IDが重複",IF(NOT(IF(ISNUMBER(B24),AND(B24&gt;=0,B24&lt;=1000000000,B24=INT(B24)),FALSE())),"元の見込額は0〜10億円の整数で必須",IF(NOT(IF(ISNUMBER(C24),AND(C24&gt;=0,C24&lt;=100,C24=INT(C24)),FALSE())),"元の確度は0〜100の整数で必須",IF(NOT(IF(ISNUMBER(D24),AND(D24&gt;=43831,D24&lt;73051,D24=INT(D24)),FALSE())),"元の予定日は時刻なしで必須",IF(NOT(IF(ISNUMBER(E24),AND(E24&gt;=43831,E24&lt;73051,E24=INT(E24)),FALSE())),"予測記録確認日は時刻なしで必須",IF(E24&gt;予測比較!$B$3,"予測記録確認日が予測基準日より後",IF(D24&lt;=予測比較!$B$3,"元の予定日は予測基準日より後",IF(NOT(OR(F24="受注",F24="失注",F24="継続",F24="未確認")),"実績区分を確認",IF(AND(F24="受注",NOT(IF(ISNUMBER(G24),AND(G24&gt;=0,G24&lt;=1000000000,G24=INT(G24)),FALSE()))),"受注額は0〜10億円の整数で必須",IF(AND(F24&lt;&gt;"受注",COUNTA(G24)&gt;0),"受注以外は受注額を空欄",IF(AND(OR(F24="受注",F24="失注"),NOT(IF(ISNUMBER(H24),AND(H24&gt;=43831,H24&lt;73051,H24=INT(H24)),FALSE()))),"受注/失注は決着日が必須",IF(AND(NOT(OR(F24="受注",F24="失注")),COUNTA(H24)&gt;0),"継続/未確認の決着日は空欄",IF(NOT(IF(ISNUMBER(I24),AND(I24&gt;=43831,I24&lt;73051,I24=INT(I24)),FALSE())),"実績記録確認日は時刻なしで必須",IF(OR(I24&lt;予測比較!$H$3,I24&gt;予測比較!$B$4),"対象終了日≦実績確認日≦実績基準日を確認",IF(AND(OR(F24="受注",F24="失注"),OR(H24&lt;=予測比較!$B$3,H24&gt;I24)),"予測基準日＜決着日≦実績確認日を確認","確認済み"))))))))))))))))),ISNUMBER(O24),O24=IF(N24="確認済み",0,1))),1,IF(O24&lt;&gt;0,0,IF(AND(ISNUMBER(J24),J24=IF(AND(D24&gt;=予測比較!$E$3,D24&lt;=予測比較!$H$3),1,0),IF(J24=1,ISNUMBER(K24),ISTEXT(K24)),K24=IF(J24=1,ROUND(B24*C24/100,0),""),IF(AND(J24=1,F24&lt;&gt;"未確認"),ISNUMBER(L24),ISTEXT(L24)),L24=IF(J24&lt;&gt;1,"",IF(F24="未確認","",IF(AND(F24="受注",H24&gt;=予測比較!$E$3,H24&lt;=予測比較!$H$3),G24,0))),IF(AND(J24=1,F24&lt;&gt;"未確認"),ISNUMBER(M24),ISTEXT(M24)),M24=IF(J24&lt;&gt;1,"",IF(F24="未確認","",L24-K24))),0,1))))</f>
        <v>0</v>
      </c>
    </row>
    <row r="25" customFormat="false" ht="30" hidden="false" customHeight="true" outlineLevel="0" collapsed="false">
      <c r="A25" s="10"/>
      <c r="B25" s="11"/>
      <c r="C25" s="12"/>
      <c r="D25" s="3"/>
      <c r="E25" s="3"/>
      <c r="F25" s="13"/>
      <c r="G25" s="11"/>
      <c r="H25" s="3"/>
      <c r="I25" s="3"/>
      <c r="J25" s="1" t="str">
        <f aca="false">IF(N25="","",IF(O25&lt;&gt;0,NA(),IF(AND(D25&gt;=予測比較!$E$3,D25&lt;=予測比較!$H$3),1,0)))</f>
        <v/>
      </c>
      <c r="K25" s="5" t="str">
        <f aca="false">IF(N25="","",IF(O25&lt;&gt;0,NA(),IF(J25=1,ROUND(B25*C25/100,0),"")))</f>
        <v/>
      </c>
      <c r="L25" s="5" t="str">
        <f aca="false">IF(N25="","",IF(O25&lt;&gt;0,NA(),IF(J25&lt;&gt;1,"",IF(F25="未確認","",IF(AND(F25="受注",H25&gt;=予測比較!$E$3,H25&lt;=予測比較!$H$3),G25,0)))))</f>
        <v/>
      </c>
      <c r="M25" s="5" t="str">
        <f aca="false">IF(N25="","",IF(O25&lt;&gt;0,NA(),IF(J25&lt;&gt;1,"",IF(F25="未確認","",L25-K25))))</f>
        <v/>
      </c>
      <c r="N25" s="1" t="str">
        <f aca="false">IF(COUNTA(A25:I25)=0,"",IF(NOT(AND(ISTEXT(A25),LEN(A25)=8,EXACT(LEFT(A25,4),"OPP-"),ISNUMBER(FIND(MID(A25,5,1)&amp;"x","0x1x2x3x4x5x6x7x8x9x")),ISNUMBER(FIND(MID(A25,6,1)&amp;"x","0x1x2x3x4x5x6x7x8x9x")),ISNUMBER(FIND(MID(A25,7,1)&amp;"x","0x1x2x3x4x5x6x7x8x9x")),ISNUMBER(FIND(MID(A25,8,1)&amp;"x","0x1x2x3x4x5x6x7x8x9x")))),"案件IDはOPP-と半角数字4桁",IF(COUNTIFS($A$8:$A$57,A25)&gt;1,"案件IDが重複",IF(NOT(IF(ISNUMBER(B25),AND(B25&gt;=0,B25&lt;=1000000000,B25=INT(B25)),FALSE())),"元の見込額は0〜10億円の整数で必須",IF(NOT(IF(ISNUMBER(C25),AND(C25&gt;=0,C25&lt;=100,C25=INT(C25)),FALSE())),"元の確度は0〜100の整数で必須",IF(NOT(IF(ISNUMBER(D25),AND(D25&gt;=43831,D25&lt;73051,D25=INT(D25)),FALSE())),"元の予定日は時刻なしで必須",IF(NOT(IF(ISNUMBER(E25),AND(E25&gt;=43831,E25&lt;73051,E25=INT(E25)),FALSE())),"予測記録確認日は時刻なしで必須",IF(E25&gt;予測比較!$B$3,"予測記録確認日が予測基準日より後",IF(D25&lt;=予測比較!$B$3,"元の予定日は予測基準日より後",IF(NOT(OR(F25="受注",F25="失注",F25="継続",F25="未確認")),"実績区分を確認",IF(AND(F25="受注",NOT(IF(ISNUMBER(G25),AND(G25&gt;=0,G25&lt;=1000000000,G25=INT(G25)),FALSE()))),"受注額は0〜10億円の整数で必須",IF(AND(F25&lt;&gt;"受注",COUNTA(G25)&gt;0),"受注以外は受注額を空欄",IF(AND(OR(F25="受注",F25="失注"),NOT(IF(ISNUMBER(H25),AND(H25&gt;=43831,H25&lt;73051,H25=INT(H25)),FALSE()))),"受注/失注は決着日が必須",IF(AND(NOT(OR(F25="受注",F25="失注")),COUNTA(H25)&gt;0),"継続/未確認の決着日は空欄",IF(NOT(IF(ISNUMBER(I25),AND(I25&gt;=43831,I25&lt;73051,I25=INT(I25)),FALSE())),"実績記録確認日は時刻なしで必須",IF(OR(I25&lt;予測比較!$H$3,I25&gt;予測比較!$B$4),"対象終了日≦実績確認日≦実績基準日を確認",IF(AND(OR(F25="受注",F25="失注"),OR(H25&lt;=予測比較!$B$3,H25&gt;I25)),"予測基準日＜決着日≦実績確認日を確認","確認済み")))))))))))))))))</f>
        <v/>
      </c>
      <c r="O25" s="1" t="str">
        <f aca="false">IF(N25="","",IF(N25="確認済み",0,1))</f>
        <v/>
      </c>
      <c r="P25" s="1" t="n">
        <f aca="false">IF(COUNTA(A25:I25)=0,IF(AND(N25="",O25="",J25="",K25="",L25="",M25=""),0,1),IF(NOT(AND(ISTEXT(N25),N25=IF(COUNTA(A25:I25)=0,"",IF(NOT(AND(ISTEXT(A25),LEN(A25)=8,EXACT(LEFT(A25,4),"OPP-"),ISNUMBER(FIND(MID(A25,5,1)&amp;"x","0x1x2x3x4x5x6x7x8x9x")),ISNUMBER(FIND(MID(A25,6,1)&amp;"x","0x1x2x3x4x5x6x7x8x9x")),ISNUMBER(FIND(MID(A25,7,1)&amp;"x","0x1x2x3x4x5x6x7x8x9x")),ISNUMBER(FIND(MID(A25,8,1)&amp;"x","0x1x2x3x4x5x6x7x8x9x")))),"案件IDはOPP-と半角数字4桁",IF(COUNTIFS($A$8:$A$57,A25)&gt;1,"案件IDが重複",IF(NOT(IF(ISNUMBER(B25),AND(B25&gt;=0,B25&lt;=1000000000,B25=INT(B25)),FALSE())),"元の見込額は0〜10億円の整数で必須",IF(NOT(IF(ISNUMBER(C25),AND(C25&gt;=0,C25&lt;=100,C25=INT(C25)),FALSE())),"元の確度は0〜100の整数で必須",IF(NOT(IF(ISNUMBER(D25),AND(D25&gt;=43831,D25&lt;73051,D25=INT(D25)),FALSE())),"元の予定日は時刻なしで必須",IF(NOT(IF(ISNUMBER(E25),AND(E25&gt;=43831,E25&lt;73051,E25=INT(E25)),FALSE())),"予測記録確認日は時刻なしで必須",IF(E25&gt;予測比較!$B$3,"予測記録確認日が予測基準日より後",IF(D25&lt;=予測比較!$B$3,"元の予定日は予測基準日より後",IF(NOT(OR(F25="受注",F25="失注",F25="継続",F25="未確認")),"実績区分を確認",IF(AND(F25="受注",NOT(IF(ISNUMBER(G25),AND(G25&gt;=0,G25&lt;=1000000000,G25=INT(G25)),FALSE()))),"受注額は0〜10億円の整数で必須",IF(AND(F25&lt;&gt;"受注",COUNTA(G25)&gt;0),"受注以外は受注額を空欄",IF(AND(OR(F25="受注",F25="失注"),NOT(IF(ISNUMBER(H25),AND(H25&gt;=43831,H25&lt;73051,H25=INT(H25)),FALSE()))),"受注/失注は決着日が必須",IF(AND(NOT(OR(F25="受注",F25="失注")),COUNTA(H25)&gt;0),"継続/未確認の決着日は空欄",IF(NOT(IF(ISNUMBER(I25),AND(I25&gt;=43831,I25&lt;73051,I25=INT(I25)),FALSE())),"実績記録確認日は時刻なしで必須",IF(OR(I25&lt;予測比較!$H$3,I25&gt;予測比較!$B$4),"対象終了日≦実績確認日≦実績基準日を確認",IF(AND(OR(F25="受注",F25="失注"),OR(H25&lt;=予測比較!$B$3,H25&gt;I25)),"予測基準日＜決着日≦実績確認日を確認","確認済み"))))))))))))))))),ISNUMBER(O25),O25=IF(N25="確認済み",0,1))),1,IF(O25&lt;&gt;0,0,IF(AND(ISNUMBER(J25),J25=IF(AND(D25&gt;=予測比較!$E$3,D25&lt;=予測比較!$H$3),1,0),IF(J25=1,ISNUMBER(K25),ISTEXT(K25)),K25=IF(J25=1,ROUND(B25*C25/100,0),""),IF(AND(J25=1,F25&lt;&gt;"未確認"),ISNUMBER(L25),ISTEXT(L25)),L25=IF(J25&lt;&gt;1,"",IF(F25="未確認","",IF(AND(F25="受注",H25&gt;=予測比較!$E$3,H25&lt;=予測比較!$H$3),G25,0))),IF(AND(J25=1,F25&lt;&gt;"未確認"),ISNUMBER(M25),ISTEXT(M25)),M25=IF(J25&lt;&gt;1,"",IF(F25="未確認","",L25-K25))),0,1))))</f>
        <v>0</v>
      </c>
    </row>
    <row r="26" customFormat="false" ht="30" hidden="false" customHeight="true" outlineLevel="0" collapsed="false">
      <c r="A26" s="10"/>
      <c r="B26" s="11"/>
      <c r="C26" s="12"/>
      <c r="D26" s="3"/>
      <c r="E26" s="3"/>
      <c r="F26" s="13"/>
      <c r="G26" s="11"/>
      <c r="H26" s="3"/>
      <c r="I26" s="3"/>
      <c r="J26" s="1" t="str">
        <f aca="false">IF(N26="","",IF(O26&lt;&gt;0,NA(),IF(AND(D26&gt;=予測比較!$E$3,D26&lt;=予測比較!$H$3),1,0)))</f>
        <v/>
      </c>
      <c r="K26" s="5" t="str">
        <f aca="false">IF(N26="","",IF(O26&lt;&gt;0,NA(),IF(J26=1,ROUND(B26*C26/100,0),"")))</f>
        <v/>
      </c>
      <c r="L26" s="5" t="str">
        <f aca="false">IF(N26="","",IF(O26&lt;&gt;0,NA(),IF(J26&lt;&gt;1,"",IF(F26="未確認","",IF(AND(F26="受注",H26&gt;=予測比較!$E$3,H26&lt;=予測比較!$H$3),G26,0)))))</f>
        <v/>
      </c>
      <c r="M26" s="5" t="str">
        <f aca="false">IF(N26="","",IF(O26&lt;&gt;0,NA(),IF(J26&lt;&gt;1,"",IF(F26="未確認","",L26-K26))))</f>
        <v/>
      </c>
      <c r="N26" s="1" t="str">
        <f aca="false">IF(COUNTA(A26:I26)=0,"",IF(NOT(AND(ISTEXT(A26),LEN(A26)=8,EXACT(LEFT(A26,4),"OPP-"),ISNUMBER(FIND(MID(A26,5,1)&amp;"x","0x1x2x3x4x5x6x7x8x9x")),ISNUMBER(FIND(MID(A26,6,1)&amp;"x","0x1x2x3x4x5x6x7x8x9x")),ISNUMBER(FIND(MID(A26,7,1)&amp;"x","0x1x2x3x4x5x6x7x8x9x")),ISNUMBER(FIND(MID(A26,8,1)&amp;"x","0x1x2x3x4x5x6x7x8x9x")))),"案件IDはOPP-と半角数字4桁",IF(COUNTIFS($A$8:$A$57,A26)&gt;1,"案件IDが重複",IF(NOT(IF(ISNUMBER(B26),AND(B26&gt;=0,B26&lt;=1000000000,B26=INT(B26)),FALSE())),"元の見込額は0〜10億円の整数で必須",IF(NOT(IF(ISNUMBER(C26),AND(C26&gt;=0,C26&lt;=100,C26=INT(C26)),FALSE())),"元の確度は0〜100の整数で必須",IF(NOT(IF(ISNUMBER(D26),AND(D26&gt;=43831,D26&lt;73051,D26=INT(D26)),FALSE())),"元の予定日は時刻なしで必須",IF(NOT(IF(ISNUMBER(E26),AND(E26&gt;=43831,E26&lt;73051,E26=INT(E26)),FALSE())),"予測記録確認日は時刻なしで必須",IF(E26&gt;予測比較!$B$3,"予測記録確認日が予測基準日より後",IF(D26&lt;=予測比較!$B$3,"元の予定日は予測基準日より後",IF(NOT(OR(F26="受注",F26="失注",F26="継続",F26="未確認")),"実績区分を確認",IF(AND(F26="受注",NOT(IF(ISNUMBER(G26),AND(G26&gt;=0,G26&lt;=1000000000,G26=INT(G26)),FALSE()))),"受注額は0〜10億円の整数で必須",IF(AND(F26&lt;&gt;"受注",COUNTA(G26)&gt;0),"受注以外は受注額を空欄",IF(AND(OR(F26="受注",F26="失注"),NOT(IF(ISNUMBER(H26),AND(H26&gt;=43831,H26&lt;73051,H26=INT(H26)),FALSE()))),"受注/失注は決着日が必須",IF(AND(NOT(OR(F26="受注",F26="失注")),COUNTA(H26)&gt;0),"継続/未確認の決着日は空欄",IF(NOT(IF(ISNUMBER(I26),AND(I26&gt;=43831,I26&lt;73051,I26=INT(I26)),FALSE())),"実績記録確認日は時刻なしで必須",IF(OR(I26&lt;予測比較!$H$3,I26&gt;予測比較!$B$4),"対象終了日≦実績確認日≦実績基準日を確認",IF(AND(OR(F26="受注",F26="失注"),OR(H26&lt;=予測比較!$B$3,H26&gt;I26)),"予測基準日＜決着日≦実績確認日を確認","確認済み")))))))))))))))))</f>
        <v/>
      </c>
      <c r="O26" s="1" t="str">
        <f aca="false">IF(N26="","",IF(N26="確認済み",0,1))</f>
        <v/>
      </c>
      <c r="P26" s="1" t="n">
        <f aca="false">IF(COUNTA(A26:I26)=0,IF(AND(N26="",O26="",J26="",K26="",L26="",M26=""),0,1),IF(NOT(AND(ISTEXT(N26),N26=IF(COUNTA(A26:I26)=0,"",IF(NOT(AND(ISTEXT(A26),LEN(A26)=8,EXACT(LEFT(A26,4),"OPP-"),ISNUMBER(FIND(MID(A26,5,1)&amp;"x","0x1x2x3x4x5x6x7x8x9x")),ISNUMBER(FIND(MID(A26,6,1)&amp;"x","0x1x2x3x4x5x6x7x8x9x")),ISNUMBER(FIND(MID(A26,7,1)&amp;"x","0x1x2x3x4x5x6x7x8x9x")),ISNUMBER(FIND(MID(A26,8,1)&amp;"x","0x1x2x3x4x5x6x7x8x9x")))),"案件IDはOPP-と半角数字4桁",IF(COUNTIFS($A$8:$A$57,A26)&gt;1,"案件IDが重複",IF(NOT(IF(ISNUMBER(B26),AND(B26&gt;=0,B26&lt;=1000000000,B26=INT(B26)),FALSE())),"元の見込額は0〜10億円の整数で必須",IF(NOT(IF(ISNUMBER(C26),AND(C26&gt;=0,C26&lt;=100,C26=INT(C26)),FALSE())),"元の確度は0〜100の整数で必須",IF(NOT(IF(ISNUMBER(D26),AND(D26&gt;=43831,D26&lt;73051,D26=INT(D26)),FALSE())),"元の予定日は時刻なしで必須",IF(NOT(IF(ISNUMBER(E26),AND(E26&gt;=43831,E26&lt;73051,E26=INT(E26)),FALSE())),"予測記録確認日は時刻なしで必須",IF(E26&gt;予測比較!$B$3,"予測記録確認日が予測基準日より後",IF(D26&lt;=予測比較!$B$3,"元の予定日は予測基準日より後",IF(NOT(OR(F26="受注",F26="失注",F26="継続",F26="未確認")),"実績区分を確認",IF(AND(F26="受注",NOT(IF(ISNUMBER(G26),AND(G26&gt;=0,G26&lt;=1000000000,G26=INT(G26)),FALSE()))),"受注額は0〜10億円の整数で必須",IF(AND(F26&lt;&gt;"受注",COUNTA(G26)&gt;0),"受注以外は受注額を空欄",IF(AND(OR(F26="受注",F26="失注"),NOT(IF(ISNUMBER(H26),AND(H26&gt;=43831,H26&lt;73051,H26=INT(H26)),FALSE()))),"受注/失注は決着日が必須",IF(AND(NOT(OR(F26="受注",F26="失注")),COUNTA(H26)&gt;0),"継続/未確認の決着日は空欄",IF(NOT(IF(ISNUMBER(I26),AND(I26&gt;=43831,I26&lt;73051,I26=INT(I26)),FALSE())),"実績記録確認日は時刻なしで必須",IF(OR(I26&lt;予測比較!$H$3,I26&gt;予測比較!$B$4),"対象終了日≦実績確認日≦実績基準日を確認",IF(AND(OR(F26="受注",F26="失注"),OR(H26&lt;=予測比較!$B$3,H26&gt;I26)),"予測基準日＜決着日≦実績確認日を確認","確認済み"))))))))))))))))),ISNUMBER(O26),O26=IF(N26="確認済み",0,1))),1,IF(O26&lt;&gt;0,0,IF(AND(ISNUMBER(J26),J26=IF(AND(D26&gt;=予測比較!$E$3,D26&lt;=予測比較!$H$3),1,0),IF(J26=1,ISNUMBER(K26),ISTEXT(K26)),K26=IF(J26=1,ROUND(B26*C26/100,0),""),IF(AND(J26=1,F26&lt;&gt;"未確認"),ISNUMBER(L26),ISTEXT(L26)),L26=IF(J26&lt;&gt;1,"",IF(F26="未確認","",IF(AND(F26="受注",H26&gt;=予測比較!$E$3,H26&lt;=予測比較!$H$3),G26,0))),IF(AND(J26=1,F26&lt;&gt;"未確認"),ISNUMBER(M26),ISTEXT(M26)),M26=IF(J26&lt;&gt;1,"",IF(F26="未確認","",L26-K26))),0,1))))</f>
        <v>0</v>
      </c>
    </row>
    <row r="27" customFormat="false" ht="30" hidden="false" customHeight="true" outlineLevel="0" collapsed="false">
      <c r="A27" s="10"/>
      <c r="B27" s="11"/>
      <c r="C27" s="12"/>
      <c r="D27" s="3"/>
      <c r="E27" s="3"/>
      <c r="F27" s="13"/>
      <c r="G27" s="11"/>
      <c r="H27" s="3"/>
      <c r="I27" s="3"/>
      <c r="J27" s="1" t="str">
        <f aca="false">IF(N27="","",IF(O27&lt;&gt;0,NA(),IF(AND(D27&gt;=予測比較!$E$3,D27&lt;=予測比較!$H$3),1,0)))</f>
        <v/>
      </c>
      <c r="K27" s="5" t="str">
        <f aca="false">IF(N27="","",IF(O27&lt;&gt;0,NA(),IF(J27=1,ROUND(B27*C27/100,0),"")))</f>
        <v/>
      </c>
      <c r="L27" s="5" t="str">
        <f aca="false">IF(N27="","",IF(O27&lt;&gt;0,NA(),IF(J27&lt;&gt;1,"",IF(F27="未確認","",IF(AND(F27="受注",H27&gt;=予測比較!$E$3,H27&lt;=予測比較!$H$3),G27,0)))))</f>
        <v/>
      </c>
      <c r="M27" s="5" t="str">
        <f aca="false">IF(N27="","",IF(O27&lt;&gt;0,NA(),IF(J27&lt;&gt;1,"",IF(F27="未確認","",L27-K27))))</f>
        <v/>
      </c>
      <c r="N27" s="1" t="str">
        <f aca="false">IF(COUNTA(A27:I27)=0,"",IF(NOT(AND(ISTEXT(A27),LEN(A27)=8,EXACT(LEFT(A27,4),"OPP-"),ISNUMBER(FIND(MID(A27,5,1)&amp;"x","0x1x2x3x4x5x6x7x8x9x")),ISNUMBER(FIND(MID(A27,6,1)&amp;"x","0x1x2x3x4x5x6x7x8x9x")),ISNUMBER(FIND(MID(A27,7,1)&amp;"x","0x1x2x3x4x5x6x7x8x9x")),ISNUMBER(FIND(MID(A27,8,1)&amp;"x","0x1x2x3x4x5x6x7x8x9x")))),"案件IDはOPP-と半角数字4桁",IF(COUNTIFS($A$8:$A$57,A27)&gt;1,"案件IDが重複",IF(NOT(IF(ISNUMBER(B27),AND(B27&gt;=0,B27&lt;=1000000000,B27=INT(B27)),FALSE())),"元の見込額は0〜10億円の整数で必須",IF(NOT(IF(ISNUMBER(C27),AND(C27&gt;=0,C27&lt;=100,C27=INT(C27)),FALSE())),"元の確度は0〜100の整数で必須",IF(NOT(IF(ISNUMBER(D27),AND(D27&gt;=43831,D27&lt;73051,D27=INT(D27)),FALSE())),"元の予定日は時刻なしで必須",IF(NOT(IF(ISNUMBER(E27),AND(E27&gt;=43831,E27&lt;73051,E27=INT(E27)),FALSE())),"予測記録確認日は時刻なしで必須",IF(E27&gt;予測比較!$B$3,"予測記録確認日が予測基準日より後",IF(D27&lt;=予測比較!$B$3,"元の予定日は予測基準日より後",IF(NOT(OR(F27="受注",F27="失注",F27="継続",F27="未確認")),"実績区分を確認",IF(AND(F27="受注",NOT(IF(ISNUMBER(G27),AND(G27&gt;=0,G27&lt;=1000000000,G27=INT(G27)),FALSE()))),"受注額は0〜10億円の整数で必須",IF(AND(F27&lt;&gt;"受注",COUNTA(G27)&gt;0),"受注以外は受注額を空欄",IF(AND(OR(F27="受注",F27="失注"),NOT(IF(ISNUMBER(H27),AND(H27&gt;=43831,H27&lt;73051,H27=INT(H27)),FALSE()))),"受注/失注は決着日が必須",IF(AND(NOT(OR(F27="受注",F27="失注")),COUNTA(H27)&gt;0),"継続/未確認の決着日は空欄",IF(NOT(IF(ISNUMBER(I27),AND(I27&gt;=43831,I27&lt;73051,I27=INT(I27)),FALSE())),"実績記録確認日は時刻なしで必須",IF(OR(I27&lt;予測比較!$H$3,I27&gt;予測比較!$B$4),"対象終了日≦実績確認日≦実績基準日を確認",IF(AND(OR(F27="受注",F27="失注"),OR(H27&lt;=予測比較!$B$3,H27&gt;I27)),"予測基準日＜決着日≦実績確認日を確認","確認済み")))))))))))))))))</f>
        <v/>
      </c>
      <c r="O27" s="1" t="str">
        <f aca="false">IF(N27="","",IF(N27="確認済み",0,1))</f>
        <v/>
      </c>
      <c r="P27" s="1" t="n">
        <f aca="false">IF(COUNTA(A27:I27)=0,IF(AND(N27="",O27="",J27="",K27="",L27="",M27=""),0,1),IF(NOT(AND(ISTEXT(N27),N27=IF(COUNTA(A27:I27)=0,"",IF(NOT(AND(ISTEXT(A27),LEN(A27)=8,EXACT(LEFT(A27,4),"OPP-"),ISNUMBER(FIND(MID(A27,5,1)&amp;"x","0x1x2x3x4x5x6x7x8x9x")),ISNUMBER(FIND(MID(A27,6,1)&amp;"x","0x1x2x3x4x5x6x7x8x9x")),ISNUMBER(FIND(MID(A27,7,1)&amp;"x","0x1x2x3x4x5x6x7x8x9x")),ISNUMBER(FIND(MID(A27,8,1)&amp;"x","0x1x2x3x4x5x6x7x8x9x")))),"案件IDはOPP-と半角数字4桁",IF(COUNTIFS($A$8:$A$57,A27)&gt;1,"案件IDが重複",IF(NOT(IF(ISNUMBER(B27),AND(B27&gt;=0,B27&lt;=1000000000,B27=INT(B27)),FALSE())),"元の見込額は0〜10億円の整数で必須",IF(NOT(IF(ISNUMBER(C27),AND(C27&gt;=0,C27&lt;=100,C27=INT(C27)),FALSE())),"元の確度は0〜100の整数で必須",IF(NOT(IF(ISNUMBER(D27),AND(D27&gt;=43831,D27&lt;73051,D27=INT(D27)),FALSE())),"元の予定日は時刻なしで必須",IF(NOT(IF(ISNUMBER(E27),AND(E27&gt;=43831,E27&lt;73051,E27=INT(E27)),FALSE())),"予測記録確認日は時刻なしで必須",IF(E27&gt;予測比較!$B$3,"予測記録確認日が予測基準日より後",IF(D27&lt;=予測比較!$B$3,"元の予定日は予測基準日より後",IF(NOT(OR(F27="受注",F27="失注",F27="継続",F27="未確認")),"実績区分を確認",IF(AND(F27="受注",NOT(IF(ISNUMBER(G27),AND(G27&gt;=0,G27&lt;=1000000000,G27=INT(G27)),FALSE()))),"受注額は0〜10億円の整数で必須",IF(AND(F27&lt;&gt;"受注",COUNTA(G27)&gt;0),"受注以外は受注額を空欄",IF(AND(OR(F27="受注",F27="失注"),NOT(IF(ISNUMBER(H27),AND(H27&gt;=43831,H27&lt;73051,H27=INT(H27)),FALSE()))),"受注/失注は決着日が必須",IF(AND(NOT(OR(F27="受注",F27="失注")),COUNTA(H27)&gt;0),"継続/未確認の決着日は空欄",IF(NOT(IF(ISNUMBER(I27),AND(I27&gt;=43831,I27&lt;73051,I27=INT(I27)),FALSE())),"実績記録確認日は時刻なしで必須",IF(OR(I27&lt;予測比較!$H$3,I27&gt;予測比較!$B$4),"対象終了日≦実績確認日≦実績基準日を確認",IF(AND(OR(F27="受注",F27="失注"),OR(H27&lt;=予測比較!$B$3,H27&gt;I27)),"予測基準日＜決着日≦実績確認日を確認","確認済み"))))))))))))))))),ISNUMBER(O27),O27=IF(N27="確認済み",0,1))),1,IF(O27&lt;&gt;0,0,IF(AND(ISNUMBER(J27),J27=IF(AND(D27&gt;=予測比較!$E$3,D27&lt;=予測比較!$H$3),1,0),IF(J27=1,ISNUMBER(K27),ISTEXT(K27)),K27=IF(J27=1,ROUND(B27*C27/100,0),""),IF(AND(J27=1,F27&lt;&gt;"未確認"),ISNUMBER(L27),ISTEXT(L27)),L27=IF(J27&lt;&gt;1,"",IF(F27="未確認","",IF(AND(F27="受注",H27&gt;=予測比較!$E$3,H27&lt;=予測比較!$H$3),G27,0))),IF(AND(J27=1,F27&lt;&gt;"未確認"),ISNUMBER(M27),ISTEXT(M27)),M27=IF(J27&lt;&gt;1,"",IF(F27="未確認","",L27-K27))),0,1))))</f>
        <v>0</v>
      </c>
    </row>
    <row r="28" customFormat="false" ht="30" hidden="false" customHeight="true" outlineLevel="0" collapsed="false">
      <c r="A28" s="10"/>
      <c r="B28" s="11"/>
      <c r="C28" s="12"/>
      <c r="D28" s="3"/>
      <c r="E28" s="3"/>
      <c r="F28" s="13"/>
      <c r="G28" s="11"/>
      <c r="H28" s="3"/>
      <c r="I28" s="3"/>
      <c r="J28" s="1" t="str">
        <f aca="false">IF(N28="","",IF(O28&lt;&gt;0,NA(),IF(AND(D28&gt;=予測比較!$E$3,D28&lt;=予測比較!$H$3),1,0)))</f>
        <v/>
      </c>
      <c r="K28" s="5" t="str">
        <f aca="false">IF(N28="","",IF(O28&lt;&gt;0,NA(),IF(J28=1,ROUND(B28*C28/100,0),"")))</f>
        <v/>
      </c>
      <c r="L28" s="5" t="str">
        <f aca="false">IF(N28="","",IF(O28&lt;&gt;0,NA(),IF(J28&lt;&gt;1,"",IF(F28="未確認","",IF(AND(F28="受注",H28&gt;=予測比較!$E$3,H28&lt;=予測比較!$H$3),G28,0)))))</f>
        <v/>
      </c>
      <c r="M28" s="5" t="str">
        <f aca="false">IF(N28="","",IF(O28&lt;&gt;0,NA(),IF(J28&lt;&gt;1,"",IF(F28="未確認","",L28-K28))))</f>
        <v/>
      </c>
      <c r="N28" s="1" t="str">
        <f aca="false">IF(COUNTA(A28:I28)=0,"",IF(NOT(AND(ISTEXT(A28),LEN(A28)=8,EXACT(LEFT(A28,4),"OPP-"),ISNUMBER(FIND(MID(A28,5,1)&amp;"x","0x1x2x3x4x5x6x7x8x9x")),ISNUMBER(FIND(MID(A28,6,1)&amp;"x","0x1x2x3x4x5x6x7x8x9x")),ISNUMBER(FIND(MID(A28,7,1)&amp;"x","0x1x2x3x4x5x6x7x8x9x")),ISNUMBER(FIND(MID(A28,8,1)&amp;"x","0x1x2x3x4x5x6x7x8x9x")))),"案件IDはOPP-と半角数字4桁",IF(COUNTIFS($A$8:$A$57,A28)&gt;1,"案件IDが重複",IF(NOT(IF(ISNUMBER(B28),AND(B28&gt;=0,B28&lt;=1000000000,B28=INT(B28)),FALSE())),"元の見込額は0〜10億円の整数で必須",IF(NOT(IF(ISNUMBER(C28),AND(C28&gt;=0,C28&lt;=100,C28=INT(C28)),FALSE())),"元の確度は0〜100の整数で必須",IF(NOT(IF(ISNUMBER(D28),AND(D28&gt;=43831,D28&lt;73051,D28=INT(D28)),FALSE())),"元の予定日は時刻なしで必須",IF(NOT(IF(ISNUMBER(E28),AND(E28&gt;=43831,E28&lt;73051,E28=INT(E28)),FALSE())),"予測記録確認日は時刻なしで必須",IF(E28&gt;予測比較!$B$3,"予測記録確認日が予測基準日より後",IF(D28&lt;=予測比較!$B$3,"元の予定日は予測基準日より後",IF(NOT(OR(F28="受注",F28="失注",F28="継続",F28="未確認")),"実績区分を確認",IF(AND(F28="受注",NOT(IF(ISNUMBER(G28),AND(G28&gt;=0,G28&lt;=1000000000,G28=INT(G28)),FALSE()))),"受注額は0〜10億円の整数で必須",IF(AND(F28&lt;&gt;"受注",COUNTA(G28)&gt;0),"受注以外は受注額を空欄",IF(AND(OR(F28="受注",F28="失注"),NOT(IF(ISNUMBER(H28),AND(H28&gt;=43831,H28&lt;73051,H28=INT(H28)),FALSE()))),"受注/失注は決着日が必須",IF(AND(NOT(OR(F28="受注",F28="失注")),COUNTA(H28)&gt;0),"継続/未確認の決着日は空欄",IF(NOT(IF(ISNUMBER(I28),AND(I28&gt;=43831,I28&lt;73051,I28=INT(I28)),FALSE())),"実績記録確認日は時刻なしで必須",IF(OR(I28&lt;予測比較!$H$3,I28&gt;予測比較!$B$4),"対象終了日≦実績確認日≦実績基準日を確認",IF(AND(OR(F28="受注",F28="失注"),OR(H28&lt;=予測比較!$B$3,H28&gt;I28)),"予測基準日＜決着日≦実績確認日を確認","確認済み")))))))))))))))))</f>
        <v/>
      </c>
      <c r="O28" s="1" t="str">
        <f aca="false">IF(N28="","",IF(N28="確認済み",0,1))</f>
        <v/>
      </c>
      <c r="P28" s="1" t="n">
        <f aca="false">IF(COUNTA(A28:I28)=0,IF(AND(N28="",O28="",J28="",K28="",L28="",M28=""),0,1),IF(NOT(AND(ISTEXT(N28),N28=IF(COUNTA(A28:I28)=0,"",IF(NOT(AND(ISTEXT(A28),LEN(A28)=8,EXACT(LEFT(A28,4),"OPP-"),ISNUMBER(FIND(MID(A28,5,1)&amp;"x","0x1x2x3x4x5x6x7x8x9x")),ISNUMBER(FIND(MID(A28,6,1)&amp;"x","0x1x2x3x4x5x6x7x8x9x")),ISNUMBER(FIND(MID(A28,7,1)&amp;"x","0x1x2x3x4x5x6x7x8x9x")),ISNUMBER(FIND(MID(A28,8,1)&amp;"x","0x1x2x3x4x5x6x7x8x9x")))),"案件IDはOPP-と半角数字4桁",IF(COUNTIFS($A$8:$A$57,A28)&gt;1,"案件IDが重複",IF(NOT(IF(ISNUMBER(B28),AND(B28&gt;=0,B28&lt;=1000000000,B28=INT(B28)),FALSE())),"元の見込額は0〜10億円の整数で必須",IF(NOT(IF(ISNUMBER(C28),AND(C28&gt;=0,C28&lt;=100,C28=INT(C28)),FALSE())),"元の確度は0〜100の整数で必須",IF(NOT(IF(ISNUMBER(D28),AND(D28&gt;=43831,D28&lt;73051,D28=INT(D28)),FALSE())),"元の予定日は時刻なしで必須",IF(NOT(IF(ISNUMBER(E28),AND(E28&gt;=43831,E28&lt;73051,E28=INT(E28)),FALSE())),"予測記録確認日は時刻なしで必須",IF(E28&gt;予測比較!$B$3,"予測記録確認日が予測基準日より後",IF(D28&lt;=予測比較!$B$3,"元の予定日は予測基準日より後",IF(NOT(OR(F28="受注",F28="失注",F28="継続",F28="未確認")),"実績区分を確認",IF(AND(F28="受注",NOT(IF(ISNUMBER(G28),AND(G28&gt;=0,G28&lt;=1000000000,G28=INT(G28)),FALSE()))),"受注額は0〜10億円の整数で必須",IF(AND(F28&lt;&gt;"受注",COUNTA(G28)&gt;0),"受注以外は受注額を空欄",IF(AND(OR(F28="受注",F28="失注"),NOT(IF(ISNUMBER(H28),AND(H28&gt;=43831,H28&lt;73051,H28=INT(H28)),FALSE()))),"受注/失注は決着日が必須",IF(AND(NOT(OR(F28="受注",F28="失注")),COUNTA(H28)&gt;0),"継続/未確認の決着日は空欄",IF(NOT(IF(ISNUMBER(I28),AND(I28&gt;=43831,I28&lt;73051,I28=INT(I28)),FALSE())),"実績記録確認日は時刻なしで必須",IF(OR(I28&lt;予測比較!$H$3,I28&gt;予測比較!$B$4),"対象終了日≦実績確認日≦実績基準日を確認",IF(AND(OR(F28="受注",F28="失注"),OR(H28&lt;=予測比較!$B$3,H28&gt;I28)),"予測基準日＜決着日≦実績確認日を確認","確認済み"))))))))))))))))),ISNUMBER(O28),O28=IF(N28="確認済み",0,1))),1,IF(O28&lt;&gt;0,0,IF(AND(ISNUMBER(J28),J28=IF(AND(D28&gt;=予測比較!$E$3,D28&lt;=予測比較!$H$3),1,0),IF(J28=1,ISNUMBER(K28),ISTEXT(K28)),K28=IF(J28=1,ROUND(B28*C28/100,0),""),IF(AND(J28=1,F28&lt;&gt;"未確認"),ISNUMBER(L28),ISTEXT(L28)),L28=IF(J28&lt;&gt;1,"",IF(F28="未確認","",IF(AND(F28="受注",H28&gt;=予測比較!$E$3,H28&lt;=予測比較!$H$3),G28,0))),IF(AND(J28=1,F28&lt;&gt;"未確認"),ISNUMBER(M28),ISTEXT(M28)),M28=IF(J28&lt;&gt;1,"",IF(F28="未確認","",L28-K28))),0,1))))</f>
        <v>0</v>
      </c>
    </row>
    <row r="29" customFormat="false" ht="30" hidden="false" customHeight="true" outlineLevel="0" collapsed="false">
      <c r="A29" s="10"/>
      <c r="B29" s="11"/>
      <c r="C29" s="12"/>
      <c r="D29" s="3"/>
      <c r="E29" s="3"/>
      <c r="F29" s="13"/>
      <c r="G29" s="11"/>
      <c r="H29" s="3"/>
      <c r="I29" s="3"/>
      <c r="J29" s="1" t="str">
        <f aca="false">IF(N29="","",IF(O29&lt;&gt;0,NA(),IF(AND(D29&gt;=予測比較!$E$3,D29&lt;=予測比較!$H$3),1,0)))</f>
        <v/>
      </c>
      <c r="K29" s="5" t="str">
        <f aca="false">IF(N29="","",IF(O29&lt;&gt;0,NA(),IF(J29=1,ROUND(B29*C29/100,0),"")))</f>
        <v/>
      </c>
      <c r="L29" s="5" t="str">
        <f aca="false">IF(N29="","",IF(O29&lt;&gt;0,NA(),IF(J29&lt;&gt;1,"",IF(F29="未確認","",IF(AND(F29="受注",H29&gt;=予測比較!$E$3,H29&lt;=予測比較!$H$3),G29,0)))))</f>
        <v/>
      </c>
      <c r="M29" s="5" t="str">
        <f aca="false">IF(N29="","",IF(O29&lt;&gt;0,NA(),IF(J29&lt;&gt;1,"",IF(F29="未確認","",L29-K29))))</f>
        <v/>
      </c>
      <c r="N29" s="1" t="str">
        <f aca="false">IF(COUNTA(A29:I29)=0,"",IF(NOT(AND(ISTEXT(A29),LEN(A29)=8,EXACT(LEFT(A29,4),"OPP-"),ISNUMBER(FIND(MID(A29,5,1)&amp;"x","0x1x2x3x4x5x6x7x8x9x")),ISNUMBER(FIND(MID(A29,6,1)&amp;"x","0x1x2x3x4x5x6x7x8x9x")),ISNUMBER(FIND(MID(A29,7,1)&amp;"x","0x1x2x3x4x5x6x7x8x9x")),ISNUMBER(FIND(MID(A29,8,1)&amp;"x","0x1x2x3x4x5x6x7x8x9x")))),"案件IDはOPP-と半角数字4桁",IF(COUNTIFS($A$8:$A$57,A29)&gt;1,"案件IDが重複",IF(NOT(IF(ISNUMBER(B29),AND(B29&gt;=0,B29&lt;=1000000000,B29=INT(B29)),FALSE())),"元の見込額は0〜10億円の整数で必須",IF(NOT(IF(ISNUMBER(C29),AND(C29&gt;=0,C29&lt;=100,C29=INT(C29)),FALSE())),"元の確度は0〜100の整数で必須",IF(NOT(IF(ISNUMBER(D29),AND(D29&gt;=43831,D29&lt;73051,D29=INT(D29)),FALSE())),"元の予定日は時刻なしで必須",IF(NOT(IF(ISNUMBER(E29),AND(E29&gt;=43831,E29&lt;73051,E29=INT(E29)),FALSE())),"予測記録確認日は時刻なしで必須",IF(E29&gt;予測比較!$B$3,"予測記録確認日が予測基準日より後",IF(D29&lt;=予測比較!$B$3,"元の予定日は予測基準日より後",IF(NOT(OR(F29="受注",F29="失注",F29="継続",F29="未確認")),"実績区分を確認",IF(AND(F29="受注",NOT(IF(ISNUMBER(G29),AND(G29&gt;=0,G29&lt;=1000000000,G29=INT(G29)),FALSE()))),"受注額は0〜10億円の整数で必須",IF(AND(F29&lt;&gt;"受注",COUNTA(G29)&gt;0),"受注以外は受注額を空欄",IF(AND(OR(F29="受注",F29="失注"),NOT(IF(ISNUMBER(H29),AND(H29&gt;=43831,H29&lt;73051,H29=INT(H29)),FALSE()))),"受注/失注は決着日が必須",IF(AND(NOT(OR(F29="受注",F29="失注")),COUNTA(H29)&gt;0),"継続/未確認の決着日は空欄",IF(NOT(IF(ISNUMBER(I29),AND(I29&gt;=43831,I29&lt;73051,I29=INT(I29)),FALSE())),"実績記録確認日は時刻なしで必須",IF(OR(I29&lt;予測比較!$H$3,I29&gt;予測比較!$B$4),"対象終了日≦実績確認日≦実績基準日を確認",IF(AND(OR(F29="受注",F29="失注"),OR(H29&lt;=予測比較!$B$3,H29&gt;I29)),"予測基準日＜決着日≦実績確認日を確認","確認済み")))))))))))))))))</f>
        <v/>
      </c>
      <c r="O29" s="1" t="str">
        <f aca="false">IF(N29="","",IF(N29="確認済み",0,1))</f>
        <v/>
      </c>
      <c r="P29" s="1" t="n">
        <f aca="false">IF(COUNTA(A29:I29)=0,IF(AND(N29="",O29="",J29="",K29="",L29="",M29=""),0,1),IF(NOT(AND(ISTEXT(N29),N29=IF(COUNTA(A29:I29)=0,"",IF(NOT(AND(ISTEXT(A29),LEN(A29)=8,EXACT(LEFT(A29,4),"OPP-"),ISNUMBER(FIND(MID(A29,5,1)&amp;"x","0x1x2x3x4x5x6x7x8x9x")),ISNUMBER(FIND(MID(A29,6,1)&amp;"x","0x1x2x3x4x5x6x7x8x9x")),ISNUMBER(FIND(MID(A29,7,1)&amp;"x","0x1x2x3x4x5x6x7x8x9x")),ISNUMBER(FIND(MID(A29,8,1)&amp;"x","0x1x2x3x4x5x6x7x8x9x")))),"案件IDはOPP-と半角数字4桁",IF(COUNTIFS($A$8:$A$57,A29)&gt;1,"案件IDが重複",IF(NOT(IF(ISNUMBER(B29),AND(B29&gt;=0,B29&lt;=1000000000,B29=INT(B29)),FALSE())),"元の見込額は0〜10億円の整数で必須",IF(NOT(IF(ISNUMBER(C29),AND(C29&gt;=0,C29&lt;=100,C29=INT(C29)),FALSE())),"元の確度は0〜100の整数で必須",IF(NOT(IF(ISNUMBER(D29),AND(D29&gt;=43831,D29&lt;73051,D29=INT(D29)),FALSE())),"元の予定日は時刻なしで必須",IF(NOT(IF(ISNUMBER(E29),AND(E29&gt;=43831,E29&lt;73051,E29=INT(E29)),FALSE())),"予測記録確認日は時刻なしで必須",IF(E29&gt;予測比較!$B$3,"予測記録確認日が予測基準日より後",IF(D29&lt;=予測比較!$B$3,"元の予定日は予測基準日より後",IF(NOT(OR(F29="受注",F29="失注",F29="継続",F29="未確認")),"実績区分を確認",IF(AND(F29="受注",NOT(IF(ISNUMBER(G29),AND(G29&gt;=0,G29&lt;=1000000000,G29=INT(G29)),FALSE()))),"受注額は0〜10億円の整数で必須",IF(AND(F29&lt;&gt;"受注",COUNTA(G29)&gt;0),"受注以外は受注額を空欄",IF(AND(OR(F29="受注",F29="失注"),NOT(IF(ISNUMBER(H29),AND(H29&gt;=43831,H29&lt;73051,H29=INT(H29)),FALSE()))),"受注/失注は決着日が必須",IF(AND(NOT(OR(F29="受注",F29="失注")),COUNTA(H29)&gt;0),"継続/未確認の決着日は空欄",IF(NOT(IF(ISNUMBER(I29),AND(I29&gt;=43831,I29&lt;73051,I29=INT(I29)),FALSE())),"実績記録確認日は時刻なしで必須",IF(OR(I29&lt;予測比較!$H$3,I29&gt;予測比較!$B$4),"対象終了日≦実績確認日≦実績基準日を確認",IF(AND(OR(F29="受注",F29="失注"),OR(H29&lt;=予測比較!$B$3,H29&gt;I29)),"予測基準日＜決着日≦実績確認日を確認","確認済み"))))))))))))))))),ISNUMBER(O29),O29=IF(N29="確認済み",0,1))),1,IF(O29&lt;&gt;0,0,IF(AND(ISNUMBER(J29),J29=IF(AND(D29&gt;=予測比較!$E$3,D29&lt;=予測比較!$H$3),1,0),IF(J29=1,ISNUMBER(K29),ISTEXT(K29)),K29=IF(J29=1,ROUND(B29*C29/100,0),""),IF(AND(J29=1,F29&lt;&gt;"未確認"),ISNUMBER(L29),ISTEXT(L29)),L29=IF(J29&lt;&gt;1,"",IF(F29="未確認","",IF(AND(F29="受注",H29&gt;=予測比較!$E$3,H29&lt;=予測比較!$H$3),G29,0))),IF(AND(J29=1,F29&lt;&gt;"未確認"),ISNUMBER(M29),ISTEXT(M29)),M29=IF(J29&lt;&gt;1,"",IF(F29="未確認","",L29-K29))),0,1))))</f>
        <v>0</v>
      </c>
    </row>
    <row r="30" customFormat="false" ht="30" hidden="false" customHeight="true" outlineLevel="0" collapsed="false">
      <c r="A30" s="10"/>
      <c r="B30" s="11"/>
      <c r="C30" s="12"/>
      <c r="D30" s="3"/>
      <c r="E30" s="3"/>
      <c r="F30" s="13"/>
      <c r="G30" s="11"/>
      <c r="H30" s="3"/>
      <c r="I30" s="3"/>
      <c r="J30" s="1" t="str">
        <f aca="false">IF(N30="","",IF(O30&lt;&gt;0,NA(),IF(AND(D30&gt;=予測比較!$E$3,D30&lt;=予測比較!$H$3),1,0)))</f>
        <v/>
      </c>
      <c r="K30" s="5" t="str">
        <f aca="false">IF(N30="","",IF(O30&lt;&gt;0,NA(),IF(J30=1,ROUND(B30*C30/100,0),"")))</f>
        <v/>
      </c>
      <c r="L30" s="5" t="str">
        <f aca="false">IF(N30="","",IF(O30&lt;&gt;0,NA(),IF(J30&lt;&gt;1,"",IF(F30="未確認","",IF(AND(F30="受注",H30&gt;=予測比較!$E$3,H30&lt;=予測比較!$H$3),G30,0)))))</f>
        <v/>
      </c>
      <c r="M30" s="5" t="str">
        <f aca="false">IF(N30="","",IF(O30&lt;&gt;0,NA(),IF(J30&lt;&gt;1,"",IF(F30="未確認","",L30-K30))))</f>
        <v/>
      </c>
      <c r="N30" s="1" t="str">
        <f aca="false">IF(COUNTA(A30:I30)=0,"",IF(NOT(AND(ISTEXT(A30),LEN(A30)=8,EXACT(LEFT(A30,4),"OPP-"),ISNUMBER(FIND(MID(A30,5,1)&amp;"x","0x1x2x3x4x5x6x7x8x9x")),ISNUMBER(FIND(MID(A30,6,1)&amp;"x","0x1x2x3x4x5x6x7x8x9x")),ISNUMBER(FIND(MID(A30,7,1)&amp;"x","0x1x2x3x4x5x6x7x8x9x")),ISNUMBER(FIND(MID(A30,8,1)&amp;"x","0x1x2x3x4x5x6x7x8x9x")))),"案件IDはOPP-と半角数字4桁",IF(COUNTIFS($A$8:$A$57,A30)&gt;1,"案件IDが重複",IF(NOT(IF(ISNUMBER(B30),AND(B30&gt;=0,B30&lt;=1000000000,B30=INT(B30)),FALSE())),"元の見込額は0〜10億円の整数で必須",IF(NOT(IF(ISNUMBER(C30),AND(C30&gt;=0,C30&lt;=100,C30=INT(C30)),FALSE())),"元の確度は0〜100の整数で必須",IF(NOT(IF(ISNUMBER(D30),AND(D30&gt;=43831,D30&lt;73051,D30=INT(D30)),FALSE())),"元の予定日は時刻なしで必須",IF(NOT(IF(ISNUMBER(E30),AND(E30&gt;=43831,E30&lt;73051,E30=INT(E30)),FALSE())),"予測記録確認日は時刻なしで必須",IF(E30&gt;予測比較!$B$3,"予測記録確認日が予測基準日より後",IF(D30&lt;=予測比較!$B$3,"元の予定日は予測基準日より後",IF(NOT(OR(F30="受注",F30="失注",F30="継続",F30="未確認")),"実績区分を確認",IF(AND(F30="受注",NOT(IF(ISNUMBER(G30),AND(G30&gt;=0,G30&lt;=1000000000,G30=INT(G30)),FALSE()))),"受注額は0〜10億円の整数で必須",IF(AND(F30&lt;&gt;"受注",COUNTA(G30)&gt;0),"受注以外は受注額を空欄",IF(AND(OR(F30="受注",F30="失注"),NOT(IF(ISNUMBER(H30),AND(H30&gt;=43831,H30&lt;73051,H30=INT(H30)),FALSE()))),"受注/失注は決着日が必須",IF(AND(NOT(OR(F30="受注",F30="失注")),COUNTA(H30)&gt;0),"継続/未確認の決着日は空欄",IF(NOT(IF(ISNUMBER(I30),AND(I30&gt;=43831,I30&lt;73051,I30=INT(I30)),FALSE())),"実績記録確認日は時刻なしで必須",IF(OR(I30&lt;予測比較!$H$3,I30&gt;予測比較!$B$4),"対象終了日≦実績確認日≦実績基準日を確認",IF(AND(OR(F30="受注",F30="失注"),OR(H30&lt;=予測比較!$B$3,H30&gt;I30)),"予測基準日＜決着日≦実績確認日を確認","確認済み")))))))))))))))))</f>
        <v/>
      </c>
      <c r="O30" s="1" t="str">
        <f aca="false">IF(N30="","",IF(N30="確認済み",0,1))</f>
        <v/>
      </c>
      <c r="P30" s="1" t="n">
        <f aca="false">IF(COUNTA(A30:I30)=0,IF(AND(N30="",O30="",J30="",K30="",L30="",M30=""),0,1),IF(NOT(AND(ISTEXT(N30),N30=IF(COUNTA(A30:I30)=0,"",IF(NOT(AND(ISTEXT(A30),LEN(A30)=8,EXACT(LEFT(A30,4),"OPP-"),ISNUMBER(FIND(MID(A30,5,1)&amp;"x","0x1x2x3x4x5x6x7x8x9x")),ISNUMBER(FIND(MID(A30,6,1)&amp;"x","0x1x2x3x4x5x6x7x8x9x")),ISNUMBER(FIND(MID(A30,7,1)&amp;"x","0x1x2x3x4x5x6x7x8x9x")),ISNUMBER(FIND(MID(A30,8,1)&amp;"x","0x1x2x3x4x5x6x7x8x9x")))),"案件IDはOPP-と半角数字4桁",IF(COUNTIFS($A$8:$A$57,A30)&gt;1,"案件IDが重複",IF(NOT(IF(ISNUMBER(B30),AND(B30&gt;=0,B30&lt;=1000000000,B30=INT(B30)),FALSE())),"元の見込額は0〜10億円の整数で必須",IF(NOT(IF(ISNUMBER(C30),AND(C30&gt;=0,C30&lt;=100,C30=INT(C30)),FALSE())),"元の確度は0〜100の整数で必須",IF(NOT(IF(ISNUMBER(D30),AND(D30&gt;=43831,D30&lt;73051,D30=INT(D30)),FALSE())),"元の予定日は時刻なしで必須",IF(NOT(IF(ISNUMBER(E30),AND(E30&gt;=43831,E30&lt;73051,E30=INT(E30)),FALSE())),"予測記録確認日は時刻なしで必須",IF(E30&gt;予測比較!$B$3,"予測記録確認日が予測基準日より後",IF(D30&lt;=予測比較!$B$3,"元の予定日は予測基準日より後",IF(NOT(OR(F30="受注",F30="失注",F30="継続",F30="未確認")),"実績区分を確認",IF(AND(F30="受注",NOT(IF(ISNUMBER(G30),AND(G30&gt;=0,G30&lt;=1000000000,G30=INT(G30)),FALSE()))),"受注額は0〜10億円の整数で必須",IF(AND(F30&lt;&gt;"受注",COUNTA(G30)&gt;0),"受注以外は受注額を空欄",IF(AND(OR(F30="受注",F30="失注"),NOT(IF(ISNUMBER(H30),AND(H30&gt;=43831,H30&lt;73051,H30=INT(H30)),FALSE()))),"受注/失注は決着日が必須",IF(AND(NOT(OR(F30="受注",F30="失注")),COUNTA(H30)&gt;0),"継続/未確認の決着日は空欄",IF(NOT(IF(ISNUMBER(I30),AND(I30&gt;=43831,I30&lt;73051,I30=INT(I30)),FALSE())),"実績記録確認日は時刻なしで必須",IF(OR(I30&lt;予測比較!$H$3,I30&gt;予測比較!$B$4),"対象終了日≦実績確認日≦実績基準日を確認",IF(AND(OR(F30="受注",F30="失注"),OR(H30&lt;=予測比較!$B$3,H30&gt;I30)),"予測基準日＜決着日≦実績確認日を確認","確認済み"))))))))))))))))),ISNUMBER(O30),O30=IF(N30="確認済み",0,1))),1,IF(O30&lt;&gt;0,0,IF(AND(ISNUMBER(J30),J30=IF(AND(D30&gt;=予測比較!$E$3,D30&lt;=予測比較!$H$3),1,0),IF(J30=1,ISNUMBER(K30),ISTEXT(K30)),K30=IF(J30=1,ROUND(B30*C30/100,0),""),IF(AND(J30=1,F30&lt;&gt;"未確認"),ISNUMBER(L30),ISTEXT(L30)),L30=IF(J30&lt;&gt;1,"",IF(F30="未確認","",IF(AND(F30="受注",H30&gt;=予測比較!$E$3,H30&lt;=予測比較!$H$3),G30,0))),IF(AND(J30=1,F30&lt;&gt;"未確認"),ISNUMBER(M30),ISTEXT(M30)),M30=IF(J30&lt;&gt;1,"",IF(F30="未確認","",L30-K30))),0,1))))</f>
        <v>0</v>
      </c>
    </row>
    <row r="31" customFormat="false" ht="30" hidden="false" customHeight="true" outlineLevel="0" collapsed="false">
      <c r="A31" s="10"/>
      <c r="B31" s="11"/>
      <c r="C31" s="12"/>
      <c r="D31" s="3"/>
      <c r="E31" s="3"/>
      <c r="F31" s="13"/>
      <c r="G31" s="11"/>
      <c r="H31" s="3"/>
      <c r="I31" s="3"/>
      <c r="J31" s="1" t="str">
        <f aca="false">IF(N31="","",IF(O31&lt;&gt;0,NA(),IF(AND(D31&gt;=予測比較!$E$3,D31&lt;=予測比較!$H$3),1,0)))</f>
        <v/>
      </c>
      <c r="K31" s="5" t="str">
        <f aca="false">IF(N31="","",IF(O31&lt;&gt;0,NA(),IF(J31=1,ROUND(B31*C31/100,0),"")))</f>
        <v/>
      </c>
      <c r="L31" s="5" t="str">
        <f aca="false">IF(N31="","",IF(O31&lt;&gt;0,NA(),IF(J31&lt;&gt;1,"",IF(F31="未確認","",IF(AND(F31="受注",H31&gt;=予測比較!$E$3,H31&lt;=予測比較!$H$3),G31,0)))))</f>
        <v/>
      </c>
      <c r="M31" s="5" t="str">
        <f aca="false">IF(N31="","",IF(O31&lt;&gt;0,NA(),IF(J31&lt;&gt;1,"",IF(F31="未確認","",L31-K31))))</f>
        <v/>
      </c>
      <c r="N31" s="1" t="str">
        <f aca="false">IF(COUNTA(A31:I31)=0,"",IF(NOT(AND(ISTEXT(A31),LEN(A31)=8,EXACT(LEFT(A31,4),"OPP-"),ISNUMBER(FIND(MID(A31,5,1)&amp;"x","0x1x2x3x4x5x6x7x8x9x")),ISNUMBER(FIND(MID(A31,6,1)&amp;"x","0x1x2x3x4x5x6x7x8x9x")),ISNUMBER(FIND(MID(A31,7,1)&amp;"x","0x1x2x3x4x5x6x7x8x9x")),ISNUMBER(FIND(MID(A31,8,1)&amp;"x","0x1x2x3x4x5x6x7x8x9x")))),"案件IDはOPP-と半角数字4桁",IF(COUNTIFS($A$8:$A$57,A31)&gt;1,"案件IDが重複",IF(NOT(IF(ISNUMBER(B31),AND(B31&gt;=0,B31&lt;=1000000000,B31=INT(B31)),FALSE())),"元の見込額は0〜10億円の整数で必須",IF(NOT(IF(ISNUMBER(C31),AND(C31&gt;=0,C31&lt;=100,C31=INT(C31)),FALSE())),"元の確度は0〜100の整数で必須",IF(NOT(IF(ISNUMBER(D31),AND(D31&gt;=43831,D31&lt;73051,D31=INT(D31)),FALSE())),"元の予定日は時刻なしで必須",IF(NOT(IF(ISNUMBER(E31),AND(E31&gt;=43831,E31&lt;73051,E31=INT(E31)),FALSE())),"予測記録確認日は時刻なしで必須",IF(E31&gt;予測比較!$B$3,"予測記録確認日が予測基準日より後",IF(D31&lt;=予測比較!$B$3,"元の予定日は予測基準日より後",IF(NOT(OR(F31="受注",F31="失注",F31="継続",F31="未確認")),"実績区分を確認",IF(AND(F31="受注",NOT(IF(ISNUMBER(G31),AND(G31&gt;=0,G31&lt;=1000000000,G31=INT(G31)),FALSE()))),"受注額は0〜10億円の整数で必須",IF(AND(F31&lt;&gt;"受注",COUNTA(G31)&gt;0),"受注以外は受注額を空欄",IF(AND(OR(F31="受注",F31="失注"),NOT(IF(ISNUMBER(H31),AND(H31&gt;=43831,H31&lt;73051,H31=INT(H31)),FALSE()))),"受注/失注は決着日が必須",IF(AND(NOT(OR(F31="受注",F31="失注")),COUNTA(H31)&gt;0),"継続/未確認の決着日は空欄",IF(NOT(IF(ISNUMBER(I31),AND(I31&gt;=43831,I31&lt;73051,I31=INT(I31)),FALSE())),"実績記録確認日は時刻なしで必須",IF(OR(I31&lt;予測比較!$H$3,I31&gt;予測比較!$B$4),"対象終了日≦実績確認日≦実績基準日を確認",IF(AND(OR(F31="受注",F31="失注"),OR(H31&lt;=予測比較!$B$3,H31&gt;I31)),"予測基準日＜決着日≦実績確認日を確認","確認済み")))))))))))))))))</f>
        <v/>
      </c>
      <c r="O31" s="1" t="str">
        <f aca="false">IF(N31="","",IF(N31="確認済み",0,1))</f>
        <v/>
      </c>
      <c r="P31" s="1" t="n">
        <f aca="false">IF(COUNTA(A31:I31)=0,IF(AND(N31="",O31="",J31="",K31="",L31="",M31=""),0,1),IF(NOT(AND(ISTEXT(N31),N31=IF(COUNTA(A31:I31)=0,"",IF(NOT(AND(ISTEXT(A31),LEN(A31)=8,EXACT(LEFT(A31,4),"OPP-"),ISNUMBER(FIND(MID(A31,5,1)&amp;"x","0x1x2x3x4x5x6x7x8x9x")),ISNUMBER(FIND(MID(A31,6,1)&amp;"x","0x1x2x3x4x5x6x7x8x9x")),ISNUMBER(FIND(MID(A31,7,1)&amp;"x","0x1x2x3x4x5x6x7x8x9x")),ISNUMBER(FIND(MID(A31,8,1)&amp;"x","0x1x2x3x4x5x6x7x8x9x")))),"案件IDはOPP-と半角数字4桁",IF(COUNTIFS($A$8:$A$57,A31)&gt;1,"案件IDが重複",IF(NOT(IF(ISNUMBER(B31),AND(B31&gt;=0,B31&lt;=1000000000,B31=INT(B31)),FALSE())),"元の見込額は0〜10億円の整数で必須",IF(NOT(IF(ISNUMBER(C31),AND(C31&gt;=0,C31&lt;=100,C31=INT(C31)),FALSE())),"元の確度は0〜100の整数で必須",IF(NOT(IF(ISNUMBER(D31),AND(D31&gt;=43831,D31&lt;73051,D31=INT(D31)),FALSE())),"元の予定日は時刻なしで必須",IF(NOT(IF(ISNUMBER(E31),AND(E31&gt;=43831,E31&lt;73051,E31=INT(E31)),FALSE())),"予測記録確認日は時刻なしで必須",IF(E31&gt;予測比較!$B$3,"予測記録確認日が予測基準日より後",IF(D31&lt;=予測比較!$B$3,"元の予定日は予測基準日より後",IF(NOT(OR(F31="受注",F31="失注",F31="継続",F31="未確認")),"実績区分を確認",IF(AND(F31="受注",NOT(IF(ISNUMBER(G31),AND(G31&gt;=0,G31&lt;=1000000000,G31=INT(G31)),FALSE()))),"受注額は0〜10億円の整数で必須",IF(AND(F31&lt;&gt;"受注",COUNTA(G31)&gt;0),"受注以外は受注額を空欄",IF(AND(OR(F31="受注",F31="失注"),NOT(IF(ISNUMBER(H31),AND(H31&gt;=43831,H31&lt;73051,H31=INT(H31)),FALSE()))),"受注/失注は決着日が必須",IF(AND(NOT(OR(F31="受注",F31="失注")),COUNTA(H31)&gt;0),"継続/未確認の決着日は空欄",IF(NOT(IF(ISNUMBER(I31),AND(I31&gt;=43831,I31&lt;73051,I31=INT(I31)),FALSE())),"実績記録確認日は時刻なしで必須",IF(OR(I31&lt;予測比較!$H$3,I31&gt;予測比較!$B$4),"対象終了日≦実績確認日≦実績基準日を確認",IF(AND(OR(F31="受注",F31="失注"),OR(H31&lt;=予測比較!$B$3,H31&gt;I31)),"予測基準日＜決着日≦実績確認日を確認","確認済み"))))))))))))))))),ISNUMBER(O31),O31=IF(N31="確認済み",0,1))),1,IF(O31&lt;&gt;0,0,IF(AND(ISNUMBER(J31),J31=IF(AND(D31&gt;=予測比較!$E$3,D31&lt;=予測比較!$H$3),1,0),IF(J31=1,ISNUMBER(K31),ISTEXT(K31)),K31=IF(J31=1,ROUND(B31*C31/100,0),""),IF(AND(J31=1,F31&lt;&gt;"未確認"),ISNUMBER(L31),ISTEXT(L31)),L31=IF(J31&lt;&gt;1,"",IF(F31="未確認","",IF(AND(F31="受注",H31&gt;=予測比較!$E$3,H31&lt;=予測比較!$H$3),G31,0))),IF(AND(J31=1,F31&lt;&gt;"未確認"),ISNUMBER(M31),ISTEXT(M31)),M31=IF(J31&lt;&gt;1,"",IF(F31="未確認","",L31-K31))),0,1))))</f>
        <v>0</v>
      </c>
    </row>
    <row r="32" customFormat="false" ht="30" hidden="false" customHeight="true" outlineLevel="0" collapsed="false">
      <c r="A32" s="10"/>
      <c r="B32" s="11"/>
      <c r="C32" s="12"/>
      <c r="D32" s="3"/>
      <c r="E32" s="3"/>
      <c r="F32" s="13"/>
      <c r="G32" s="11"/>
      <c r="H32" s="3"/>
      <c r="I32" s="3"/>
      <c r="J32" s="1" t="str">
        <f aca="false">IF(N32="","",IF(O32&lt;&gt;0,NA(),IF(AND(D32&gt;=予測比較!$E$3,D32&lt;=予測比較!$H$3),1,0)))</f>
        <v/>
      </c>
      <c r="K32" s="5" t="str">
        <f aca="false">IF(N32="","",IF(O32&lt;&gt;0,NA(),IF(J32=1,ROUND(B32*C32/100,0),"")))</f>
        <v/>
      </c>
      <c r="L32" s="5" t="str">
        <f aca="false">IF(N32="","",IF(O32&lt;&gt;0,NA(),IF(J32&lt;&gt;1,"",IF(F32="未確認","",IF(AND(F32="受注",H32&gt;=予測比較!$E$3,H32&lt;=予測比較!$H$3),G32,0)))))</f>
        <v/>
      </c>
      <c r="M32" s="5" t="str">
        <f aca="false">IF(N32="","",IF(O32&lt;&gt;0,NA(),IF(J32&lt;&gt;1,"",IF(F32="未確認","",L32-K32))))</f>
        <v/>
      </c>
      <c r="N32" s="1" t="str">
        <f aca="false">IF(COUNTA(A32:I32)=0,"",IF(NOT(AND(ISTEXT(A32),LEN(A32)=8,EXACT(LEFT(A32,4),"OPP-"),ISNUMBER(FIND(MID(A32,5,1)&amp;"x","0x1x2x3x4x5x6x7x8x9x")),ISNUMBER(FIND(MID(A32,6,1)&amp;"x","0x1x2x3x4x5x6x7x8x9x")),ISNUMBER(FIND(MID(A32,7,1)&amp;"x","0x1x2x3x4x5x6x7x8x9x")),ISNUMBER(FIND(MID(A32,8,1)&amp;"x","0x1x2x3x4x5x6x7x8x9x")))),"案件IDはOPP-と半角数字4桁",IF(COUNTIFS($A$8:$A$57,A32)&gt;1,"案件IDが重複",IF(NOT(IF(ISNUMBER(B32),AND(B32&gt;=0,B32&lt;=1000000000,B32=INT(B32)),FALSE())),"元の見込額は0〜10億円の整数で必須",IF(NOT(IF(ISNUMBER(C32),AND(C32&gt;=0,C32&lt;=100,C32=INT(C32)),FALSE())),"元の確度は0〜100の整数で必須",IF(NOT(IF(ISNUMBER(D32),AND(D32&gt;=43831,D32&lt;73051,D32=INT(D32)),FALSE())),"元の予定日は時刻なしで必須",IF(NOT(IF(ISNUMBER(E32),AND(E32&gt;=43831,E32&lt;73051,E32=INT(E32)),FALSE())),"予測記録確認日は時刻なしで必須",IF(E32&gt;予測比較!$B$3,"予測記録確認日が予測基準日より後",IF(D32&lt;=予測比較!$B$3,"元の予定日は予測基準日より後",IF(NOT(OR(F32="受注",F32="失注",F32="継続",F32="未確認")),"実績区分を確認",IF(AND(F32="受注",NOT(IF(ISNUMBER(G32),AND(G32&gt;=0,G32&lt;=1000000000,G32=INT(G32)),FALSE()))),"受注額は0〜10億円の整数で必須",IF(AND(F32&lt;&gt;"受注",COUNTA(G32)&gt;0),"受注以外は受注額を空欄",IF(AND(OR(F32="受注",F32="失注"),NOT(IF(ISNUMBER(H32),AND(H32&gt;=43831,H32&lt;73051,H32=INT(H32)),FALSE()))),"受注/失注は決着日が必須",IF(AND(NOT(OR(F32="受注",F32="失注")),COUNTA(H32)&gt;0),"継続/未確認の決着日は空欄",IF(NOT(IF(ISNUMBER(I32),AND(I32&gt;=43831,I32&lt;73051,I32=INT(I32)),FALSE())),"実績記録確認日は時刻なしで必須",IF(OR(I32&lt;予測比較!$H$3,I32&gt;予測比較!$B$4),"対象終了日≦実績確認日≦実績基準日を確認",IF(AND(OR(F32="受注",F32="失注"),OR(H32&lt;=予測比較!$B$3,H32&gt;I32)),"予測基準日＜決着日≦実績確認日を確認","確認済み")))))))))))))))))</f>
        <v/>
      </c>
      <c r="O32" s="1" t="str">
        <f aca="false">IF(N32="","",IF(N32="確認済み",0,1))</f>
        <v/>
      </c>
      <c r="P32" s="1" t="n">
        <f aca="false">IF(COUNTA(A32:I32)=0,IF(AND(N32="",O32="",J32="",K32="",L32="",M32=""),0,1),IF(NOT(AND(ISTEXT(N32),N32=IF(COUNTA(A32:I32)=0,"",IF(NOT(AND(ISTEXT(A32),LEN(A32)=8,EXACT(LEFT(A32,4),"OPP-"),ISNUMBER(FIND(MID(A32,5,1)&amp;"x","0x1x2x3x4x5x6x7x8x9x")),ISNUMBER(FIND(MID(A32,6,1)&amp;"x","0x1x2x3x4x5x6x7x8x9x")),ISNUMBER(FIND(MID(A32,7,1)&amp;"x","0x1x2x3x4x5x6x7x8x9x")),ISNUMBER(FIND(MID(A32,8,1)&amp;"x","0x1x2x3x4x5x6x7x8x9x")))),"案件IDはOPP-と半角数字4桁",IF(COUNTIFS($A$8:$A$57,A32)&gt;1,"案件IDが重複",IF(NOT(IF(ISNUMBER(B32),AND(B32&gt;=0,B32&lt;=1000000000,B32=INT(B32)),FALSE())),"元の見込額は0〜10億円の整数で必須",IF(NOT(IF(ISNUMBER(C32),AND(C32&gt;=0,C32&lt;=100,C32=INT(C32)),FALSE())),"元の確度は0〜100の整数で必須",IF(NOT(IF(ISNUMBER(D32),AND(D32&gt;=43831,D32&lt;73051,D32=INT(D32)),FALSE())),"元の予定日は時刻なしで必須",IF(NOT(IF(ISNUMBER(E32),AND(E32&gt;=43831,E32&lt;73051,E32=INT(E32)),FALSE())),"予測記録確認日は時刻なしで必須",IF(E32&gt;予測比較!$B$3,"予測記録確認日が予測基準日より後",IF(D32&lt;=予測比較!$B$3,"元の予定日は予測基準日より後",IF(NOT(OR(F32="受注",F32="失注",F32="継続",F32="未確認")),"実績区分を確認",IF(AND(F32="受注",NOT(IF(ISNUMBER(G32),AND(G32&gt;=0,G32&lt;=1000000000,G32=INT(G32)),FALSE()))),"受注額は0〜10億円の整数で必須",IF(AND(F32&lt;&gt;"受注",COUNTA(G32)&gt;0),"受注以外は受注額を空欄",IF(AND(OR(F32="受注",F32="失注"),NOT(IF(ISNUMBER(H32),AND(H32&gt;=43831,H32&lt;73051,H32=INT(H32)),FALSE()))),"受注/失注は決着日が必須",IF(AND(NOT(OR(F32="受注",F32="失注")),COUNTA(H32)&gt;0),"継続/未確認の決着日は空欄",IF(NOT(IF(ISNUMBER(I32),AND(I32&gt;=43831,I32&lt;73051,I32=INT(I32)),FALSE())),"実績記録確認日は時刻なしで必須",IF(OR(I32&lt;予測比較!$H$3,I32&gt;予測比較!$B$4),"対象終了日≦実績確認日≦実績基準日を確認",IF(AND(OR(F32="受注",F32="失注"),OR(H32&lt;=予測比較!$B$3,H32&gt;I32)),"予測基準日＜決着日≦実績確認日を確認","確認済み"))))))))))))))))),ISNUMBER(O32),O32=IF(N32="確認済み",0,1))),1,IF(O32&lt;&gt;0,0,IF(AND(ISNUMBER(J32),J32=IF(AND(D32&gt;=予測比較!$E$3,D32&lt;=予測比較!$H$3),1,0),IF(J32=1,ISNUMBER(K32),ISTEXT(K32)),K32=IF(J32=1,ROUND(B32*C32/100,0),""),IF(AND(J32=1,F32&lt;&gt;"未確認"),ISNUMBER(L32),ISTEXT(L32)),L32=IF(J32&lt;&gt;1,"",IF(F32="未確認","",IF(AND(F32="受注",H32&gt;=予測比較!$E$3,H32&lt;=予測比較!$H$3),G32,0))),IF(AND(J32=1,F32&lt;&gt;"未確認"),ISNUMBER(M32),ISTEXT(M32)),M32=IF(J32&lt;&gt;1,"",IF(F32="未確認","",L32-K32))),0,1))))</f>
        <v>0</v>
      </c>
    </row>
    <row r="33" customFormat="false" ht="30" hidden="false" customHeight="true" outlineLevel="0" collapsed="false">
      <c r="A33" s="10"/>
      <c r="B33" s="11"/>
      <c r="C33" s="12"/>
      <c r="D33" s="3"/>
      <c r="E33" s="3"/>
      <c r="F33" s="13"/>
      <c r="G33" s="11"/>
      <c r="H33" s="3"/>
      <c r="I33" s="3"/>
      <c r="J33" s="1" t="str">
        <f aca="false">IF(N33="","",IF(O33&lt;&gt;0,NA(),IF(AND(D33&gt;=予測比較!$E$3,D33&lt;=予測比較!$H$3),1,0)))</f>
        <v/>
      </c>
      <c r="K33" s="5" t="str">
        <f aca="false">IF(N33="","",IF(O33&lt;&gt;0,NA(),IF(J33=1,ROUND(B33*C33/100,0),"")))</f>
        <v/>
      </c>
      <c r="L33" s="5" t="str">
        <f aca="false">IF(N33="","",IF(O33&lt;&gt;0,NA(),IF(J33&lt;&gt;1,"",IF(F33="未確認","",IF(AND(F33="受注",H33&gt;=予測比較!$E$3,H33&lt;=予測比較!$H$3),G33,0)))))</f>
        <v/>
      </c>
      <c r="M33" s="5" t="str">
        <f aca="false">IF(N33="","",IF(O33&lt;&gt;0,NA(),IF(J33&lt;&gt;1,"",IF(F33="未確認","",L33-K33))))</f>
        <v/>
      </c>
      <c r="N33" s="1" t="str">
        <f aca="false">IF(COUNTA(A33:I33)=0,"",IF(NOT(AND(ISTEXT(A33),LEN(A33)=8,EXACT(LEFT(A33,4),"OPP-"),ISNUMBER(FIND(MID(A33,5,1)&amp;"x","0x1x2x3x4x5x6x7x8x9x")),ISNUMBER(FIND(MID(A33,6,1)&amp;"x","0x1x2x3x4x5x6x7x8x9x")),ISNUMBER(FIND(MID(A33,7,1)&amp;"x","0x1x2x3x4x5x6x7x8x9x")),ISNUMBER(FIND(MID(A33,8,1)&amp;"x","0x1x2x3x4x5x6x7x8x9x")))),"案件IDはOPP-と半角数字4桁",IF(COUNTIFS($A$8:$A$57,A33)&gt;1,"案件IDが重複",IF(NOT(IF(ISNUMBER(B33),AND(B33&gt;=0,B33&lt;=1000000000,B33=INT(B33)),FALSE())),"元の見込額は0〜10億円の整数で必須",IF(NOT(IF(ISNUMBER(C33),AND(C33&gt;=0,C33&lt;=100,C33=INT(C33)),FALSE())),"元の確度は0〜100の整数で必須",IF(NOT(IF(ISNUMBER(D33),AND(D33&gt;=43831,D33&lt;73051,D33=INT(D33)),FALSE())),"元の予定日は時刻なしで必須",IF(NOT(IF(ISNUMBER(E33),AND(E33&gt;=43831,E33&lt;73051,E33=INT(E33)),FALSE())),"予測記録確認日は時刻なしで必須",IF(E33&gt;予測比較!$B$3,"予測記録確認日が予測基準日より後",IF(D33&lt;=予測比較!$B$3,"元の予定日は予測基準日より後",IF(NOT(OR(F33="受注",F33="失注",F33="継続",F33="未確認")),"実績区分を確認",IF(AND(F33="受注",NOT(IF(ISNUMBER(G33),AND(G33&gt;=0,G33&lt;=1000000000,G33=INT(G33)),FALSE()))),"受注額は0〜10億円の整数で必須",IF(AND(F33&lt;&gt;"受注",COUNTA(G33)&gt;0),"受注以外は受注額を空欄",IF(AND(OR(F33="受注",F33="失注"),NOT(IF(ISNUMBER(H33),AND(H33&gt;=43831,H33&lt;73051,H33=INT(H33)),FALSE()))),"受注/失注は決着日が必須",IF(AND(NOT(OR(F33="受注",F33="失注")),COUNTA(H33)&gt;0),"継続/未確認の決着日は空欄",IF(NOT(IF(ISNUMBER(I33),AND(I33&gt;=43831,I33&lt;73051,I33=INT(I33)),FALSE())),"実績記録確認日は時刻なしで必須",IF(OR(I33&lt;予測比較!$H$3,I33&gt;予測比較!$B$4),"対象終了日≦実績確認日≦実績基準日を確認",IF(AND(OR(F33="受注",F33="失注"),OR(H33&lt;=予測比較!$B$3,H33&gt;I33)),"予測基準日＜決着日≦実績確認日を確認","確認済み")))))))))))))))))</f>
        <v/>
      </c>
      <c r="O33" s="1" t="str">
        <f aca="false">IF(N33="","",IF(N33="確認済み",0,1))</f>
        <v/>
      </c>
      <c r="P33" s="1" t="n">
        <f aca="false">IF(COUNTA(A33:I33)=0,IF(AND(N33="",O33="",J33="",K33="",L33="",M33=""),0,1),IF(NOT(AND(ISTEXT(N33),N33=IF(COUNTA(A33:I33)=0,"",IF(NOT(AND(ISTEXT(A33),LEN(A33)=8,EXACT(LEFT(A33,4),"OPP-"),ISNUMBER(FIND(MID(A33,5,1)&amp;"x","0x1x2x3x4x5x6x7x8x9x")),ISNUMBER(FIND(MID(A33,6,1)&amp;"x","0x1x2x3x4x5x6x7x8x9x")),ISNUMBER(FIND(MID(A33,7,1)&amp;"x","0x1x2x3x4x5x6x7x8x9x")),ISNUMBER(FIND(MID(A33,8,1)&amp;"x","0x1x2x3x4x5x6x7x8x9x")))),"案件IDはOPP-と半角数字4桁",IF(COUNTIFS($A$8:$A$57,A33)&gt;1,"案件IDが重複",IF(NOT(IF(ISNUMBER(B33),AND(B33&gt;=0,B33&lt;=1000000000,B33=INT(B33)),FALSE())),"元の見込額は0〜10億円の整数で必須",IF(NOT(IF(ISNUMBER(C33),AND(C33&gt;=0,C33&lt;=100,C33=INT(C33)),FALSE())),"元の確度は0〜100の整数で必須",IF(NOT(IF(ISNUMBER(D33),AND(D33&gt;=43831,D33&lt;73051,D33=INT(D33)),FALSE())),"元の予定日は時刻なしで必須",IF(NOT(IF(ISNUMBER(E33),AND(E33&gt;=43831,E33&lt;73051,E33=INT(E33)),FALSE())),"予測記録確認日は時刻なしで必須",IF(E33&gt;予測比較!$B$3,"予測記録確認日が予測基準日より後",IF(D33&lt;=予測比較!$B$3,"元の予定日は予測基準日より後",IF(NOT(OR(F33="受注",F33="失注",F33="継続",F33="未確認")),"実績区分を確認",IF(AND(F33="受注",NOT(IF(ISNUMBER(G33),AND(G33&gt;=0,G33&lt;=1000000000,G33=INT(G33)),FALSE()))),"受注額は0〜10億円の整数で必須",IF(AND(F33&lt;&gt;"受注",COUNTA(G33)&gt;0),"受注以外は受注額を空欄",IF(AND(OR(F33="受注",F33="失注"),NOT(IF(ISNUMBER(H33),AND(H33&gt;=43831,H33&lt;73051,H33=INT(H33)),FALSE()))),"受注/失注は決着日が必須",IF(AND(NOT(OR(F33="受注",F33="失注")),COUNTA(H33)&gt;0),"継続/未確認の決着日は空欄",IF(NOT(IF(ISNUMBER(I33),AND(I33&gt;=43831,I33&lt;73051,I33=INT(I33)),FALSE())),"実績記録確認日は時刻なしで必須",IF(OR(I33&lt;予測比較!$H$3,I33&gt;予測比較!$B$4),"対象終了日≦実績確認日≦実績基準日を確認",IF(AND(OR(F33="受注",F33="失注"),OR(H33&lt;=予測比較!$B$3,H33&gt;I33)),"予測基準日＜決着日≦実績確認日を確認","確認済み"))))))))))))))))),ISNUMBER(O33),O33=IF(N33="確認済み",0,1))),1,IF(O33&lt;&gt;0,0,IF(AND(ISNUMBER(J33),J33=IF(AND(D33&gt;=予測比較!$E$3,D33&lt;=予測比較!$H$3),1,0),IF(J33=1,ISNUMBER(K33),ISTEXT(K33)),K33=IF(J33=1,ROUND(B33*C33/100,0),""),IF(AND(J33=1,F33&lt;&gt;"未確認"),ISNUMBER(L33),ISTEXT(L33)),L33=IF(J33&lt;&gt;1,"",IF(F33="未確認","",IF(AND(F33="受注",H33&gt;=予測比較!$E$3,H33&lt;=予測比較!$H$3),G33,0))),IF(AND(J33=1,F33&lt;&gt;"未確認"),ISNUMBER(M33),ISTEXT(M33)),M33=IF(J33&lt;&gt;1,"",IF(F33="未確認","",L33-K33))),0,1))))</f>
        <v>0</v>
      </c>
    </row>
    <row r="34" customFormat="false" ht="30" hidden="false" customHeight="true" outlineLevel="0" collapsed="false">
      <c r="A34" s="10"/>
      <c r="B34" s="11"/>
      <c r="C34" s="12"/>
      <c r="D34" s="3"/>
      <c r="E34" s="3"/>
      <c r="F34" s="13"/>
      <c r="G34" s="11"/>
      <c r="H34" s="3"/>
      <c r="I34" s="3"/>
      <c r="J34" s="1" t="str">
        <f aca="false">IF(N34="","",IF(O34&lt;&gt;0,NA(),IF(AND(D34&gt;=予測比較!$E$3,D34&lt;=予測比較!$H$3),1,0)))</f>
        <v/>
      </c>
      <c r="K34" s="5" t="str">
        <f aca="false">IF(N34="","",IF(O34&lt;&gt;0,NA(),IF(J34=1,ROUND(B34*C34/100,0),"")))</f>
        <v/>
      </c>
      <c r="L34" s="5" t="str">
        <f aca="false">IF(N34="","",IF(O34&lt;&gt;0,NA(),IF(J34&lt;&gt;1,"",IF(F34="未確認","",IF(AND(F34="受注",H34&gt;=予測比較!$E$3,H34&lt;=予測比較!$H$3),G34,0)))))</f>
        <v/>
      </c>
      <c r="M34" s="5" t="str">
        <f aca="false">IF(N34="","",IF(O34&lt;&gt;0,NA(),IF(J34&lt;&gt;1,"",IF(F34="未確認","",L34-K34))))</f>
        <v/>
      </c>
      <c r="N34" s="1" t="str">
        <f aca="false">IF(COUNTA(A34:I34)=0,"",IF(NOT(AND(ISTEXT(A34),LEN(A34)=8,EXACT(LEFT(A34,4),"OPP-"),ISNUMBER(FIND(MID(A34,5,1)&amp;"x","0x1x2x3x4x5x6x7x8x9x")),ISNUMBER(FIND(MID(A34,6,1)&amp;"x","0x1x2x3x4x5x6x7x8x9x")),ISNUMBER(FIND(MID(A34,7,1)&amp;"x","0x1x2x3x4x5x6x7x8x9x")),ISNUMBER(FIND(MID(A34,8,1)&amp;"x","0x1x2x3x4x5x6x7x8x9x")))),"案件IDはOPP-と半角数字4桁",IF(COUNTIFS($A$8:$A$57,A34)&gt;1,"案件IDが重複",IF(NOT(IF(ISNUMBER(B34),AND(B34&gt;=0,B34&lt;=1000000000,B34=INT(B34)),FALSE())),"元の見込額は0〜10億円の整数で必須",IF(NOT(IF(ISNUMBER(C34),AND(C34&gt;=0,C34&lt;=100,C34=INT(C34)),FALSE())),"元の確度は0〜100の整数で必須",IF(NOT(IF(ISNUMBER(D34),AND(D34&gt;=43831,D34&lt;73051,D34=INT(D34)),FALSE())),"元の予定日は時刻なしで必須",IF(NOT(IF(ISNUMBER(E34),AND(E34&gt;=43831,E34&lt;73051,E34=INT(E34)),FALSE())),"予測記録確認日は時刻なしで必須",IF(E34&gt;予測比較!$B$3,"予測記録確認日が予測基準日より後",IF(D34&lt;=予測比較!$B$3,"元の予定日は予測基準日より後",IF(NOT(OR(F34="受注",F34="失注",F34="継続",F34="未確認")),"実績区分を確認",IF(AND(F34="受注",NOT(IF(ISNUMBER(G34),AND(G34&gt;=0,G34&lt;=1000000000,G34=INT(G34)),FALSE()))),"受注額は0〜10億円の整数で必須",IF(AND(F34&lt;&gt;"受注",COUNTA(G34)&gt;0),"受注以外は受注額を空欄",IF(AND(OR(F34="受注",F34="失注"),NOT(IF(ISNUMBER(H34),AND(H34&gt;=43831,H34&lt;73051,H34=INT(H34)),FALSE()))),"受注/失注は決着日が必須",IF(AND(NOT(OR(F34="受注",F34="失注")),COUNTA(H34)&gt;0),"継続/未確認の決着日は空欄",IF(NOT(IF(ISNUMBER(I34),AND(I34&gt;=43831,I34&lt;73051,I34=INT(I34)),FALSE())),"実績記録確認日は時刻なしで必須",IF(OR(I34&lt;予測比較!$H$3,I34&gt;予測比較!$B$4),"対象終了日≦実績確認日≦実績基準日を確認",IF(AND(OR(F34="受注",F34="失注"),OR(H34&lt;=予測比較!$B$3,H34&gt;I34)),"予測基準日＜決着日≦実績確認日を確認","確認済み")))))))))))))))))</f>
        <v/>
      </c>
      <c r="O34" s="1" t="str">
        <f aca="false">IF(N34="","",IF(N34="確認済み",0,1))</f>
        <v/>
      </c>
      <c r="P34" s="1" t="n">
        <f aca="false">IF(COUNTA(A34:I34)=0,IF(AND(N34="",O34="",J34="",K34="",L34="",M34=""),0,1),IF(NOT(AND(ISTEXT(N34),N34=IF(COUNTA(A34:I34)=0,"",IF(NOT(AND(ISTEXT(A34),LEN(A34)=8,EXACT(LEFT(A34,4),"OPP-"),ISNUMBER(FIND(MID(A34,5,1)&amp;"x","0x1x2x3x4x5x6x7x8x9x")),ISNUMBER(FIND(MID(A34,6,1)&amp;"x","0x1x2x3x4x5x6x7x8x9x")),ISNUMBER(FIND(MID(A34,7,1)&amp;"x","0x1x2x3x4x5x6x7x8x9x")),ISNUMBER(FIND(MID(A34,8,1)&amp;"x","0x1x2x3x4x5x6x7x8x9x")))),"案件IDはOPP-と半角数字4桁",IF(COUNTIFS($A$8:$A$57,A34)&gt;1,"案件IDが重複",IF(NOT(IF(ISNUMBER(B34),AND(B34&gt;=0,B34&lt;=1000000000,B34=INT(B34)),FALSE())),"元の見込額は0〜10億円の整数で必須",IF(NOT(IF(ISNUMBER(C34),AND(C34&gt;=0,C34&lt;=100,C34=INT(C34)),FALSE())),"元の確度は0〜100の整数で必須",IF(NOT(IF(ISNUMBER(D34),AND(D34&gt;=43831,D34&lt;73051,D34=INT(D34)),FALSE())),"元の予定日は時刻なしで必須",IF(NOT(IF(ISNUMBER(E34),AND(E34&gt;=43831,E34&lt;73051,E34=INT(E34)),FALSE())),"予測記録確認日は時刻なしで必須",IF(E34&gt;予測比較!$B$3,"予測記録確認日が予測基準日より後",IF(D34&lt;=予測比較!$B$3,"元の予定日は予測基準日より後",IF(NOT(OR(F34="受注",F34="失注",F34="継続",F34="未確認")),"実績区分を確認",IF(AND(F34="受注",NOT(IF(ISNUMBER(G34),AND(G34&gt;=0,G34&lt;=1000000000,G34=INT(G34)),FALSE()))),"受注額は0〜10億円の整数で必須",IF(AND(F34&lt;&gt;"受注",COUNTA(G34)&gt;0),"受注以外は受注額を空欄",IF(AND(OR(F34="受注",F34="失注"),NOT(IF(ISNUMBER(H34),AND(H34&gt;=43831,H34&lt;73051,H34=INT(H34)),FALSE()))),"受注/失注は決着日が必須",IF(AND(NOT(OR(F34="受注",F34="失注")),COUNTA(H34)&gt;0),"継続/未確認の決着日は空欄",IF(NOT(IF(ISNUMBER(I34),AND(I34&gt;=43831,I34&lt;73051,I34=INT(I34)),FALSE())),"実績記録確認日は時刻なしで必須",IF(OR(I34&lt;予測比較!$H$3,I34&gt;予測比較!$B$4),"対象終了日≦実績確認日≦実績基準日を確認",IF(AND(OR(F34="受注",F34="失注"),OR(H34&lt;=予測比較!$B$3,H34&gt;I34)),"予測基準日＜決着日≦実績確認日を確認","確認済み"))))))))))))))))),ISNUMBER(O34),O34=IF(N34="確認済み",0,1))),1,IF(O34&lt;&gt;0,0,IF(AND(ISNUMBER(J34),J34=IF(AND(D34&gt;=予測比較!$E$3,D34&lt;=予測比較!$H$3),1,0),IF(J34=1,ISNUMBER(K34),ISTEXT(K34)),K34=IF(J34=1,ROUND(B34*C34/100,0),""),IF(AND(J34=1,F34&lt;&gt;"未確認"),ISNUMBER(L34),ISTEXT(L34)),L34=IF(J34&lt;&gt;1,"",IF(F34="未確認","",IF(AND(F34="受注",H34&gt;=予測比較!$E$3,H34&lt;=予測比較!$H$3),G34,0))),IF(AND(J34=1,F34&lt;&gt;"未確認"),ISNUMBER(M34),ISTEXT(M34)),M34=IF(J34&lt;&gt;1,"",IF(F34="未確認","",L34-K34))),0,1))))</f>
        <v>0</v>
      </c>
    </row>
    <row r="35" customFormat="false" ht="30" hidden="false" customHeight="true" outlineLevel="0" collapsed="false">
      <c r="A35" s="10"/>
      <c r="B35" s="11"/>
      <c r="C35" s="12"/>
      <c r="D35" s="3"/>
      <c r="E35" s="3"/>
      <c r="F35" s="13"/>
      <c r="G35" s="11"/>
      <c r="H35" s="3"/>
      <c r="I35" s="3"/>
      <c r="J35" s="1" t="str">
        <f aca="false">IF(N35="","",IF(O35&lt;&gt;0,NA(),IF(AND(D35&gt;=予測比較!$E$3,D35&lt;=予測比較!$H$3),1,0)))</f>
        <v/>
      </c>
      <c r="K35" s="5" t="str">
        <f aca="false">IF(N35="","",IF(O35&lt;&gt;0,NA(),IF(J35=1,ROUND(B35*C35/100,0),"")))</f>
        <v/>
      </c>
      <c r="L35" s="5" t="str">
        <f aca="false">IF(N35="","",IF(O35&lt;&gt;0,NA(),IF(J35&lt;&gt;1,"",IF(F35="未確認","",IF(AND(F35="受注",H35&gt;=予測比較!$E$3,H35&lt;=予測比較!$H$3),G35,0)))))</f>
        <v/>
      </c>
      <c r="M35" s="5" t="str">
        <f aca="false">IF(N35="","",IF(O35&lt;&gt;0,NA(),IF(J35&lt;&gt;1,"",IF(F35="未確認","",L35-K35))))</f>
        <v/>
      </c>
      <c r="N35" s="1" t="str">
        <f aca="false">IF(COUNTA(A35:I35)=0,"",IF(NOT(AND(ISTEXT(A35),LEN(A35)=8,EXACT(LEFT(A35,4),"OPP-"),ISNUMBER(FIND(MID(A35,5,1)&amp;"x","0x1x2x3x4x5x6x7x8x9x")),ISNUMBER(FIND(MID(A35,6,1)&amp;"x","0x1x2x3x4x5x6x7x8x9x")),ISNUMBER(FIND(MID(A35,7,1)&amp;"x","0x1x2x3x4x5x6x7x8x9x")),ISNUMBER(FIND(MID(A35,8,1)&amp;"x","0x1x2x3x4x5x6x7x8x9x")))),"案件IDはOPP-と半角数字4桁",IF(COUNTIFS($A$8:$A$57,A35)&gt;1,"案件IDが重複",IF(NOT(IF(ISNUMBER(B35),AND(B35&gt;=0,B35&lt;=1000000000,B35=INT(B35)),FALSE())),"元の見込額は0〜10億円の整数で必須",IF(NOT(IF(ISNUMBER(C35),AND(C35&gt;=0,C35&lt;=100,C35=INT(C35)),FALSE())),"元の確度は0〜100の整数で必須",IF(NOT(IF(ISNUMBER(D35),AND(D35&gt;=43831,D35&lt;73051,D35=INT(D35)),FALSE())),"元の予定日は時刻なしで必須",IF(NOT(IF(ISNUMBER(E35),AND(E35&gt;=43831,E35&lt;73051,E35=INT(E35)),FALSE())),"予測記録確認日は時刻なしで必須",IF(E35&gt;予測比較!$B$3,"予測記録確認日が予測基準日より後",IF(D35&lt;=予測比較!$B$3,"元の予定日は予測基準日より後",IF(NOT(OR(F35="受注",F35="失注",F35="継続",F35="未確認")),"実績区分を確認",IF(AND(F35="受注",NOT(IF(ISNUMBER(G35),AND(G35&gt;=0,G35&lt;=1000000000,G35=INT(G35)),FALSE()))),"受注額は0〜10億円の整数で必須",IF(AND(F35&lt;&gt;"受注",COUNTA(G35)&gt;0),"受注以外は受注額を空欄",IF(AND(OR(F35="受注",F35="失注"),NOT(IF(ISNUMBER(H35),AND(H35&gt;=43831,H35&lt;73051,H35=INT(H35)),FALSE()))),"受注/失注は決着日が必須",IF(AND(NOT(OR(F35="受注",F35="失注")),COUNTA(H35)&gt;0),"継続/未確認の決着日は空欄",IF(NOT(IF(ISNUMBER(I35),AND(I35&gt;=43831,I35&lt;73051,I35=INT(I35)),FALSE())),"実績記録確認日は時刻なしで必須",IF(OR(I35&lt;予測比較!$H$3,I35&gt;予測比較!$B$4),"対象終了日≦実績確認日≦実績基準日を確認",IF(AND(OR(F35="受注",F35="失注"),OR(H35&lt;=予測比較!$B$3,H35&gt;I35)),"予測基準日＜決着日≦実績確認日を確認","確認済み")))))))))))))))))</f>
        <v/>
      </c>
      <c r="O35" s="1" t="str">
        <f aca="false">IF(N35="","",IF(N35="確認済み",0,1))</f>
        <v/>
      </c>
      <c r="P35" s="1" t="n">
        <f aca="false">IF(COUNTA(A35:I35)=0,IF(AND(N35="",O35="",J35="",K35="",L35="",M35=""),0,1),IF(NOT(AND(ISTEXT(N35),N35=IF(COUNTA(A35:I35)=0,"",IF(NOT(AND(ISTEXT(A35),LEN(A35)=8,EXACT(LEFT(A35,4),"OPP-"),ISNUMBER(FIND(MID(A35,5,1)&amp;"x","0x1x2x3x4x5x6x7x8x9x")),ISNUMBER(FIND(MID(A35,6,1)&amp;"x","0x1x2x3x4x5x6x7x8x9x")),ISNUMBER(FIND(MID(A35,7,1)&amp;"x","0x1x2x3x4x5x6x7x8x9x")),ISNUMBER(FIND(MID(A35,8,1)&amp;"x","0x1x2x3x4x5x6x7x8x9x")))),"案件IDはOPP-と半角数字4桁",IF(COUNTIFS($A$8:$A$57,A35)&gt;1,"案件IDが重複",IF(NOT(IF(ISNUMBER(B35),AND(B35&gt;=0,B35&lt;=1000000000,B35=INT(B35)),FALSE())),"元の見込額は0〜10億円の整数で必須",IF(NOT(IF(ISNUMBER(C35),AND(C35&gt;=0,C35&lt;=100,C35=INT(C35)),FALSE())),"元の確度は0〜100の整数で必須",IF(NOT(IF(ISNUMBER(D35),AND(D35&gt;=43831,D35&lt;73051,D35=INT(D35)),FALSE())),"元の予定日は時刻なしで必須",IF(NOT(IF(ISNUMBER(E35),AND(E35&gt;=43831,E35&lt;73051,E35=INT(E35)),FALSE())),"予測記録確認日は時刻なしで必須",IF(E35&gt;予測比較!$B$3,"予測記録確認日が予測基準日より後",IF(D35&lt;=予測比較!$B$3,"元の予定日は予測基準日より後",IF(NOT(OR(F35="受注",F35="失注",F35="継続",F35="未確認")),"実績区分を確認",IF(AND(F35="受注",NOT(IF(ISNUMBER(G35),AND(G35&gt;=0,G35&lt;=1000000000,G35=INT(G35)),FALSE()))),"受注額は0〜10億円の整数で必須",IF(AND(F35&lt;&gt;"受注",COUNTA(G35)&gt;0),"受注以外は受注額を空欄",IF(AND(OR(F35="受注",F35="失注"),NOT(IF(ISNUMBER(H35),AND(H35&gt;=43831,H35&lt;73051,H35=INT(H35)),FALSE()))),"受注/失注は決着日が必須",IF(AND(NOT(OR(F35="受注",F35="失注")),COUNTA(H35)&gt;0),"継続/未確認の決着日は空欄",IF(NOT(IF(ISNUMBER(I35),AND(I35&gt;=43831,I35&lt;73051,I35=INT(I35)),FALSE())),"実績記録確認日は時刻なしで必須",IF(OR(I35&lt;予測比較!$H$3,I35&gt;予測比較!$B$4),"対象終了日≦実績確認日≦実績基準日を確認",IF(AND(OR(F35="受注",F35="失注"),OR(H35&lt;=予測比較!$B$3,H35&gt;I35)),"予測基準日＜決着日≦実績確認日を確認","確認済み"))))))))))))))))),ISNUMBER(O35),O35=IF(N35="確認済み",0,1))),1,IF(O35&lt;&gt;0,0,IF(AND(ISNUMBER(J35),J35=IF(AND(D35&gt;=予測比較!$E$3,D35&lt;=予測比較!$H$3),1,0),IF(J35=1,ISNUMBER(K35),ISTEXT(K35)),K35=IF(J35=1,ROUND(B35*C35/100,0),""),IF(AND(J35=1,F35&lt;&gt;"未確認"),ISNUMBER(L35),ISTEXT(L35)),L35=IF(J35&lt;&gt;1,"",IF(F35="未確認","",IF(AND(F35="受注",H35&gt;=予測比較!$E$3,H35&lt;=予測比較!$H$3),G35,0))),IF(AND(J35=1,F35&lt;&gt;"未確認"),ISNUMBER(M35),ISTEXT(M35)),M35=IF(J35&lt;&gt;1,"",IF(F35="未確認","",L35-K35))),0,1))))</f>
        <v>0</v>
      </c>
    </row>
    <row r="36" customFormat="false" ht="30" hidden="false" customHeight="true" outlineLevel="0" collapsed="false">
      <c r="A36" s="10"/>
      <c r="B36" s="11"/>
      <c r="C36" s="12"/>
      <c r="D36" s="3"/>
      <c r="E36" s="3"/>
      <c r="F36" s="13"/>
      <c r="G36" s="11"/>
      <c r="H36" s="3"/>
      <c r="I36" s="3"/>
      <c r="J36" s="1" t="str">
        <f aca="false">IF(N36="","",IF(O36&lt;&gt;0,NA(),IF(AND(D36&gt;=予測比較!$E$3,D36&lt;=予測比較!$H$3),1,0)))</f>
        <v/>
      </c>
      <c r="K36" s="5" t="str">
        <f aca="false">IF(N36="","",IF(O36&lt;&gt;0,NA(),IF(J36=1,ROUND(B36*C36/100,0),"")))</f>
        <v/>
      </c>
      <c r="L36" s="5" t="str">
        <f aca="false">IF(N36="","",IF(O36&lt;&gt;0,NA(),IF(J36&lt;&gt;1,"",IF(F36="未確認","",IF(AND(F36="受注",H36&gt;=予測比較!$E$3,H36&lt;=予測比較!$H$3),G36,0)))))</f>
        <v/>
      </c>
      <c r="M36" s="5" t="str">
        <f aca="false">IF(N36="","",IF(O36&lt;&gt;0,NA(),IF(J36&lt;&gt;1,"",IF(F36="未確認","",L36-K36))))</f>
        <v/>
      </c>
      <c r="N36" s="1" t="str">
        <f aca="false">IF(COUNTA(A36:I36)=0,"",IF(NOT(AND(ISTEXT(A36),LEN(A36)=8,EXACT(LEFT(A36,4),"OPP-"),ISNUMBER(FIND(MID(A36,5,1)&amp;"x","0x1x2x3x4x5x6x7x8x9x")),ISNUMBER(FIND(MID(A36,6,1)&amp;"x","0x1x2x3x4x5x6x7x8x9x")),ISNUMBER(FIND(MID(A36,7,1)&amp;"x","0x1x2x3x4x5x6x7x8x9x")),ISNUMBER(FIND(MID(A36,8,1)&amp;"x","0x1x2x3x4x5x6x7x8x9x")))),"案件IDはOPP-と半角数字4桁",IF(COUNTIFS($A$8:$A$57,A36)&gt;1,"案件IDが重複",IF(NOT(IF(ISNUMBER(B36),AND(B36&gt;=0,B36&lt;=1000000000,B36=INT(B36)),FALSE())),"元の見込額は0〜10億円の整数で必須",IF(NOT(IF(ISNUMBER(C36),AND(C36&gt;=0,C36&lt;=100,C36=INT(C36)),FALSE())),"元の確度は0〜100の整数で必須",IF(NOT(IF(ISNUMBER(D36),AND(D36&gt;=43831,D36&lt;73051,D36=INT(D36)),FALSE())),"元の予定日は時刻なしで必須",IF(NOT(IF(ISNUMBER(E36),AND(E36&gt;=43831,E36&lt;73051,E36=INT(E36)),FALSE())),"予測記録確認日は時刻なしで必須",IF(E36&gt;予測比較!$B$3,"予測記録確認日が予測基準日より後",IF(D36&lt;=予測比較!$B$3,"元の予定日は予測基準日より後",IF(NOT(OR(F36="受注",F36="失注",F36="継続",F36="未確認")),"実績区分を確認",IF(AND(F36="受注",NOT(IF(ISNUMBER(G36),AND(G36&gt;=0,G36&lt;=1000000000,G36=INT(G36)),FALSE()))),"受注額は0〜10億円の整数で必須",IF(AND(F36&lt;&gt;"受注",COUNTA(G36)&gt;0),"受注以外は受注額を空欄",IF(AND(OR(F36="受注",F36="失注"),NOT(IF(ISNUMBER(H36),AND(H36&gt;=43831,H36&lt;73051,H36=INT(H36)),FALSE()))),"受注/失注は決着日が必須",IF(AND(NOT(OR(F36="受注",F36="失注")),COUNTA(H36)&gt;0),"継続/未確認の決着日は空欄",IF(NOT(IF(ISNUMBER(I36),AND(I36&gt;=43831,I36&lt;73051,I36=INT(I36)),FALSE())),"実績記録確認日は時刻なしで必須",IF(OR(I36&lt;予測比較!$H$3,I36&gt;予測比較!$B$4),"対象終了日≦実績確認日≦実績基準日を確認",IF(AND(OR(F36="受注",F36="失注"),OR(H36&lt;=予測比較!$B$3,H36&gt;I36)),"予測基準日＜決着日≦実績確認日を確認","確認済み")))))))))))))))))</f>
        <v/>
      </c>
      <c r="O36" s="1" t="str">
        <f aca="false">IF(N36="","",IF(N36="確認済み",0,1))</f>
        <v/>
      </c>
      <c r="P36" s="1" t="n">
        <f aca="false">IF(COUNTA(A36:I36)=0,IF(AND(N36="",O36="",J36="",K36="",L36="",M36=""),0,1),IF(NOT(AND(ISTEXT(N36),N36=IF(COUNTA(A36:I36)=0,"",IF(NOT(AND(ISTEXT(A36),LEN(A36)=8,EXACT(LEFT(A36,4),"OPP-"),ISNUMBER(FIND(MID(A36,5,1)&amp;"x","0x1x2x3x4x5x6x7x8x9x")),ISNUMBER(FIND(MID(A36,6,1)&amp;"x","0x1x2x3x4x5x6x7x8x9x")),ISNUMBER(FIND(MID(A36,7,1)&amp;"x","0x1x2x3x4x5x6x7x8x9x")),ISNUMBER(FIND(MID(A36,8,1)&amp;"x","0x1x2x3x4x5x6x7x8x9x")))),"案件IDはOPP-と半角数字4桁",IF(COUNTIFS($A$8:$A$57,A36)&gt;1,"案件IDが重複",IF(NOT(IF(ISNUMBER(B36),AND(B36&gt;=0,B36&lt;=1000000000,B36=INT(B36)),FALSE())),"元の見込額は0〜10億円の整数で必須",IF(NOT(IF(ISNUMBER(C36),AND(C36&gt;=0,C36&lt;=100,C36=INT(C36)),FALSE())),"元の確度は0〜100の整数で必須",IF(NOT(IF(ISNUMBER(D36),AND(D36&gt;=43831,D36&lt;73051,D36=INT(D36)),FALSE())),"元の予定日は時刻なしで必須",IF(NOT(IF(ISNUMBER(E36),AND(E36&gt;=43831,E36&lt;73051,E36=INT(E36)),FALSE())),"予測記録確認日は時刻なしで必須",IF(E36&gt;予測比較!$B$3,"予測記録確認日が予測基準日より後",IF(D36&lt;=予測比較!$B$3,"元の予定日は予測基準日より後",IF(NOT(OR(F36="受注",F36="失注",F36="継続",F36="未確認")),"実績区分を確認",IF(AND(F36="受注",NOT(IF(ISNUMBER(G36),AND(G36&gt;=0,G36&lt;=1000000000,G36=INT(G36)),FALSE()))),"受注額は0〜10億円の整数で必須",IF(AND(F36&lt;&gt;"受注",COUNTA(G36)&gt;0),"受注以外は受注額を空欄",IF(AND(OR(F36="受注",F36="失注"),NOT(IF(ISNUMBER(H36),AND(H36&gt;=43831,H36&lt;73051,H36=INT(H36)),FALSE()))),"受注/失注は決着日が必須",IF(AND(NOT(OR(F36="受注",F36="失注")),COUNTA(H36)&gt;0),"継続/未確認の決着日は空欄",IF(NOT(IF(ISNUMBER(I36),AND(I36&gt;=43831,I36&lt;73051,I36=INT(I36)),FALSE())),"実績記録確認日は時刻なしで必須",IF(OR(I36&lt;予測比較!$H$3,I36&gt;予測比較!$B$4),"対象終了日≦実績確認日≦実績基準日を確認",IF(AND(OR(F36="受注",F36="失注"),OR(H36&lt;=予測比較!$B$3,H36&gt;I36)),"予測基準日＜決着日≦実績確認日を確認","確認済み"))))))))))))))))),ISNUMBER(O36),O36=IF(N36="確認済み",0,1))),1,IF(O36&lt;&gt;0,0,IF(AND(ISNUMBER(J36),J36=IF(AND(D36&gt;=予測比較!$E$3,D36&lt;=予測比較!$H$3),1,0),IF(J36=1,ISNUMBER(K36),ISTEXT(K36)),K36=IF(J36=1,ROUND(B36*C36/100,0),""),IF(AND(J36=1,F36&lt;&gt;"未確認"),ISNUMBER(L36),ISTEXT(L36)),L36=IF(J36&lt;&gt;1,"",IF(F36="未確認","",IF(AND(F36="受注",H36&gt;=予測比較!$E$3,H36&lt;=予測比較!$H$3),G36,0))),IF(AND(J36=1,F36&lt;&gt;"未確認"),ISNUMBER(M36),ISTEXT(M36)),M36=IF(J36&lt;&gt;1,"",IF(F36="未確認","",L36-K36))),0,1))))</f>
        <v>0</v>
      </c>
    </row>
    <row r="37" customFormat="false" ht="30" hidden="false" customHeight="true" outlineLevel="0" collapsed="false">
      <c r="A37" s="10"/>
      <c r="B37" s="11"/>
      <c r="C37" s="12"/>
      <c r="D37" s="3"/>
      <c r="E37" s="3"/>
      <c r="F37" s="13"/>
      <c r="G37" s="11"/>
      <c r="H37" s="3"/>
      <c r="I37" s="3"/>
      <c r="J37" s="1" t="str">
        <f aca="false">IF(N37="","",IF(O37&lt;&gt;0,NA(),IF(AND(D37&gt;=予測比較!$E$3,D37&lt;=予測比較!$H$3),1,0)))</f>
        <v/>
      </c>
      <c r="K37" s="5" t="str">
        <f aca="false">IF(N37="","",IF(O37&lt;&gt;0,NA(),IF(J37=1,ROUND(B37*C37/100,0),"")))</f>
        <v/>
      </c>
      <c r="L37" s="5" t="str">
        <f aca="false">IF(N37="","",IF(O37&lt;&gt;0,NA(),IF(J37&lt;&gt;1,"",IF(F37="未確認","",IF(AND(F37="受注",H37&gt;=予測比較!$E$3,H37&lt;=予測比較!$H$3),G37,0)))))</f>
        <v/>
      </c>
      <c r="M37" s="5" t="str">
        <f aca="false">IF(N37="","",IF(O37&lt;&gt;0,NA(),IF(J37&lt;&gt;1,"",IF(F37="未確認","",L37-K37))))</f>
        <v/>
      </c>
      <c r="N37" s="1" t="str">
        <f aca="false">IF(COUNTA(A37:I37)=0,"",IF(NOT(AND(ISTEXT(A37),LEN(A37)=8,EXACT(LEFT(A37,4),"OPP-"),ISNUMBER(FIND(MID(A37,5,1)&amp;"x","0x1x2x3x4x5x6x7x8x9x")),ISNUMBER(FIND(MID(A37,6,1)&amp;"x","0x1x2x3x4x5x6x7x8x9x")),ISNUMBER(FIND(MID(A37,7,1)&amp;"x","0x1x2x3x4x5x6x7x8x9x")),ISNUMBER(FIND(MID(A37,8,1)&amp;"x","0x1x2x3x4x5x6x7x8x9x")))),"案件IDはOPP-と半角数字4桁",IF(COUNTIFS($A$8:$A$57,A37)&gt;1,"案件IDが重複",IF(NOT(IF(ISNUMBER(B37),AND(B37&gt;=0,B37&lt;=1000000000,B37=INT(B37)),FALSE())),"元の見込額は0〜10億円の整数で必須",IF(NOT(IF(ISNUMBER(C37),AND(C37&gt;=0,C37&lt;=100,C37=INT(C37)),FALSE())),"元の確度は0〜100の整数で必須",IF(NOT(IF(ISNUMBER(D37),AND(D37&gt;=43831,D37&lt;73051,D37=INT(D37)),FALSE())),"元の予定日は時刻なしで必須",IF(NOT(IF(ISNUMBER(E37),AND(E37&gt;=43831,E37&lt;73051,E37=INT(E37)),FALSE())),"予測記録確認日は時刻なしで必須",IF(E37&gt;予測比較!$B$3,"予測記録確認日が予測基準日より後",IF(D37&lt;=予測比較!$B$3,"元の予定日は予測基準日より後",IF(NOT(OR(F37="受注",F37="失注",F37="継続",F37="未確認")),"実績区分を確認",IF(AND(F37="受注",NOT(IF(ISNUMBER(G37),AND(G37&gt;=0,G37&lt;=1000000000,G37=INT(G37)),FALSE()))),"受注額は0〜10億円の整数で必須",IF(AND(F37&lt;&gt;"受注",COUNTA(G37)&gt;0),"受注以外は受注額を空欄",IF(AND(OR(F37="受注",F37="失注"),NOT(IF(ISNUMBER(H37),AND(H37&gt;=43831,H37&lt;73051,H37=INT(H37)),FALSE()))),"受注/失注は決着日が必須",IF(AND(NOT(OR(F37="受注",F37="失注")),COUNTA(H37)&gt;0),"継続/未確認の決着日は空欄",IF(NOT(IF(ISNUMBER(I37),AND(I37&gt;=43831,I37&lt;73051,I37=INT(I37)),FALSE())),"実績記録確認日は時刻なしで必須",IF(OR(I37&lt;予測比較!$H$3,I37&gt;予測比較!$B$4),"対象終了日≦実績確認日≦実績基準日を確認",IF(AND(OR(F37="受注",F37="失注"),OR(H37&lt;=予測比較!$B$3,H37&gt;I37)),"予測基準日＜決着日≦実績確認日を確認","確認済み")))))))))))))))))</f>
        <v/>
      </c>
      <c r="O37" s="1" t="str">
        <f aca="false">IF(N37="","",IF(N37="確認済み",0,1))</f>
        <v/>
      </c>
      <c r="P37" s="1" t="n">
        <f aca="false">IF(COUNTA(A37:I37)=0,IF(AND(N37="",O37="",J37="",K37="",L37="",M37=""),0,1),IF(NOT(AND(ISTEXT(N37),N37=IF(COUNTA(A37:I37)=0,"",IF(NOT(AND(ISTEXT(A37),LEN(A37)=8,EXACT(LEFT(A37,4),"OPP-"),ISNUMBER(FIND(MID(A37,5,1)&amp;"x","0x1x2x3x4x5x6x7x8x9x")),ISNUMBER(FIND(MID(A37,6,1)&amp;"x","0x1x2x3x4x5x6x7x8x9x")),ISNUMBER(FIND(MID(A37,7,1)&amp;"x","0x1x2x3x4x5x6x7x8x9x")),ISNUMBER(FIND(MID(A37,8,1)&amp;"x","0x1x2x3x4x5x6x7x8x9x")))),"案件IDはOPP-と半角数字4桁",IF(COUNTIFS($A$8:$A$57,A37)&gt;1,"案件IDが重複",IF(NOT(IF(ISNUMBER(B37),AND(B37&gt;=0,B37&lt;=1000000000,B37=INT(B37)),FALSE())),"元の見込額は0〜10億円の整数で必須",IF(NOT(IF(ISNUMBER(C37),AND(C37&gt;=0,C37&lt;=100,C37=INT(C37)),FALSE())),"元の確度は0〜100の整数で必須",IF(NOT(IF(ISNUMBER(D37),AND(D37&gt;=43831,D37&lt;73051,D37=INT(D37)),FALSE())),"元の予定日は時刻なしで必須",IF(NOT(IF(ISNUMBER(E37),AND(E37&gt;=43831,E37&lt;73051,E37=INT(E37)),FALSE())),"予測記録確認日は時刻なしで必須",IF(E37&gt;予測比較!$B$3,"予測記録確認日が予測基準日より後",IF(D37&lt;=予測比較!$B$3,"元の予定日は予測基準日より後",IF(NOT(OR(F37="受注",F37="失注",F37="継続",F37="未確認")),"実績区分を確認",IF(AND(F37="受注",NOT(IF(ISNUMBER(G37),AND(G37&gt;=0,G37&lt;=1000000000,G37=INT(G37)),FALSE()))),"受注額は0〜10億円の整数で必須",IF(AND(F37&lt;&gt;"受注",COUNTA(G37)&gt;0),"受注以外は受注額を空欄",IF(AND(OR(F37="受注",F37="失注"),NOT(IF(ISNUMBER(H37),AND(H37&gt;=43831,H37&lt;73051,H37=INT(H37)),FALSE()))),"受注/失注は決着日が必須",IF(AND(NOT(OR(F37="受注",F37="失注")),COUNTA(H37)&gt;0),"継続/未確認の決着日は空欄",IF(NOT(IF(ISNUMBER(I37),AND(I37&gt;=43831,I37&lt;73051,I37=INT(I37)),FALSE())),"実績記録確認日は時刻なしで必須",IF(OR(I37&lt;予測比較!$H$3,I37&gt;予測比較!$B$4),"対象終了日≦実績確認日≦実績基準日を確認",IF(AND(OR(F37="受注",F37="失注"),OR(H37&lt;=予測比較!$B$3,H37&gt;I37)),"予測基準日＜決着日≦実績確認日を確認","確認済み"))))))))))))))))),ISNUMBER(O37),O37=IF(N37="確認済み",0,1))),1,IF(O37&lt;&gt;0,0,IF(AND(ISNUMBER(J37),J37=IF(AND(D37&gt;=予測比較!$E$3,D37&lt;=予測比較!$H$3),1,0),IF(J37=1,ISNUMBER(K37),ISTEXT(K37)),K37=IF(J37=1,ROUND(B37*C37/100,0),""),IF(AND(J37=1,F37&lt;&gt;"未確認"),ISNUMBER(L37),ISTEXT(L37)),L37=IF(J37&lt;&gt;1,"",IF(F37="未確認","",IF(AND(F37="受注",H37&gt;=予測比較!$E$3,H37&lt;=予測比較!$H$3),G37,0))),IF(AND(J37=1,F37&lt;&gt;"未確認"),ISNUMBER(M37),ISTEXT(M37)),M37=IF(J37&lt;&gt;1,"",IF(F37="未確認","",L37-K37))),0,1))))</f>
        <v>0</v>
      </c>
    </row>
    <row r="38" customFormat="false" ht="30" hidden="false" customHeight="true" outlineLevel="0" collapsed="false">
      <c r="A38" s="10"/>
      <c r="B38" s="11"/>
      <c r="C38" s="12"/>
      <c r="D38" s="3"/>
      <c r="E38" s="3"/>
      <c r="F38" s="13"/>
      <c r="G38" s="11"/>
      <c r="H38" s="3"/>
      <c r="I38" s="3"/>
      <c r="J38" s="1" t="str">
        <f aca="false">IF(N38="","",IF(O38&lt;&gt;0,NA(),IF(AND(D38&gt;=予測比較!$E$3,D38&lt;=予測比較!$H$3),1,0)))</f>
        <v/>
      </c>
      <c r="K38" s="5" t="str">
        <f aca="false">IF(N38="","",IF(O38&lt;&gt;0,NA(),IF(J38=1,ROUND(B38*C38/100,0),"")))</f>
        <v/>
      </c>
      <c r="L38" s="5" t="str">
        <f aca="false">IF(N38="","",IF(O38&lt;&gt;0,NA(),IF(J38&lt;&gt;1,"",IF(F38="未確認","",IF(AND(F38="受注",H38&gt;=予測比較!$E$3,H38&lt;=予測比較!$H$3),G38,0)))))</f>
        <v/>
      </c>
      <c r="M38" s="5" t="str">
        <f aca="false">IF(N38="","",IF(O38&lt;&gt;0,NA(),IF(J38&lt;&gt;1,"",IF(F38="未確認","",L38-K38))))</f>
        <v/>
      </c>
      <c r="N38" s="1" t="str">
        <f aca="false">IF(COUNTA(A38:I38)=0,"",IF(NOT(AND(ISTEXT(A38),LEN(A38)=8,EXACT(LEFT(A38,4),"OPP-"),ISNUMBER(FIND(MID(A38,5,1)&amp;"x","0x1x2x3x4x5x6x7x8x9x")),ISNUMBER(FIND(MID(A38,6,1)&amp;"x","0x1x2x3x4x5x6x7x8x9x")),ISNUMBER(FIND(MID(A38,7,1)&amp;"x","0x1x2x3x4x5x6x7x8x9x")),ISNUMBER(FIND(MID(A38,8,1)&amp;"x","0x1x2x3x4x5x6x7x8x9x")))),"案件IDはOPP-と半角数字4桁",IF(COUNTIFS($A$8:$A$57,A38)&gt;1,"案件IDが重複",IF(NOT(IF(ISNUMBER(B38),AND(B38&gt;=0,B38&lt;=1000000000,B38=INT(B38)),FALSE())),"元の見込額は0〜10億円の整数で必須",IF(NOT(IF(ISNUMBER(C38),AND(C38&gt;=0,C38&lt;=100,C38=INT(C38)),FALSE())),"元の確度は0〜100の整数で必須",IF(NOT(IF(ISNUMBER(D38),AND(D38&gt;=43831,D38&lt;73051,D38=INT(D38)),FALSE())),"元の予定日は時刻なしで必須",IF(NOT(IF(ISNUMBER(E38),AND(E38&gt;=43831,E38&lt;73051,E38=INT(E38)),FALSE())),"予測記録確認日は時刻なしで必須",IF(E38&gt;予測比較!$B$3,"予測記録確認日が予測基準日より後",IF(D38&lt;=予測比較!$B$3,"元の予定日は予測基準日より後",IF(NOT(OR(F38="受注",F38="失注",F38="継続",F38="未確認")),"実績区分を確認",IF(AND(F38="受注",NOT(IF(ISNUMBER(G38),AND(G38&gt;=0,G38&lt;=1000000000,G38=INT(G38)),FALSE()))),"受注額は0〜10億円の整数で必須",IF(AND(F38&lt;&gt;"受注",COUNTA(G38)&gt;0),"受注以外は受注額を空欄",IF(AND(OR(F38="受注",F38="失注"),NOT(IF(ISNUMBER(H38),AND(H38&gt;=43831,H38&lt;73051,H38=INT(H38)),FALSE()))),"受注/失注は決着日が必須",IF(AND(NOT(OR(F38="受注",F38="失注")),COUNTA(H38)&gt;0),"継続/未確認の決着日は空欄",IF(NOT(IF(ISNUMBER(I38),AND(I38&gt;=43831,I38&lt;73051,I38=INT(I38)),FALSE())),"実績記録確認日は時刻なしで必須",IF(OR(I38&lt;予測比較!$H$3,I38&gt;予測比較!$B$4),"対象終了日≦実績確認日≦実績基準日を確認",IF(AND(OR(F38="受注",F38="失注"),OR(H38&lt;=予測比較!$B$3,H38&gt;I38)),"予測基準日＜決着日≦実績確認日を確認","確認済み")))))))))))))))))</f>
        <v/>
      </c>
      <c r="O38" s="1" t="str">
        <f aca="false">IF(N38="","",IF(N38="確認済み",0,1))</f>
        <v/>
      </c>
      <c r="P38" s="1" t="n">
        <f aca="false">IF(COUNTA(A38:I38)=0,IF(AND(N38="",O38="",J38="",K38="",L38="",M38=""),0,1),IF(NOT(AND(ISTEXT(N38),N38=IF(COUNTA(A38:I38)=0,"",IF(NOT(AND(ISTEXT(A38),LEN(A38)=8,EXACT(LEFT(A38,4),"OPP-"),ISNUMBER(FIND(MID(A38,5,1)&amp;"x","0x1x2x3x4x5x6x7x8x9x")),ISNUMBER(FIND(MID(A38,6,1)&amp;"x","0x1x2x3x4x5x6x7x8x9x")),ISNUMBER(FIND(MID(A38,7,1)&amp;"x","0x1x2x3x4x5x6x7x8x9x")),ISNUMBER(FIND(MID(A38,8,1)&amp;"x","0x1x2x3x4x5x6x7x8x9x")))),"案件IDはOPP-と半角数字4桁",IF(COUNTIFS($A$8:$A$57,A38)&gt;1,"案件IDが重複",IF(NOT(IF(ISNUMBER(B38),AND(B38&gt;=0,B38&lt;=1000000000,B38=INT(B38)),FALSE())),"元の見込額は0〜10億円の整数で必須",IF(NOT(IF(ISNUMBER(C38),AND(C38&gt;=0,C38&lt;=100,C38=INT(C38)),FALSE())),"元の確度は0〜100の整数で必須",IF(NOT(IF(ISNUMBER(D38),AND(D38&gt;=43831,D38&lt;73051,D38=INT(D38)),FALSE())),"元の予定日は時刻なしで必須",IF(NOT(IF(ISNUMBER(E38),AND(E38&gt;=43831,E38&lt;73051,E38=INT(E38)),FALSE())),"予測記録確認日は時刻なしで必須",IF(E38&gt;予測比較!$B$3,"予測記録確認日が予測基準日より後",IF(D38&lt;=予測比較!$B$3,"元の予定日は予測基準日より後",IF(NOT(OR(F38="受注",F38="失注",F38="継続",F38="未確認")),"実績区分を確認",IF(AND(F38="受注",NOT(IF(ISNUMBER(G38),AND(G38&gt;=0,G38&lt;=1000000000,G38=INT(G38)),FALSE()))),"受注額は0〜10億円の整数で必須",IF(AND(F38&lt;&gt;"受注",COUNTA(G38)&gt;0),"受注以外は受注額を空欄",IF(AND(OR(F38="受注",F38="失注"),NOT(IF(ISNUMBER(H38),AND(H38&gt;=43831,H38&lt;73051,H38=INT(H38)),FALSE()))),"受注/失注は決着日が必須",IF(AND(NOT(OR(F38="受注",F38="失注")),COUNTA(H38)&gt;0),"継続/未確認の決着日は空欄",IF(NOT(IF(ISNUMBER(I38),AND(I38&gt;=43831,I38&lt;73051,I38=INT(I38)),FALSE())),"実績記録確認日は時刻なしで必須",IF(OR(I38&lt;予測比較!$H$3,I38&gt;予測比較!$B$4),"対象終了日≦実績確認日≦実績基準日を確認",IF(AND(OR(F38="受注",F38="失注"),OR(H38&lt;=予測比較!$B$3,H38&gt;I38)),"予測基準日＜決着日≦実績確認日を確認","確認済み"))))))))))))))))),ISNUMBER(O38),O38=IF(N38="確認済み",0,1))),1,IF(O38&lt;&gt;0,0,IF(AND(ISNUMBER(J38),J38=IF(AND(D38&gt;=予測比較!$E$3,D38&lt;=予測比較!$H$3),1,0),IF(J38=1,ISNUMBER(K38),ISTEXT(K38)),K38=IF(J38=1,ROUND(B38*C38/100,0),""),IF(AND(J38=1,F38&lt;&gt;"未確認"),ISNUMBER(L38),ISTEXT(L38)),L38=IF(J38&lt;&gt;1,"",IF(F38="未確認","",IF(AND(F38="受注",H38&gt;=予測比較!$E$3,H38&lt;=予測比較!$H$3),G38,0))),IF(AND(J38=1,F38&lt;&gt;"未確認"),ISNUMBER(M38),ISTEXT(M38)),M38=IF(J38&lt;&gt;1,"",IF(F38="未確認","",L38-K38))),0,1))))</f>
        <v>0</v>
      </c>
    </row>
    <row r="39" customFormat="false" ht="30" hidden="false" customHeight="true" outlineLevel="0" collapsed="false">
      <c r="A39" s="10"/>
      <c r="B39" s="11"/>
      <c r="C39" s="12"/>
      <c r="D39" s="3"/>
      <c r="E39" s="3"/>
      <c r="F39" s="13"/>
      <c r="G39" s="11"/>
      <c r="H39" s="3"/>
      <c r="I39" s="3"/>
      <c r="J39" s="1" t="str">
        <f aca="false">IF(N39="","",IF(O39&lt;&gt;0,NA(),IF(AND(D39&gt;=予測比較!$E$3,D39&lt;=予測比較!$H$3),1,0)))</f>
        <v/>
      </c>
      <c r="K39" s="5" t="str">
        <f aca="false">IF(N39="","",IF(O39&lt;&gt;0,NA(),IF(J39=1,ROUND(B39*C39/100,0),"")))</f>
        <v/>
      </c>
      <c r="L39" s="5" t="str">
        <f aca="false">IF(N39="","",IF(O39&lt;&gt;0,NA(),IF(J39&lt;&gt;1,"",IF(F39="未確認","",IF(AND(F39="受注",H39&gt;=予測比較!$E$3,H39&lt;=予測比較!$H$3),G39,0)))))</f>
        <v/>
      </c>
      <c r="M39" s="5" t="str">
        <f aca="false">IF(N39="","",IF(O39&lt;&gt;0,NA(),IF(J39&lt;&gt;1,"",IF(F39="未確認","",L39-K39))))</f>
        <v/>
      </c>
      <c r="N39" s="1" t="str">
        <f aca="false">IF(COUNTA(A39:I39)=0,"",IF(NOT(AND(ISTEXT(A39),LEN(A39)=8,EXACT(LEFT(A39,4),"OPP-"),ISNUMBER(FIND(MID(A39,5,1)&amp;"x","0x1x2x3x4x5x6x7x8x9x")),ISNUMBER(FIND(MID(A39,6,1)&amp;"x","0x1x2x3x4x5x6x7x8x9x")),ISNUMBER(FIND(MID(A39,7,1)&amp;"x","0x1x2x3x4x5x6x7x8x9x")),ISNUMBER(FIND(MID(A39,8,1)&amp;"x","0x1x2x3x4x5x6x7x8x9x")))),"案件IDはOPP-と半角数字4桁",IF(COUNTIFS($A$8:$A$57,A39)&gt;1,"案件IDが重複",IF(NOT(IF(ISNUMBER(B39),AND(B39&gt;=0,B39&lt;=1000000000,B39=INT(B39)),FALSE())),"元の見込額は0〜10億円の整数で必須",IF(NOT(IF(ISNUMBER(C39),AND(C39&gt;=0,C39&lt;=100,C39=INT(C39)),FALSE())),"元の確度は0〜100の整数で必須",IF(NOT(IF(ISNUMBER(D39),AND(D39&gt;=43831,D39&lt;73051,D39=INT(D39)),FALSE())),"元の予定日は時刻なしで必須",IF(NOT(IF(ISNUMBER(E39),AND(E39&gt;=43831,E39&lt;73051,E39=INT(E39)),FALSE())),"予測記録確認日は時刻なしで必須",IF(E39&gt;予測比較!$B$3,"予測記録確認日が予測基準日より後",IF(D39&lt;=予測比較!$B$3,"元の予定日は予測基準日より後",IF(NOT(OR(F39="受注",F39="失注",F39="継続",F39="未確認")),"実績区分を確認",IF(AND(F39="受注",NOT(IF(ISNUMBER(G39),AND(G39&gt;=0,G39&lt;=1000000000,G39=INT(G39)),FALSE()))),"受注額は0〜10億円の整数で必須",IF(AND(F39&lt;&gt;"受注",COUNTA(G39)&gt;0),"受注以外は受注額を空欄",IF(AND(OR(F39="受注",F39="失注"),NOT(IF(ISNUMBER(H39),AND(H39&gt;=43831,H39&lt;73051,H39=INT(H39)),FALSE()))),"受注/失注は決着日が必須",IF(AND(NOT(OR(F39="受注",F39="失注")),COUNTA(H39)&gt;0),"継続/未確認の決着日は空欄",IF(NOT(IF(ISNUMBER(I39),AND(I39&gt;=43831,I39&lt;73051,I39=INT(I39)),FALSE())),"実績記録確認日は時刻なしで必須",IF(OR(I39&lt;予測比較!$H$3,I39&gt;予測比較!$B$4),"対象終了日≦実績確認日≦実績基準日を確認",IF(AND(OR(F39="受注",F39="失注"),OR(H39&lt;=予測比較!$B$3,H39&gt;I39)),"予測基準日＜決着日≦実績確認日を確認","確認済み")))))))))))))))))</f>
        <v/>
      </c>
      <c r="O39" s="1" t="str">
        <f aca="false">IF(N39="","",IF(N39="確認済み",0,1))</f>
        <v/>
      </c>
      <c r="P39" s="1" t="n">
        <f aca="false">IF(COUNTA(A39:I39)=0,IF(AND(N39="",O39="",J39="",K39="",L39="",M39=""),0,1),IF(NOT(AND(ISTEXT(N39),N39=IF(COUNTA(A39:I39)=0,"",IF(NOT(AND(ISTEXT(A39),LEN(A39)=8,EXACT(LEFT(A39,4),"OPP-"),ISNUMBER(FIND(MID(A39,5,1)&amp;"x","0x1x2x3x4x5x6x7x8x9x")),ISNUMBER(FIND(MID(A39,6,1)&amp;"x","0x1x2x3x4x5x6x7x8x9x")),ISNUMBER(FIND(MID(A39,7,1)&amp;"x","0x1x2x3x4x5x6x7x8x9x")),ISNUMBER(FIND(MID(A39,8,1)&amp;"x","0x1x2x3x4x5x6x7x8x9x")))),"案件IDはOPP-と半角数字4桁",IF(COUNTIFS($A$8:$A$57,A39)&gt;1,"案件IDが重複",IF(NOT(IF(ISNUMBER(B39),AND(B39&gt;=0,B39&lt;=1000000000,B39=INT(B39)),FALSE())),"元の見込額は0〜10億円の整数で必須",IF(NOT(IF(ISNUMBER(C39),AND(C39&gt;=0,C39&lt;=100,C39=INT(C39)),FALSE())),"元の確度は0〜100の整数で必須",IF(NOT(IF(ISNUMBER(D39),AND(D39&gt;=43831,D39&lt;73051,D39=INT(D39)),FALSE())),"元の予定日は時刻なしで必須",IF(NOT(IF(ISNUMBER(E39),AND(E39&gt;=43831,E39&lt;73051,E39=INT(E39)),FALSE())),"予測記録確認日は時刻なしで必須",IF(E39&gt;予測比較!$B$3,"予測記録確認日が予測基準日より後",IF(D39&lt;=予測比較!$B$3,"元の予定日は予測基準日より後",IF(NOT(OR(F39="受注",F39="失注",F39="継続",F39="未確認")),"実績区分を確認",IF(AND(F39="受注",NOT(IF(ISNUMBER(G39),AND(G39&gt;=0,G39&lt;=1000000000,G39=INT(G39)),FALSE()))),"受注額は0〜10億円の整数で必須",IF(AND(F39&lt;&gt;"受注",COUNTA(G39)&gt;0),"受注以外は受注額を空欄",IF(AND(OR(F39="受注",F39="失注"),NOT(IF(ISNUMBER(H39),AND(H39&gt;=43831,H39&lt;73051,H39=INT(H39)),FALSE()))),"受注/失注は決着日が必須",IF(AND(NOT(OR(F39="受注",F39="失注")),COUNTA(H39)&gt;0),"継続/未確認の決着日は空欄",IF(NOT(IF(ISNUMBER(I39),AND(I39&gt;=43831,I39&lt;73051,I39=INT(I39)),FALSE())),"実績記録確認日は時刻なしで必須",IF(OR(I39&lt;予測比較!$H$3,I39&gt;予測比較!$B$4),"対象終了日≦実績確認日≦実績基準日を確認",IF(AND(OR(F39="受注",F39="失注"),OR(H39&lt;=予測比較!$B$3,H39&gt;I39)),"予測基準日＜決着日≦実績確認日を確認","確認済み"))))))))))))))))),ISNUMBER(O39),O39=IF(N39="確認済み",0,1))),1,IF(O39&lt;&gt;0,0,IF(AND(ISNUMBER(J39),J39=IF(AND(D39&gt;=予測比較!$E$3,D39&lt;=予測比較!$H$3),1,0),IF(J39=1,ISNUMBER(K39),ISTEXT(K39)),K39=IF(J39=1,ROUND(B39*C39/100,0),""),IF(AND(J39=1,F39&lt;&gt;"未確認"),ISNUMBER(L39),ISTEXT(L39)),L39=IF(J39&lt;&gt;1,"",IF(F39="未確認","",IF(AND(F39="受注",H39&gt;=予測比較!$E$3,H39&lt;=予測比較!$H$3),G39,0))),IF(AND(J39=1,F39&lt;&gt;"未確認"),ISNUMBER(M39),ISTEXT(M39)),M39=IF(J39&lt;&gt;1,"",IF(F39="未確認","",L39-K39))),0,1))))</f>
        <v>0</v>
      </c>
    </row>
    <row r="40" customFormat="false" ht="30" hidden="false" customHeight="true" outlineLevel="0" collapsed="false">
      <c r="A40" s="10"/>
      <c r="B40" s="11"/>
      <c r="C40" s="12"/>
      <c r="D40" s="3"/>
      <c r="E40" s="3"/>
      <c r="F40" s="13"/>
      <c r="G40" s="11"/>
      <c r="H40" s="3"/>
      <c r="I40" s="3"/>
      <c r="J40" s="1" t="str">
        <f aca="false">IF(N40="","",IF(O40&lt;&gt;0,NA(),IF(AND(D40&gt;=予測比較!$E$3,D40&lt;=予測比較!$H$3),1,0)))</f>
        <v/>
      </c>
      <c r="K40" s="5" t="str">
        <f aca="false">IF(N40="","",IF(O40&lt;&gt;0,NA(),IF(J40=1,ROUND(B40*C40/100,0),"")))</f>
        <v/>
      </c>
      <c r="L40" s="5" t="str">
        <f aca="false">IF(N40="","",IF(O40&lt;&gt;0,NA(),IF(J40&lt;&gt;1,"",IF(F40="未確認","",IF(AND(F40="受注",H40&gt;=予測比較!$E$3,H40&lt;=予測比較!$H$3),G40,0)))))</f>
        <v/>
      </c>
      <c r="M40" s="5" t="str">
        <f aca="false">IF(N40="","",IF(O40&lt;&gt;0,NA(),IF(J40&lt;&gt;1,"",IF(F40="未確認","",L40-K40))))</f>
        <v/>
      </c>
      <c r="N40" s="1" t="str">
        <f aca="false">IF(COUNTA(A40:I40)=0,"",IF(NOT(AND(ISTEXT(A40),LEN(A40)=8,EXACT(LEFT(A40,4),"OPP-"),ISNUMBER(FIND(MID(A40,5,1)&amp;"x","0x1x2x3x4x5x6x7x8x9x")),ISNUMBER(FIND(MID(A40,6,1)&amp;"x","0x1x2x3x4x5x6x7x8x9x")),ISNUMBER(FIND(MID(A40,7,1)&amp;"x","0x1x2x3x4x5x6x7x8x9x")),ISNUMBER(FIND(MID(A40,8,1)&amp;"x","0x1x2x3x4x5x6x7x8x9x")))),"案件IDはOPP-と半角数字4桁",IF(COUNTIFS($A$8:$A$57,A40)&gt;1,"案件IDが重複",IF(NOT(IF(ISNUMBER(B40),AND(B40&gt;=0,B40&lt;=1000000000,B40=INT(B40)),FALSE())),"元の見込額は0〜10億円の整数で必須",IF(NOT(IF(ISNUMBER(C40),AND(C40&gt;=0,C40&lt;=100,C40=INT(C40)),FALSE())),"元の確度は0〜100の整数で必須",IF(NOT(IF(ISNUMBER(D40),AND(D40&gt;=43831,D40&lt;73051,D40=INT(D40)),FALSE())),"元の予定日は時刻なしで必須",IF(NOT(IF(ISNUMBER(E40),AND(E40&gt;=43831,E40&lt;73051,E40=INT(E40)),FALSE())),"予測記録確認日は時刻なしで必須",IF(E40&gt;予測比較!$B$3,"予測記録確認日が予測基準日より後",IF(D40&lt;=予測比較!$B$3,"元の予定日は予測基準日より後",IF(NOT(OR(F40="受注",F40="失注",F40="継続",F40="未確認")),"実績区分を確認",IF(AND(F40="受注",NOT(IF(ISNUMBER(G40),AND(G40&gt;=0,G40&lt;=1000000000,G40=INT(G40)),FALSE()))),"受注額は0〜10億円の整数で必須",IF(AND(F40&lt;&gt;"受注",COUNTA(G40)&gt;0),"受注以外は受注額を空欄",IF(AND(OR(F40="受注",F40="失注"),NOT(IF(ISNUMBER(H40),AND(H40&gt;=43831,H40&lt;73051,H40=INT(H40)),FALSE()))),"受注/失注は決着日が必須",IF(AND(NOT(OR(F40="受注",F40="失注")),COUNTA(H40)&gt;0),"継続/未確認の決着日は空欄",IF(NOT(IF(ISNUMBER(I40),AND(I40&gt;=43831,I40&lt;73051,I40=INT(I40)),FALSE())),"実績記録確認日は時刻なしで必須",IF(OR(I40&lt;予測比較!$H$3,I40&gt;予測比較!$B$4),"対象終了日≦実績確認日≦実績基準日を確認",IF(AND(OR(F40="受注",F40="失注"),OR(H40&lt;=予測比較!$B$3,H40&gt;I40)),"予測基準日＜決着日≦実績確認日を確認","確認済み")))))))))))))))))</f>
        <v/>
      </c>
      <c r="O40" s="1" t="str">
        <f aca="false">IF(N40="","",IF(N40="確認済み",0,1))</f>
        <v/>
      </c>
      <c r="P40" s="1" t="n">
        <f aca="false">IF(COUNTA(A40:I40)=0,IF(AND(N40="",O40="",J40="",K40="",L40="",M40=""),0,1),IF(NOT(AND(ISTEXT(N40),N40=IF(COUNTA(A40:I40)=0,"",IF(NOT(AND(ISTEXT(A40),LEN(A40)=8,EXACT(LEFT(A40,4),"OPP-"),ISNUMBER(FIND(MID(A40,5,1)&amp;"x","0x1x2x3x4x5x6x7x8x9x")),ISNUMBER(FIND(MID(A40,6,1)&amp;"x","0x1x2x3x4x5x6x7x8x9x")),ISNUMBER(FIND(MID(A40,7,1)&amp;"x","0x1x2x3x4x5x6x7x8x9x")),ISNUMBER(FIND(MID(A40,8,1)&amp;"x","0x1x2x3x4x5x6x7x8x9x")))),"案件IDはOPP-と半角数字4桁",IF(COUNTIFS($A$8:$A$57,A40)&gt;1,"案件IDが重複",IF(NOT(IF(ISNUMBER(B40),AND(B40&gt;=0,B40&lt;=1000000000,B40=INT(B40)),FALSE())),"元の見込額は0〜10億円の整数で必須",IF(NOT(IF(ISNUMBER(C40),AND(C40&gt;=0,C40&lt;=100,C40=INT(C40)),FALSE())),"元の確度は0〜100の整数で必須",IF(NOT(IF(ISNUMBER(D40),AND(D40&gt;=43831,D40&lt;73051,D40=INT(D40)),FALSE())),"元の予定日は時刻なしで必須",IF(NOT(IF(ISNUMBER(E40),AND(E40&gt;=43831,E40&lt;73051,E40=INT(E40)),FALSE())),"予測記録確認日は時刻なしで必須",IF(E40&gt;予測比較!$B$3,"予測記録確認日が予測基準日より後",IF(D40&lt;=予測比較!$B$3,"元の予定日は予測基準日より後",IF(NOT(OR(F40="受注",F40="失注",F40="継続",F40="未確認")),"実績区分を確認",IF(AND(F40="受注",NOT(IF(ISNUMBER(G40),AND(G40&gt;=0,G40&lt;=1000000000,G40=INT(G40)),FALSE()))),"受注額は0〜10億円の整数で必須",IF(AND(F40&lt;&gt;"受注",COUNTA(G40)&gt;0),"受注以外は受注額を空欄",IF(AND(OR(F40="受注",F40="失注"),NOT(IF(ISNUMBER(H40),AND(H40&gt;=43831,H40&lt;73051,H40=INT(H40)),FALSE()))),"受注/失注は決着日が必須",IF(AND(NOT(OR(F40="受注",F40="失注")),COUNTA(H40)&gt;0),"継続/未確認の決着日は空欄",IF(NOT(IF(ISNUMBER(I40),AND(I40&gt;=43831,I40&lt;73051,I40=INT(I40)),FALSE())),"実績記録確認日は時刻なしで必須",IF(OR(I40&lt;予測比較!$H$3,I40&gt;予測比較!$B$4),"対象終了日≦実績確認日≦実績基準日を確認",IF(AND(OR(F40="受注",F40="失注"),OR(H40&lt;=予測比較!$B$3,H40&gt;I40)),"予測基準日＜決着日≦実績確認日を確認","確認済み"))))))))))))))))),ISNUMBER(O40),O40=IF(N40="確認済み",0,1))),1,IF(O40&lt;&gt;0,0,IF(AND(ISNUMBER(J40),J40=IF(AND(D40&gt;=予測比較!$E$3,D40&lt;=予測比較!$H$3),1,0),IF(J40=1,ISNUMBER(K40),ISTEXT(K40)),K40=IF(J40=1,ROUND(B40*C40/100,0),""),IF(AND(J40=1,F40&lt;&gt;"未確認"),ISNUMBER(L40),ISTEXT(L40)),L40=IF(J40&lt;&gt;1,"",IF(F40="未確認","",IF(AND(F40="受注",H40&gt;=予測比較!$E$3,H40&lt;=予測比較!$H$3),G40,0))),IF(AND(J40=1,F40&lt;&gt;"未確認"),ISNUMBER(M40),ISTEXT(M40)),M40=IF(J40&lt;&gt;1,"",IF(F40="未確認","",L40-K40))),0,1))))</f>
        <v>0</v>
      </c>
    </row>
    <row r="41" customFormat="false" ht="30" hidden="false" customHeight="true" outlineLevel="0" collapsed="false">
      <c r="A41" s="10"/>
      <c r="B41" s="11"/>
      <c r="C41" s="12"/>
      <c r="D41" s="3"/>
      <c r="E41" s="3"/>
      <c r="F41" s="13"/>
      <c r="G41" s="11"/>
      <c r="H41" s="3"/>
      <c r="I41" s="3"/>
      <c r="J41" s="1" t="str">
        <f aca="false">IF(N41="","",IF(O41&lt;&gt;0,NA(),IF(AND(D41&gt;=予測比較!$E$3,D41&lt;=予測比較!$H$3),1,0)))</f>
        <v/>
      </c>
      <c r="K41" s="5" t="str">
        <f aca="false">IF(N41="","",IF(O41&lt;&gt;0,NA(),IF(J41=1,ROUND(B41*C41/100,0),"")))</f>
        <v/>
      </c>
      <c r="L41" s="5" t="str">
        <f aca="false">IF(N41="","",IF(O41&lt;&gt;0,NA(),IF(J41&lt;&gt;1,"",IF(F41="未確認","",IF(AND(F41="受注",H41&gt;=予測比較!$E$3,H41&lt;=予測比較!$H$3),G41,0)))))</f>
        <v/>
      </c>
      <c r="M41" s="5" t="str">
        <f aca="false">IF(N41="","",IF(O41&lt;&gt;0,NA(),IF(J41&lt;&gt;1,"",IF(F41="未確認","",L41-K41))))</f>
        <v/>
      </c>
      <c r="N41" s="1" t="str">
        <f aca="false">IF(COUNTA(A41:I41)=0,"",IF(NOT(AND(ISTEXT(A41),LEN(A41)=8,EXACT(LEFT(A41,4),"OPP-"),ISNUMBER(FIND(MID(A41,5,1)&amp;"x","0x1x2x3x4x5x6x7x8x9x")),ISNUMBER(FIND(MID(A41,6,1)&amp;"x","0x1x2x3x4x5x6x7x8x9x")),ISNUMBER(FIND(MID(A41,7,1)&amp;"x","0x1x2x3x4x5x6x7x8x9x")),ISNUMBER(FIND(MID(A41,8,1)&amp;"x","0x1x2x3x4x5x6x7x8x9x")))),"案件IDはOPP-と半角数字4桁",IF(COUNTIFS($A$8:$A$57,A41)&gt;1,"案件IDが重複",IF(NOT(IF(ISNUMBER(B41),AND(B41&gt;=0,B41&lt;=1000000000,B41=INT(B41)),FALSE())),"元の見込額は0〜10億円の整数で必須",IF(NOT(IF(ISNUMBER(C41),AND(C41&gt;=0,C41&lt;=100,C41=INT(C41)),FALSE())),"元の確度は0〜100の整数で必須",IF(NOT(IF(ISNUMBER(D41),AND(D41&gt;=43831,D41&lt;73051,D41=INT(D41)),FALSE())),"元の予定日は時刻なしで必須",IF(NOT(IF(ISNUMBER(E41),AND(E41&gt;=43831,E41&lt;73051,E41=INT(E41)),FALSE())),"予測記録確認日は時刻なしで必須",IF(E41&gt;予測比較!$B$3,"予測記録確認日が予測基準日より後",IF(D41&lt;=予測比較!$B$3,"元の予定日は予測基準日より後",IF(NOT(OR(F41="受注",F41="失注",F41="継続",F41="未確認")),"実績区分を確認",IF(AND(F41="受注",NOT(IF(ISNUMBER(G41),AND(G41&gt;=0,G41&lt;=1000000000,G41=INT(G41)),FALSE()))),"受注額は0〜10億円の整数で必須",IF(AND(F41&lt;&gt;"受注",COUNTA(G41)&gt;0),"受注以外は受注額を空欄",IF(AND(OR(F41="受注",F41="失注"),NOT(IF(ISNUMBER(H41),AND(H41&gt;=43831,H41&lt;73051,H41=INT(H41)),FALSE()))),"受注/失注は決着日が必須",IF(AND(NOT(OR(F41="受注",F41="失注")),COUNTA(H41)&gt;0),"継続/未確認の決着日は空欄",IF(NOT(IF(ISNUMBER(I41),AND(I41&gt;=43831,I41&lt;73051,I41=INT(I41)),FALSE())),"実績記録確認日は時刻なしで必須",IF(OR(I41&lt;予測比較!$H$3,I41&gt;予測比較!$B$4),"対象終了日≦実績確認日≦実績基準日を確認",IF(AND(OR(F41="受注",F41="失注"),OR(H41&lt;=予測比較!$B$3,H41&gt;I41)),"予測基準日＜決着日≦実績確認日を確認","確認済み")))))))))))))))))</f>
        <v/>
      </c>
      <c r="O41" s="1" t="str">
        <f aca="false">IF(N41="","",IF(N41="確認済み",0,1))</f>
        <v/>
      </c>
      <c r="P41" s="1" t="n">
        <f aca="false">IF(COUNTA(A41:I41)=0,IF(AND(N41="",O41="",J41="",K41="",L41="",M41=""),0,1),IF(NOT(AND(ISTEXT(N41),N41=IF(COUNTA(A41:I41)=0,"",IF(NOT(AND(ISTEXT(A41),LEN(A41)=8,EXACT(LEFT(A41,4),"OPP-"),ISNUMBER(FIND(MID(A41,5,1)&amp;"x","0x1x2x3x4x5x6x7x8x9x")),ISNUMBER(FIND(MID(A41,6,1)&amp;"x","0x1x2x3x4x5x6x7x8x9x")),ISNUMBER(FIND(MID(A41,7,1)&amp;"x","0x1x2x3x4x5x6x7x8x9x")),ISNUMBER(FIND(MID(A41,8,1)&amp;"x","0x1x2x3x4x5x6x7x8x9x")))),"案件IDはOPP-と半角数字4桁",IF(COUNTIFS($A$8:$A$57,A41)&gt;1,"案件IDが重複",IF(NOT(IF(ISNUMBER(B41),AND(B41&gt;=0,B41&lt;=1000000000,B41=INT(B41)),FALSE())),"元の見込額は0〜10億円の整数で必須",IF(NOT(IF(ISNUMBER(C41),AND(C41&gt;=0,C41&lt;=100,C41=INT(C41)),FALSE())),"元の確度は0〜100の整数で必須",IF(NOT(IF(ISNUMBER(D41),AND(D41&gt;=43831,D41&lt;73051,D41=INT(D41)),FALSE())),"元の予定日は時刻なしで必須",IF(NOT(IF(ISNUMBER(E41),AND(E41&gt;=43831,E41&lt;73051,E41=INT(E41)),FALSE())),"予測記録確認日は時刻なしで必須",IF(E41&gt;予測比較!$B$3,"予測記録確認日が予測基準日より後",IF(D41&lt;=予測比較!$B$3,"元の予定日は予測基準日より後",IF(NOT(OR(F41="受注",F41="失注",F41="継続",F41="未確認")),"実績区分を確認",IF(AND(F41="受注",NOT(IF(ISNUMBER(G41),AND(G41&gt;=0,G41&lt;=1000000000,G41=INT(G41)),FALSE()))),"受注額は0〜10億円の整数で必須",IF(AND(F41&lt;&gt;"受注",COUNTA(G41)&gt;0),"受注以外は受注額を空欄",IF(AND(OR(F41="受注",F41="失注"),NOT(IF(ISNUMBER(H41),AND(H41&gt;=43831,H41&lt;73051,H41=INT(H41)),FALSE()))),"受注/失注は決着日が必須",IF(AND(NOT(OR(F41="受注",F41="失注")),COUNTA(H41)&gt;0),"継続/未確認の決着日は空欄",IF(NOT(IF(ISNUMBER(I41),AND(I41&gt;=43831,I41&lt;73051,I41=INT(I41)),FALSE())),"実績記録確認日は時刻なしで必須",IF(OR(I41&lt;予測比較!$H$3,I41&gt;予測比較!$B$4),"対象終了日≦実績確認日≦実績基準日を確認",IF(AND(OR(F41="受注",F41="失注"),OR(H41&lt;=予測比較!$B$3,H41&gt;I41)),"予測基準日＜決着日≦実績確認日を確認","確認済み"))))))))))))))))),ISNUMBER(O41),O41=IF(N41="確認済み",0,1))),1,IF(O41&lt;&gt;0,0,IF(AND(ISNUMBER(J41),J41=IF(AND(D41&gt;=予測比較!$E$3,D41&lt;=予測比較!$H$3),1,0),IF(J41=1,ISNUMBER(K41),ISTEXT(K41)),K41=IF(J41=1,ROUND(B41*C41/100,0),""),IF(AND(J41=1,F41&lt;&gt;"未確認"),ISNUMBER(L41),ISTEXT(L41)),L41=IF(J41&lt;&gt;1,"",IF(F41="未確認","",IF(AND(F41="受注",H41&gt;=予測比較!$E$3,H41&lt;=予測比較!$H$3),G41,0))),IF(AND(J41=1,F41&lt;&gt;"未確認"),ISNUMBER(M41),ISTEXT(M41)),M41=IF(J41&lt;&gt;1,"",IF(F41="未確認","",L41-K41))),0,1))))</f>
        <v>0</v>
      </c>
    </row>
    <row r="42" customFormat="false" ht="30" hidden="false" customHeight="true" outlineLevel="0" collapsed="false">
      <c r="A42" s="10"/>
      <c r="B42" s="11"/>
      <c r="C42" s="12"/>
      <c r="D42" s="3"/>
      <c r="E42" s="3"/>
      <c r="F42" s="13"/>
      <c r="G42" s="11"/>
      <c r="H42" s="3"/>
      <c r="I42" s="3"/>
      <c r="J42" s="1" t="str">
        <f aca="false">IF(N42="","",IF(O42&lt;&gt;0,NA(),IF(AND(D42&gt;=予測比較!$E$3,D42&lt;=予測比較!$H$3),1,0)))</f>
        <v/>
      </c>
      <c r="K42" s="5" t="str">
        <f aca="false">IF(N42="","",IF(O42&lt;&gt;0,NA(),IF(J42=1,ROUND(B42*C42/100,0),"")))</f>
        <v/>
      </c>
      <c r="L42" s="5" t="str">
        <f aca="false">IF(N42="","",IF(O42&lt;&gt;0,NA(),IF(J42&lt;&gt;1,"",IF(F42="未確認","",IF(AND(F42="受注",H42&gt;=予測比較!$E$3,H42&lt;=予測比較!$H$3),G42,0)))))</f>
        <v/>
      </c>
      <c r="M42" s="5" t="str">
        <f aca="false">IF(N42="","",IF(O42&lt;&gt;0,NA(),IF(J42&lt;&gt;1,"",IF(F42="未確認","",L42-K42))))</f>
        <v/>
      </c>
      <c r="N42" s="1" t="str">
        <f aca="false">IF(COUNTA(A42:I42)=0,"",IF(NOT(AND(ISTEXT(A42),LEN(A42)=8,EXACT(LEFT(A42,4),"OPP-"),ISNUMBER(FIND(MID(A42,5,1)&amp;"x","0x1x2x3x4x5x6x7x8x9x")),ISNUMBER(FIND(MID(A42,6,1)&amp;"x","0x1x2x3x4x5x6x7x8x9x")),ISNUMBER(FIND(MID(A42,7,1)&amp;"x","0x1x2x3x4x5x6x7x8x9x")),ISNUMBER(FIND(MID(A42,8,1)&amp;"x","0x1x2x3x4x5x6x7x8x9x")))),"案件IDはOPP-と半角数字4桁",IF(COUNTIFS($A$8:$A$57,A42)&gt;1,"案件IDが重複",IF(NOT(IF(ISNUMBER(B42),AND(B42&gt;=0,B42&lt;=1000000000,B42=INT(B42)),FALSE())),"元の見込額は0〜10億円の整数で必須",IF(NOT(IF(ISNUMBER(C42),AND(C42&gt;=0,C42&lt;=100,C42=INT(C42)),FALSE())),"元の確度は0〜100の整数で必須",IF(NOT(IF(ISNUMBER(D42),AND(D42&gt;=43831,D42&lt;73051,D42=INT(D42)),FALSE())),"元の予定日は時刻なしで必須",IF(NOT(IF(ISNUMBER(E42),AND(E42&gt;=43831,E42&lt;73051,E42=INT(E42)),FALSE())),"予測記録確認日は時刻なしで必須",IF(E42&gt;予測比較!$B$3,"予測記録確認日が予測基準日より後",IF(D42&lt;=予測比較!$B$3,"元の予定日は予測基準日より後",IF(NOT(OR(F42="受注",F42="失注",F42="継続",F42="未確認")),"実績区分を確認",IF(AND(F42="受注",NOT(IF(ISNUMBER(G42),AND(G42&gt;=0,G42&lt;=1000000000,G42=INT(G42)),FALSE()))),"受注額は0〜10億円の整数で必須",IF(AND(F42&lt;&gt;"受注",COUNTA(G42)&gt;0),"受注以外は受注額を空欄",IF(AND(OR(F42="受注",F42="失注"),NOT(IF(ISNUMBER(H42),AND(H42&gt;=43831,H42&lt;73051,H42=INT(H42)),FALSE()))),"受注/失注は決着日が必須",IF(AND(NOT(OR(F42="受注",F42="失注")),COUNTA(H42)&gt;0),"継続/未確認の決着日は空欄",IF(NOT(IF(ISNUMBER(I42),AND(I42&gt;=43831,I42&lt;73051,I42=INT(I42)),FALSE())),"実績記録確認日は時刻なしで必須",IF(OR(I42&lt;予測比較!$H$3,I42&gt;予測比較!$B$4),"対象終了日≦実績確認日≦実績基準日を確認",IF(AND(OR(F42="受注",F42="失注"),OR(H42&lt;=予測比較!$B$3,H42&gt;I42)),"予測基準日＜決着日≦実績確認日を確認","確認済み")))))))))))))))))</f>
        <v/>
      </c>
      <c r="O42" s="1" t="str">
        <f aca="false">IF(N42="","",IF(N42="確認済み",0,1))</f>
        <v/>
      </c>
      <c r="P42" s="1" t="n">
        <f aca="false">IF(COUNTA(A42:I42)=0,IF(AND(N42="",O42="",J42="",K42="",L42="",M42=""),0,1),IF(NOT(AND(ISTEXT(N42),N42=IF(COUNTA(A42:I42)=0,"",IF(NOT(AND(ISTEXT(A42),LEN(A42)=8,EXACT(LEFT(A42,4),"OPP-"),ISNUMBER(FIND(MID(A42,5,1)&amp;"x","0x1x2x3x4x5x6x7x8x9x")),ISNUMBER(FIND(MID(A42,6,1)&amp;"x","0x1x2x3x4x5x6x7x8x9x")),ISNUMBER(FIND(MID(A42,7,1)&amp;"x","0x1x2x3x4x5x6x7x8x9x")),ISNUMBER(FIND(MID(A42,8,1)&amp;"x","0x1x2x3x4x5x6x7x8x9x")))),"案件IDはOPP-と半角数字4桁",IF(COUNTIFS($A$8:$A$57,A42)&gt;1,"案件IDが重複",IF(NOT(IF(ISNUMBER(B42),AND(B42&gt;=0,B42&lt;=1000000000,B42=INT(B42)),FALSE())),"元の見込額は0〜10億円の整数で必須",IF(NOT(IF(ISNUMBER(C42),AND(C42&gt;=0,C42&lt;=100,C42=INT(C42)),FALSE())),"元の確度は0〜100の整数で必須",IF(NOT(IF(ISNUMBER(D42),AND(D42&gt;=43831,D42&lt;73051,D42=INT(D42)),FALSE())),"元の予定日は時刻なしで必須",IF(NOT(IF(ISNUMBER(E42),AND(E42&gt;=43831,E42&lt;73051,E42=INT(E42)),FALSE())),"予測記録確認日は時刻なしで必須",IF(E42&gt;予測比較!$B$3,"予測記録確認日が予測基準日より後",IF(D42&lt;=予測比較!$B$3,"元の予定日は予測基準日より後",IF(NOT(OR(F42="受注",F42="失注",F42="継続",F42="未確認")),"実績区分を確認",IF(AND(F42="受注",NOT(IF(ISNUMBER(G42),AND(G42&gt;=0,G42&lt;=1000000000,G42=INT(G42)),FALSE()))),"受注額は0〜10億円の整数で必須",IF(AND(F42&lt;&gt;"受注",COUNTA(G42)&gt;0),"受注以外は受注額を空欄",IF(AND(OR(F42="受注",F42="失注"),NOT(IF(ISNUMBER(H42),AND(H42&gt;=43831,H42&lt;73051,H42=INT(H42)),FALSE()))),"受注/失注は決着日が必須",IF(AND(NOT(OR(F42="受注",F42="失注")),COUNTA(H42)&gt;0),"継続/未確認の決着日は空欄",IF(NOT(IF(ISNUMBER(I42),AND(I42&gt;=43831,I42&lt;73051,I42=INT(I42)),FALSE())),"実績記録確認日は時刻なしで必須",IF(OR(I42&lt;予測比較!$H$3,I42&gt;予測比較!$B$4),"対象終了日≦実績確認日≦実績基準日を確認",IF(AND(OR(F42="受注",F42="失注"),OR(H42&lt;=予測比較!$B$3,H42&gt;I42)),"予測基準日＜決着日≦実績確認日を確認","確認済み"))))))))))))))))),ISNUMBER(O42),O42=IF(N42="確認済み",0,1))),1,IF(O42&lt;&gt;0,0,IF(AND(ISNUMBER(J42),J42=IF(AND(D42&gt;=予測比較!$E$3,D42&lt;=予測比較!$H$3),1,0),IF(J42=1,ISNUMBER(K42),ISTEXT(K42)),K42=IF(J42=1,ROUND(B42*C42/100,0),""),IF(AND(J42=1,F42&lt;&gt;"未確認"),ISNUMBER(L42),ISTEXT(L42)),L42=IF(J42&lt;&gt;1,"",IF(F42="未確認","",IF(AND(F42="受注",H42&gt;=予測比較!$E$3,H42&lt;=予測比較!$H$3),G42,0))),IF(AND(J42=1,F42&lt;&gt;"未確認"),ISNUMBER(M42),ISTEXT(M42)),M42=IF(J42&lt;&gt;1,"",IF(F42="未確認","",L42-K42))),0,1))))</f>
        <v>0</v>
      </c>
    </row>
    <row r="43" customFormat="false" ht="30" hidden="false" customHeight="true" outlineLevel="0" collapsed="false">
      <c r="A43" s="10"/>
      <c r="B43" s="11"/>
      <c r="C43" s="12"/>
      <c r="D43" s="3"/>
      <c r="E43" s="3"/>
      <c r="F43" s="13"/>
      <c r="G43" s="11"/>
      <c r="H43" s="3"/>
      <c r="I43" s="3"/>
      <c r="J43" s="1" t="str">
        <f aca="false">IF(N43="","",IF(O43&lt;&gt;0,NA(),IF(AND(D43&gt;=予測比較!$E$3,D43&lt;=予測比較!$H$3),1,0)))</f>
        <v/>
      </c>
      <c r="K43" s="5" t="str">
        <f aca="false">IF(N43="","",IF(O43&lt;&gt;0,NA(),IF(J43=1,ROUND(B43*C43/100,0),"")))</f>
        <v/>
      </c>
      <c r="L43" s="5" t="str">
        <f aca="false">IF(N43="","",IF(O43&lt;&gt;0,NA(),IF(J43&lt;&gt;1,"",IF(F43="未確認","",IF(AND(F43="受注",H43&gt;=予測比較!$E$3,H43&lt;=予測比較!$H$3),G43,0)))))</f>
        <v/>
      </c>
      <c r="M43" s="5" t="str">
        <f aca="false">IF(N43="","",IF(O43&lt;&gt;0,NA(),IF(J43&lt;&gt;1,"",IF(F43="未確認","",L43-K43))))</f>
        <v/>
      </c>
      <c r="N43" s="1" t="str">
        <f aca="false">IF(COUNTA(A43:I43)=0,"",IF(NOT(AND(ISTEXT(A43),LEN(A43)=8,EXACT(LEFT(A43,4),"OPP-"),ISNUMBER(FIND(MID(A43,5,1)&amp;"x","0x1x2x3x4x5x6x7x8x9x")),ISNUMBER(FIND(MID(A43,6,1)&amp;"x","0x1x2x3x4x5x6x7x8x9x")),ISNUMBER(FIND(MID(A43,7,1)&amp;"x","0x1x2x3x4x5x6x7x8x9x")),ISNUMBER(FIND(MID(A43,8,1)&amp;"x","0x1x2x3x4x5x6x7x8x9x")))),"案件IDはOPP-と半角数字4桁",IF(COUNTIFS($A$8:$A$57,A43)&gt;1,"案件IDが重複",IF(NOT(IF(ISNUMBER(B43),AND(B43&gt;=0,B43&lt;=1000000000,B43=INT(B43)),FALSE())),"元の見込額は0〜10億円の整数で必須",IF(NOT(IF(ISNUMBER(C43),AND(C43&gt;=0,C43&lt;=100,C43=INT(C43)),FALSE())),"元の確度は0〜100の整数で必須",IF(NOT(IF(ISNUMBER(D43),AND(D43&gt;=43831,D43&lt;73051,D43=INT(D43)),FALSE())),"元の予定日は時刻なしで必須",IF(NOT(IF(ISNUMBER(E43),AND(E43&gt;=43831,E43&lt;73051,E43=INT(E43)),FALSE())),"予測記録確認日は時刻なしで必須",IF(E43&gt;予測比較!$B$3,"予測記録確認日が予測基準日より後",IF(D43&lt;=予測比較!$B$3,"元の予定日は予測基準日より後",IF(NOT(OR(F43="受注",F43="失注",F43="継続",F43="未確認")),"実績区分を確認",IF(AND(F43="受注",NOT(IF(ISNUMBER(G43),AND(G43&gt;=0,G43&lt;=1000000000,G43=INT(G43)),FALSE()))),"受注額は0〜10億円の整数で必須",IF(AND(F43&lt;&gt;"受注",COUNTA(G43)&gt;0),"受注以外は受注額を空欄",IF(AND(OR(F43="受注",F43="失注"),NOT(IF(ISNUMBER(H43),AND(H43&gt;=43831,H43&lt;73051,H43=INT(H43)),FALSE()))),"受注/失注は決着日が必須",IF(AND(NOT(OR(F43="受注",F43="失注")),COUNTA(H43)&gt;0),"継続/未確認の決着日は空欄",IF(NOT(IF(ISNUMBER(I43),AND(I43&gt;=43831,I43&lt;73051,I43=INT(I43)),FALSE())),"実績記録確認日は時刻なしで必須",IF(OR(I43&lt;予測比較!$H$3,I43&gt;予測比較!$B$4),"対象終了日≦実績確認日≦実績基準日を確認",IF(AND(OR(F43="受注",F43="失注"),OR(H43&lt;=予測比較!$B$3,H43&gt;I43)),"予測基準日＜決着日≦実績確認日を確認","確認済み")))))))))))))))))</f>
        <v/>
      </c>
      <c r="O43" s="1" t="str">
        <f aca="false">IF(N43="","",IF(N43="確認済み",0,1))</f>
        <v/>
      </c>
      <c r="P43" s="1" t="n">
        <f aca="false">IF(COUNTA(A43:I43)=0,IF(AND(N43="",O43="",J43="",K43="",L43="",M43=""),0,1),IF(NOT(AND(ISTEXT(N43),N43=IF(COUNTA(A43:I43)=0,"",IF(NOT(AND(ISTEXT(A43),LEN(A43)=8,EXACT(LEFT(A43,4),"OPP-"),ISNUMBER(FIND(MID(A43,5,1)&amp;"x","0x1x2x3x4x5x6x7x8x9x")),ISNUMBER(FIND(MID(A43,6,1)&amp;"x","0x1x2x3x4x5x6x7x8x9x")),ISNUMBER(FIND(MID(A43,7,1)&amp;"x","0x1x2x3x4x5x6x7x8x9x")),ISNUMBER(FIND(MID(A43,8,1)&amp;"x","0x1x2x3x4x5x6x7x8x9x")))),"案件IDはOPP-と半角数字4桁",IF(COUNTIFS($A$8:$A$57,A43)&gt;1,"案件IDが重複",IF(NOT(IF(ISNUMBER(B43),AND(B43&gt;=0,B43&lt;=1000000000,B43=INT(B43)),FALSE())),"元の見込額は0〜10億円の整数で必須",IF(NOT(IF(ISNUMBER(C43),AND(C43&gt;=0,C43&lt;=100,C43=INT(C43)),FALSE())),"元の確度は0〜100の整数で必須",IF(NOT(IF(ISNUMBER(D43),AND(D43&gt;=43831,D43&lt;73051,D43=INT(D43)),FALSE())),"元の予定日は時刻なしで必須",IF(NOT(IF(ISNUMBER(E43),AND(E43&gt;=43831,E43&lt;73051,E43=INT(E43)),FALSE())),"予測記録確認日は時刻なしで必須",IF(E43&gt;予測比較!$B$3,"予測記録確認日が予測基準日より後",IF(D43&lt;=予測比較!$B$3,"元の予定日は予測基準日より後",IF(NOT(OR(F43="受注",F43="失注",F43="継続",F43="未確認")),"実績区分を確認",IF(AND(F43="受注",NOT(IF(ISNUMBER(G43),AND(G43&gt;=0,G43&lt;=1000000000,G43=INT(G43)),FALSE()))),"受注額は0〜10億円の整数で必須",IF(AND(F43&lt;&gt;"受注",COUNTA(G43)&gt;0),"受注以外は受注額を空欄",IF(AND(OR(F43="受注",F43="失注"),NOT(IF(ISNUMBER(H43),AND(H43&gt;=43831,H43&lt;73051,H43=INT(H43)),FALSE()))),"受注/失注は決着日が必須",IF(AND(NOT(OR(F43="受注",F43="失注")),COUNTA(H43)&gt;0),"継続/未確認の決着日は空欄",IF(NOT(IF(ISNUMBER(I43),AND(I43&gt;=43831,I43&lt;73051,I43=INT(I43)),FALSE())),"実績記録確認日は時刻なしで必須",IF(OR(I43&lt;予測比較!$H$3,I43&gt;予測比較!$B$4),"対象終了日≦実績確認日≦実績基準日を確認",IF(AND(OR(F43="受注",F43="失注"),OR(H43&lt;=予測比較!$B$3,H43&gt;I43)),"予測基準日＜決着日≦実績確認日を確認","確認済み"))))))))))))))))),ISNUMBER(O43),O43=IF(N43="確認済み",0,1))),1,IF(O43&lt;&gt;0,0,IF(AND(ISNUMBER(J43),J43=IF(AND(D43&gt;=予測比較!$E$3,D43&lt;=予測比較!$H$3),1,0),IF(J43=1,ISNUMBER(K43),ISTEXT(K43)),K43=IF(J43=1,ROUND(B43*C43/100,0),""),IF(AND(J43=1,F43&lt;&gt;"未確認"),ISNUMBER(L43),ISTEXT(L43)),L43=IF(J43&lt;&gt;1,"",IF(F43="未確認","",IF(AND(F43="受注",H43&gt;=予測比較!$E$3,H43&lt;=予測比較!$H$3),G43,0))),IF(AND(J43=1,F43&lt;&gt;"未確認"),ISNUMBER(M43),ISTEXT(M43)),M43=IF(J43&lt;&gt;1,"",IF(F43="未確認","",L43-K43))),0,1))))</f>
        <v>0</v>
      </c>
    </row>
    <row r="44" customFormat="false" ht="30" hidden="false" customHeight="true" outlineLevel="0" collapsed="false">
      <c r="A44" s="10"/>
      <c r="B44" s="11"/>
      <c r="C44" s="12"/>
      <c r="D44" s="3"/>
      <c r="E44" s="3"/>
      <c r="F44" s="13"/>
      <c r="G44" s="11"/>
      <c r="H44" s="3"/>
      <c r="I44" s="3"/>
      <c r="J44" s="1" t="str">
        <f aca="false">IF(N44="","",IF(O44&lt;&gt;0,NA(),IF(AND(D44&gt;=予測比較!$E$3,D44&lt;=予測比較!$H$3),1,0)))</f>
        <v/>
      </c>
      <c r="K44" s="5" t="str">
        <f aca="false">IF(N44="","",IF(O44&lt;&gt;0,NA(),IF(J44=1,ROUND(B44*C44/100,0),"")))</f>
        <v/>
      </c>
      <c r="L44" s="5" t="str">
        <f aca="false">IF(N44="","",IF(O44&lt;&gt;0,NA(),IF(J44&lt;&gt;1,"",IF(F44="未確認","",IF(AND(F44="受注",H44&gt;=予測比較!$E$3,H44&lt;=予測比較!$H$3),G44,0)))))</f>
        <v/>
      </c>
      <c r="M44" s="5" t="str">
        <f aca="false">IF(N44="","",IF(O44&lt;&gt;0,NA(),IF(J44&lt;&gt;1,"",IF(F44="未確認","",L44-K44))))</f>
        <v/>
      </c>
      <c r="N44" s="1" t="str">
        <f aca="false">IF(COUNTA(A44:I44)=0,"",IF(NOT(AND(ISTEXT(A44),LEN(A44)=8,EXACT(LEFT(A44,4),"OPP-"),ISNUMBER(FIND(MID(A44,5,1)&amp;"x","0x1x2x3x4x5x6x7x8x9x")),ISNUMBER(FIND(MID(A44,6,1)&amp;"x","0x1x2x3x4x5x6x7x8x9x")),ISNUMBER(FIND(MID(A44,7,1)&amp;"x","0x1x2x3x4x5x6x7x8x9x")),ISNUMBER(FIND(MID(A44,8,1)&amp;"x","0x1x2x3x4x5x6x7x8x9x")))),"案件IDはOPP-と半角数字4桁",IF(COUNTIFS($A$8:$A$57,A44)&gt;1,"案件IDが重複",IF(NOT(IF(ISNUMBER(B44),AND(B44&gt;=0,B44&lt;=1000000000,B44=INT(B44)),FALSE())),"元の見込額は0〜10億円の整数で必須",IF(NOT(IF(ISNUMBER(C44),AND(C44&gt;=0,C44&lt;=100,C44=INT(C44)),FALSE())),"元の確度は0〜100の整数で必須",IF(NOT(IF(ISNUMBER(D44),AND(D44&gt;=43831,D44&lt;73051,D44=INT(D44)),FALSE())),"元の予定日は時刻なしで必須",IF(NOT(IF(ISNUMBER(E44),AND(E44&gt;=43831,E44&lt;73051,E44=INT(E44)),FALSE())),"予測記録確認日は時刻なしで必須",IF(E44&gt;予測比較!$B$3,"予測記録確認日が予測基準日より後",IF(D44&lt;=予測比較!$B$3,"元の予定日は予測基準日より後",IF(NOT(OR(F44="受注",F44="失注",F44="継続",F44="未確認")),"実績区分を確認",IF(AND(F44="受注",NOT(IF(ISNUMBER(G44),AND(G44&gt;=0,G44&lt;=1000000000,G44=INT(G44)),FALSE()))),"受注額は0〜10億円の整数で必須",IF(AND(F44&lt;&gt;"受注",COUNTA(G44)&gt;0),"受注以外は受注額を空欄",IF(AND(OR(F44="受注",F44="失注"),NOT(IF(ISNUMBER(H44),AND(H44&gt;=43831,H44&lt;73051,H44=INT(H44)),FALSE()))),"受注/失注は決着日が必須",IF(AND(NOT(OR(F44="受注",F44="失注")),COUNTA(H44)&gt;0),"継続/未確認の決着日は空欄",IF(NOT(IF(ISNUMBER(I44),AND(I44&gt;=43831,I44&lt;73051,I44=INT(I44)),FALSE())),"実績記録確認日は時刻なしで必須",IF(OR(I44&lt;予測比較!$H$3,I44&gt;予測比較!$B$4),"対象終了日≦実績確認日≦実績基準日を確認",IF(AND(OR(F44="受注",F44="失注"),OR(H44&lt;=予測比較!$B$3,H44&gt;I44)),"予測基準日＜決着日≦実績確認日を確認","確認済み")))))))))))))))))</f>
        <v/>
      </c>
      <c r="O44" s="1" t="str">
        <f aca="false">IF(N44="","",IF(N44="確認済み",0,1))</f>
        <v/>
      </c>
      <c r="P44" s="1" t="n">
        <f aca="false">IF(COUNTA(A44:I44)=0,IF(AND(N44="",O44="",J44="",K44="",L44="",M44=""),0,1),IF(NOT(AND(ISTEXT(N44),N44=IF(COUNTA(A44:I44)=0,"",IF(NOT(AND(ISTEXT(A44),LEN(A44)=8,EXACT(LEFT(A44,4),"OPP-"),ISNUMBER(FIND(MID(A44,5,1)&amp;"x","0x1x2x3x4x5x6x7x8x9x")),ISNUMBER(FIND(MID(A44,6,1)&amp;"x","0x1x2x3x4x5x6x7x8x9x")),ISNUMBER(FIND(MID(A44,7,1)&amp;"x","0x1x2x3x4x5x6x7x8x9x")),ISNUMBER(FIND(MID(A44,8,1)&amp;"x","0x1x2x3x4x5x6x7x8x9x")))),"案件IDはOPP-と半角数字4桁",IF(COUNTIFS($A$8:$A$57,A44)&gt;1,"案件IDが重複",IF(NOT(IF(ISNUMBER(B44),AND(B44&gt;=0,B44&lt;=1000000000,B44=INT(B44)),FALSE())),"元の見込額は0〜10億円の整数で必須",IF(NOT(IF(ISNUMBER(C44),AND(C44&gt;=0,C44&lt;=100,C44=INT(C44)),FALSE())),"元の確度は0〜100の整数で必須",IF(NOT(IF(ISNUMBER(D44),AND(D44&gt;=43831,D44&lt;73051,D44=INT(D44)),FALSE())),"元の予定日は時刻なしで必須",IF(NOT(IF(ISNUMBER(E44),AND(E44&gt;=43831,E44&lt;73051,E44=INT(E44)),FALSE())),"予測記録確認日は時刻なしで必須",IF(E44&gt;予測比較!$B$3,"予測記録確認日が予測基準日より後",IF(D44&lt;=予測比較!$B$3,"元の予定日は予測基準日より後",IF(NOT(OR(F44="受注",F44="失注",F44="継続",F44="未確認")),"実績区分を確認",IF(AND(F44="受注",NOT(IF(ISNUMBER(G44),AND(G44&gt;=0,G44&lt;=1000000000,G44=INT(G44)),FALSE()))),"受注額は0〜10億円の整数で必須",IF(AND(F44&lt;&gt;"受注",COUNTA(G44)&gt;0),"受注以外は受注額を空欄",IF(AND(OR(F44="受注",F44="失注"),NOT(IF(ISNUMBER(H44),AND(H44&gt;=43831,H44&lt;73051,H44=INT(H44)),FALSE()))),"受注/失注は決着日が必須",IF(AND(NOT(OR(F44="受注",F44="失注")),COUNTA(H44)&gt;0),"継続/未確認の決着日は空欄",IF(NOT(IF(ISNUMBER(I44),AND(I44&gt;=43831,I44&lt;73051,I44=INT(I44)),FALSE())),"実績記録確認日は時刻なしで必須",IF(OR(I44&lt;予測比較!$H$3,I44&gt;予測比較!$B$4),"対象終了日≦実績確認日≦実績基準日を確認",IF(AND(OR(F44="受注",F44="失注"),OR(H44&lt;=予測比較!$B$3,H44&gt;I44)),"予測基準日＜決着日≦実績確認日を確認","確認済み"))))))))))))))))),ISNUMBER(O44),O44=IF(N44="確認済み",0,1))),1,IF(O44&lt;&gt;0,0,IF(AND(ISNUMBER(J44),J44=IF(AND(D44&gt;=予測比較!$E$3,D44&lt;=予測比較!$H$3),1,0),IF(J44=1,ISNUMBER(K44),ISTEXT(K44)),K44=IF(J44=1,ROUND(B44*C44/100,0),""),IF(AND(J44=1,F44&lt;&gt;"未確認"),ISNUMBER(L44),ISTEXT(L44)),L44=IF(J44&lt;&gt;1,"",IF(F44="未確認","",IF(AND(F44="受注",H44&gt;=予測比較!$E$3,H44&lt;=予測比較!$H$3),G44,0))),IF(AND(J44=1,F44&lt;&gt;"未確認"),ISNUMBER(M44),ISTEXT(M44)),M44=IF(J44&lt;&gt;1,"",IF(F44="未確認","",L44-K44))),0,1))))</f>
        <v>0</v>
      </c>
    </row>
    <row r="45" customFormat="false" ht="30" hidden="false" customHeight="true" outlineLevel="0" collapsed="false">
      <c r="A45" s="10"/>
      <c r="B45" s="11"/>
      <c r="C45" s="12"/>
      <c r="D45" s="3"/>
      <c r="E45" s="3"/>
      <c r="F45" s="13"/>
      <c r="G45" s="11"/>
      <c r="H45" s="3"/>
      <c r="I45" s="3"/>
      <c r="J45" s="1" t="str">
        <f aca="false">IF(N45="","",IF(O45&lt;&gt;0,NA(),IF(AND(D45&gt;=予測比較!$E$3,D45&lt;=予測比較!$H$3),1,0)))</f>
        <v/>
      </c>
      <c r="K45" s="5" t="str">
        <f aca="false">IF(N45="","",IF(O45&lt;&gt;0,NA(),IF(J45=1,ROUND(B45*C45/100,0),"")))</f>
        <v/>
      </c>
      <c r="L45" s="5" t="str">
        <f aca="false">IF(N45="","",IF(O45&lt;&gt;0,NA(),IF(J45&lt;&gt;1,"",IF(F45="未確認","",IF(AND(F45="受注",H45&gt;=予測比較!$E$3,H45&lt;=予測比較!$H$3),G45,0)))))</f>
        <v/>
      </c>
      <c r="M45" s="5" t="str">
        <f aca="false">IF(N45="","",IF(O45&lt;&gt;0,NA(),IF(J45&lt;&gt;1,"",IF(F45="未確認","",L45-K45))))</f>
        <v/>
      </c>
      <c r="N45" s="1" t="str">
        <f aca="false">IF(COUNTA(A45:I45)=0,"",IF(NOT(AND(ISTEXT(A45),LEN(A45)=8,EXACT(LEFT(A45,4),"OPP-"),ISNUMBER(FIND(MID(A45,5,1)&amp;"x","0x1x2x3x4x5x6x7x8x9x")),ISNUMBER(FIND(MID(A45,6,1)&amp;"x","0x1x2x3x4x5x6x7x8x9x")),ISNUMBER(FIND(MID(A45,7,1)&amp;"x","0x1x2x3x4x5x6x7x8x9x")),ISNUMBER(FIND(MID(A45,8,1)&amp;"x","0x1x2x3x4x5x6x7x8x9x")))),"案件IDはOPP-と半角数字4桁",IF(COUNTIFS($A$8:$A$57,A45)&gt;1,"案件IDが重複",IF(NOT(IF(ISNUMBER(B45),AND(B45&gt;=0,B45&lt;=1000000000,B45=INT(B45)),FALSE())),"元の見込額は0〜10億円の整数で必須",IF(NOT(IF(ISNUMBER(C45),AND(C45&gt;=0,C45&lt;=100,C45=INT(C45)),FALSE())),"元の確度は0〜100の整数で必須",IF(NOT(IF(ISNUMBER(D45),AND(D45&gt;=43831,D45&lt;73051,D45=INT(D45)),FALSE())),"元の予定日は時刻なしで必須",IF(NOT(IF(ISNUMBER(E45),AND(E45&gt;=43831,E45&lt;73051,E45=INT(E45)),FALSE())),"予測記録確認日は時刻なしで必須",IF(E45&gt;予測比較!$B$3,"予測記録確認日が予測基準日より後",IF(D45&lt;=予測比較!$B$3,"元の予定日は予測基準日より後",IF(NOT(OR(F45="受注",F45="失注",F45="継続",F45="未確認")),"実績区分を確認",IF(AND(F45="受注",NOT(IF(ISNUMBER(G45),AND(G45&gt;=0,G45&lt;=1000000000,G45=INT(G45)),FALSE()))),"受注額は0〜10億円の整数で必須",IF(AND(F45&lt;&gt;"受注",COUNTA(G45)&gt;0),"受注以外は受注額を空欄",IF(AND(OR(F45="受注",F45="失注"),NOT(IF(ISNUMBER(H45),AND(H45&gt;=43831,H45&lt;73051,H45=INT(H45)),FALSE()))),"受注/失注は決着日が必須",IF(AND(NOT(OR(F45="受注",F45="失注")),COUNTA(H45)&gt;0),"継続/未確認の決着日は空欄",IF(NOT(IF(ISNUMBER(I45),AND(I45&gt;=43831,I45&lt;73051,I45=INT(I45)),FALSE())),"実績記録確認日は時刻なしで必須",IF(OR(I45&lt;予測比較!$H$3,I45&gt;予測比較!$B$4),"対象終了日≦実績確認日≦実績基準日を確認",IF(AND(OR(F45="受注",F45="失注"),OR(H45&lt;=予測比較!$B$3,H45&gt;I45)),"予測基準日＜決着日≦実績確認日を確認","確認済み")))))))))))))))))</f>
        <v/>
      </c>
      <c r="O45" s="1" t="str">
        <f aca="false">IF(N45="","",IF(N45="確認済み",0,1))</f>
        <v/>
      </c>
      <c r="P45" s="1" t="n">
        <f aca="false">IF(COUNTA(A45:I45)=0,IF(AND(N45="",O45="",J45="",K45="",L45="",M45=""),0,1),IF(NOT(AND(ISTEXT(N45),N45=IF(COUNTA(A45:I45)=0,"",IF(NOT(AND(ISTEXT(A45),LEN(A45)=8,EXACT(LEFT(A45,4),"OPP-"),ISNUMBER(FIND(MID(A45,5,1)&amp;"x","0x1x2x3x4x5x6x7x8x9x")),ISNUMBER(FIND(MID(A45,6,1)&amp;"x","0x1x2x3x4x5x6x7x8x9x")),ISNUMBER(FIND(MID(A45,7,1)&amp;"x","0x1x2x3x4x5x6x7x8x9x")),ISNUMBER(FIND(MID(A45,8,1)&amp;"x","0x1x2x3x4x5x6x7x8x9x")))),"案件IDはOPP-と半角数字4桁",IF(COUNTIFS($A$8:$A$57,A45)&gt;1,"案件IDが重複",IF(NOT(IF(ISNUMBER(B45),AND(B45&gt;=0,B45&lt;=1000000000,B45=INT(B45)),FALSE())),"元の見込額は0〜10億円の整数で必須",IF(NOT(IF(ISNUMBER(C45),AND(C45&gt;=0,C45&lt;=100,C45=INT(C45)),FALSE())),"元の確度は0〜100の整数で必須",IF(NOT(IF(ISNUMBER(D45),AND(D45&gt;=43831,D45&lt;73051,D45=INT(D45)),FALSE())),"元の予定日は時刻なしで必須",IF(NOT(IF(ISNUMBER(E45),AND(E45&gt;=43831,E45&lt;73051,E45=INT(E45)),FALSE())),"予測記録確認日は時刻なしで必須",IF(E45&gt;予測比較!$B$3,"予測記録確認日が予測基準日より後",IF(D45&lt;=予測比較!$B$3,"元の予定日は予測基準日より後",IF(NOT(OR(F45="受注",F45="失注",F45="継続",F45="未確認")),"実績区分を確認",IF(AND(F45="受注",NOT(IF(ISNUMBER(G45),AND(G45&gt;=0,G45&lt;=1000000000,G45=INT(G45)),FALSE()))),"受注額は0〜10億円の整数で必須",IF(AND(F45&lt;&gt;"受注",COUNTA(G45)&gt;0),"受注以外は受注額を空欄",IF(AND(OR(F45="受注",F45="失注"),NOT(IF(ISNUMBER(H45),AND(H45&gt;=43831,H45&lt;73051,H45=INT(H45)),FALSE()))),"受注/失注は決着日が必須",IF(AND(NOT(OR(F45="受注",F45="失注")),COUNTA(H45)&gt;0),"継続/未確認の決着日は空欄",IF(NOT(IF(ISNUMBER(I45),AND(I45&gt;=43831,I45&lt;73051,I45=INT(I45)),FALSE())),"実績記録確認日は時刻なしで必須",IF(OR(I45&lt;予測比較!$H$3,I45&gt;予測比較!$B$4),"対象終了日≦実績確認日≦実績基準日を確認",IF(AND(OR(F45="受注",F45="失注"),OR(H45&lt;=予測比較!$B$3,H45&gt;I45)),"予測基準日＜決着日≦実績確認日を確認","確認済み"))))))))))))))))),ISNUMBER(O45),O45=IF(N45="確認済み",0,1))),1,IF(O45&lt;&gt;0,0,IF(AND(ISNUMBER(J45),J45=IF(AND(D45&gt;=予測比較!$E$3,D45&lt;=予測比較!$H$3),1,0),IF(J45=1,ISNUMBER(K45),ISTEXT(K45)),K45=IF(J45=1,ROUND(B45*C45/100,0),""),IF(AND(J45=1,F45&lt;&gt;"未確認"),ISNUMBER(L45),ISTEXT(L45)),L45=IF(J45&lt;&gt;1,"",IF(F45="未確認","",IF(AND(F45="受注",H45&gt;=予測比較!$E$3,H45&lt;=予測比較!$H$3),G45,0))),IF(AND(J45=1,F45&lt;&gt;"未確認"),ISNUMBER(M45),ISTEXT(M45)),M45=IF(J45&lt;&gt;1,"",IF(F45="未確認","",L45-K45))),0,1))))</f>
        <v>0</v>
      </c>
    </row>
    <row r="46" customFormat="false" ht="30" hidden="false" customHeight="true" outlineLevel="0" collapsed="false">
      <c r="A46" s="10"/>
      <c r="B46" s="11"/>
      <c r="C46" s="12"/>
      <c r="D46" s="3"/>
      <c r="E46" s="3"/>
      <c r="F46" s="13"/>
      <c r="G46" s="11"/>
      <c r="H46" s="3"/>
      <c r="I46" s="3"/>
      <c r="J46" s="1" t="str">
        <f aca="false">IF(N46="","",IF(O46&lt;&gt;0,NA(),IF(AND(D46&gt;=予測比較!$E$3,D46&lt;=予測比較!$H$3),1,0)))</f>
        <v/>
      </c>
      <c r="K46" s="5" t="str">
        <f aca="false">IF(N46="","",IF(O46&lt;&gt;0,NA(),IF(J46=1,ROUND(B46*C46/100,0),"")))</f>
        <v/>
      </c>
      <c r="L46" s="5" t="str">
        <f aca="false">IF(N46="","",IF(O46&lt;&gt;0,NA(),IF(J46&lt;&gt;1,"",IF(F46="未確認","",IF(AND(F46="受注",H46&gt;=予測比較!$E$3,H46&lt;=予測比較!$H$3),G46,0)))))</f>
        <v/>
      </c>
      <c r="M46" s="5" t="str">
        <f aca="false">IF(N46="","",IF(O46&lt;&gt;0,NA(),IF(J46&lt;&gt;1,"",IF(F46="未確認","",L46-K46))))</f>
        <v/>
      </c>
      <c r="N46" s="1" t="str">
        <f aca="false">IF(COUNTA(A46:I46)=0,"",IF(NOT(AND(ISTEXT(A46),LEN(A46)=8,EXACT(LEFT(A46,4),"OPP-"),ISNUMBER(FIND(MID(A46,5,1)&amp;"x","0x1x2x3x4x5x6x7x8x9x")),ISNUMBER(FIND(MID(A46,6,1)&amp;"x","0x1x2x3x4x5x6x7x8x9x")),ISNUMBER(FIND(MID(A46,7,1)&amp;"x","0x1x2x3x4x5x6x7x8x9x")),ISNUMBER(FIND(MID(A46,8,1)&amp;"x","0x1x2x3x4x5x6x7x8x9x")))),"案件IDはOPP-と半角数字4桁",IF(COUNTIFS($A$8:$A$57,A46)&gt;1,"案件IDが重複",IF(NOT(IF(ISNUMBER(B46),AND(B46&gt;=0,B46&lt;=1000000000,B46=INT(B46)),FALSE())),"元の見込額は0〜10億円の整数で必須",IF(NOT(IF(ISNUMBER(C46),AND(C46&gt;=0,C46&lt;=100,C46=INT(C46)),FALSE())),"元の確度は0〜100の整数で必須",IF(NOT(IF(ISNUMBER(D46),AND(D46&gt;=43831,D46&lt;73051,D46=INT(D46)),FALSE())),"元の予定日は時刻なしで必須",IF(NOT(IF(ISNUMBER(E46),AND(E46&gt;=43831,E46&lt;73051,E46=INT(E46)),FALSE())),"予測記録確認日は時刻なしで必須",IF(E46&gt;予測比較!$B$3,"予測記録確認日が予測基準日より後",IF(D46&lt;=予測比較!$B$3,"元の予定日は予測基準日より後",IF(NOT(OR(F46="受注",F46="失注",F46="継続",F46="未確認")),"実績区分を確認",IF(AND(F46="受注",NOT(IF(ISNUMBER(G46),AND(G46&gt;=0,G46&lt;=1000000000,G46=INT(G46)),FALSE()))),"受注額は0〜10億円の整数で必須",IF(AND(F46&lt;&gt;"受注",COUNTA(G46)&gt;0),"受注以外は受注額を空欄",IF(AND(OR(F46="受注",F46="失注"),NOT(IF(ISNUMBER(H46),AND(H46&gt;=43831,H46&lt;73051,H46=INT(H46)),FALSE()))),"受注/失注は決着日が必須",IF(AND(NOT(OR(F46="受注",F46="失注")),COUNTA(H46)&gt;0),"継続/未確認の決着日は空欄",IF(NOT(IF(ISNUMBER(I46),AND(I46&gt;=43831,I46&lt;73051,I46=INT(I46)),FALSE())),"実績記録確認日は時刻なしで必須",IF(OR(I46&lt;予測比較!$H$3,I46&gt;予測比較!$B$4),"対象終了日≦実績確認日≦実績基準日を確認",IF(AND(OR(F46="受注",F46="失注"),OR(H46&lt;=予測比較!$B$3,H46&gt;I46)),"予測基準日＜決着日≦実績確認日を確認","確認済み")))))))))))))))))</f>
        <v/>
      </c>
      <c r="O46" s="1" t="str">
        <f aca="false">IF(N46="","",IF(N46="確認済み",0,1))</f>
        <v/>
      </c>
      <c r="P46" s="1" t="n">
        <f aca="false">IF(COUNTA(A46:I46)=0,IF(AND(N46="",O46="",J46="",K46="",L46="",M46=""),0,1),IF(NOT(AND(ISTEXT(N46),N46=IF(COUNTA(A46:I46)=0,"",IF(NOT(AND(ISTEXT(A46),LEN(A46)=8,EXACT(LEFT(A46,4),"OPP-"),ISNUMBER(FIND(MID(A46,5,1)&amp;"x","0x1x2x3x4x5x6x7x8x9x")),ISNUMBER(FIND(MID(A46,6,1)&amp;"x","0x1x2x3x4x5x6x7x8x9x")),ISNUMBER(FIND(MID(A46,7,1)&amp;"x","0x1x2x3x4x5x6x7x8x9x")),ISNUMBER(FIND(MID(A46,8,1)&amp;"x","0x1x2x3x4x5x6x7x8x9x")))),"案件IDはOPP-と半角数字4桁",IF(COUNTIFS($A$8:$A$57,A46)&gt;1,"案件IDが重複",IF(NOT(IF(ISNUMBER(B46),AND(B46&gt;=0,B46&lt;=1000000000,B46=INT(B46)),FALSE())),"元の見込額は0〜10億円の整数で必須",IF(NOT(IF(ISNUMBER(C46),AND(C46&gt;=0,C46&lt;=100,C46=INT(C46)),FALSE())),"元の確度は0〜100の整数で必須",IF(NOT(IF(ISNUMBER(D46),AND(D46&gt;=43831,D46&lt;73051,D46=INT(D46)),FALSE())),"元の予定日は時刻なしで必須",IF(NOT(IF(ISNUMBER(E46),AND(E46&gt;=43831,E46&lt;73051,E46=INT(E46)),FALSE())),"予測記録確認日は時刻なしで必須",IF(E46&gt;予測比較!$B$3,"予測記録確認日が予測基準日より後",IF(D46&lt;=予測比較!$B$3,"元の予定日は予測基準日より後",IF(NOT(OR(F46="受注",F46="失注",F46="継続",F46="未確認")),"実績区分を確認",IF(AND(F46="受注",NOT(IF(ISNUMBER(G46),AND(G46&gt;=0,G46&lt;=1000000000,G46=INT(G46)),FALSE()))),"受注額は0〜10億円の整数で必須",IF(AND(F46&lt;&gt;"受注",COUNTA(G46)&gt;0),"受注以外は受注額を空欄",IF(AND(OR(F46="受注",F46="失注"),NOT(IF(ISNUMBER(H46),AND(H46&gt;=43831,H46&lt;73051,H46=INT(H46)),FALSE()))),"受注/失注は決着日が必須",IF(AND(NOT(OR(F46="受注",F46="失注")),COUNTA(H46)&gt;0),"継続/未確認の決着日は空欄",IF(NOT(IF(ISNUMBER(I46),AND(I46&gt;=43831,I46&lt;73051,I46=INT(I46)),FALSE())),"実績記録確認日は時刻なしで必須",IF(OR(I46&lt;予測比較!$H$3,I46&gt;予測比較!$B$4),"対象終了日≦実績確認日≦実績基準日を確認",IF(AND(OR(F46="受注",F46="失注"),OR(H46&lt;=予測比較!$B$3,H46&gt;I46)),"予測基準日＜決着日≦実績確認日を確認","確認済み"))))))))))))))))),ISNUMBER(O46),O46=IF(N46="確認済み",0,1))),1,IF(O46&lt;&gt;0,0,IF(AND(ISNUMBER(J46),J46=IF(AND(D46&gt;=予測比較!$E$3,D46&lt;=予測比較!$H$3),1,0),IF(J46=1,ISNUMBER(K46),ISTEXT(K46)),K46=IF(J46=1,ROUND(B46*C46/100,0),""),IF(AND(J46=1,F46&lt;&gt;"未確認"),ISNUMBER(L46),ISTEXT(L46)),L46=IF(J46&lt;&gt;1,"",IF(F46="未確認","",IF(AND(F46="受注",H46&gt;=予測比較!$E$3,H46&lt;=予測比較!$H$3),G46,0))),IF(AND(J46=1,F46&lt;&gt;"未確認"),ISNUMBER(M46),ISTEXT(M46)),M46=IF(J46&lt;&gt;1,"",IF(F46="未確認","",L46-K46))),0,1))))</f>
        <v>0</v>
      </c>
    </row>
    <row r="47" customFormat="false" ht="30" hidden="false" customHeight="true" outlineLevel="0" collapsed="false">
      <c r="A47" s="10"/>
      <c r="B47" s="11"/>
      <c r="C47" s="12"/>
      <c r="D47" s="3"/>
      <c r="E47" s="3"/>
      <c r="F47" s="13"/>
      <c r="G47" s="11"/>
      <c r="H47" s="3"/>
      <c r="I47" s="3"/>
      <c r="J47" s="1" t="str">
        <f aca="false">IF(N47="","",IF(O47&lt;&gt;0,NA(),IF(AND(D47&gt;=予測比較!$E$3,D47&lt;=予測比較!$H$3),1,0)))</f>
        <v/>
      </c>
      <c r="K47" s="5" t="str">
        <f aca="false">IF(N47="","",IF(O47&lt;&gt;0,NA(),IF(J47=1,ROUND(B47*C47/100,0),"")))</f>
        <v/>
      </c>
      <c r="L47" s="5" t="str">
        <f aca="false">IF(N47="","",IF(O47&lt;&gt;0,NA(),IF(J47&lt;&gt;1,"",IF(F47="未確認","",IF(AND(F47="受注",H47&gt;=予測比較!$E$3,H47&lt;=予測比較!$H$3),G47,0)))))</f>
        <v/>
      </c>
      <c r="M47" s="5" t="str">
        <f aca="false">IF(N47="","",IF(O47&lt;&gt;0,NA(),IF(J47&lt;&gt;1,"",IF(F47="未確認","",L47-K47))))</f>
        <v/>
      </c>
      <c r="N47" s="1" t="str">
        <f aca="false">IF(COUNTA(A47:I47)=0,"",IF(NOT(AND(ISTEXT(A47),LEN(A47)=8,EXACT(LEFT(A47,4),"OPP-"),ISNUMBER(FIND(MID(A47,5,1)&amp;"x","0x1x2x3x4x5x6x7x8x9x")),ISNUMBER(FIND(MID(A47,6,1)&amp;"x","0x1x2x3x4x5x6x7x8x9x")),ISNUMBER(FIND(MID(A47,7,1)&amp;"x","0x1x2x3x4x5x6x7x8x9x")),ISNUMBER(FIND(MID(A47,8,1)&amp;"x","0x1x2x3x4x5x6x7x8x9x")))),"案件IDはOPP-と半角数字4桁",IF(COUNTIFS($A$8:$A$57,A47)&gt;1,"案件IDが重複",IF(NOT(IF(ISNUMBER(B47),AND(B47&gt;=0,B47&lt;=1000000000,B47=INT(B47)),FALSE())),"元の見込額は0〜10億円の整数で必須",IF(NOT(IF(ISNUMBER(C47),AND(C47&gt;=0,C47&lt;=100,C47=INT(C47)),FALSE())),"元の確度は0〜100の整数で必須",IF(NOT(IF(ISNUMBER(D47),AND(D47&gt;=43831,D47&lt;73051,D47=INT(D47)),FALSE())),"元の予定日は時刻なしで必須",IF(NOT(IF(ISNUMBER(E47),AND(E47&gt;=43831,E47&lt;73051,E47=INT(E47)),FALSE())),"予測記録確認日は時刻なしで必須",IF(E47&gt;予測比較!$B$3,"予測記録確認日が予測基準日より後",IF(D47&lt;=予測比較!$B$3,"元の予定日は予測基準日より後",IF(NOT(OR(F47="受注",F47="失注",F47="継続",F47="未確認")),"実績区分を確認",IF(AND(F47="受注",NOT(IF(ISNUMBER(G47),AND(G47&gt;=0,G47&lt;=1000000000,G47=INT(G47)),FALSE()))),"受注額は0〜10億円の整数で必須",IF(AND(F47&lt;&gt;"受注",COUNTA(G47)&gt;0),"受注以外は受注額を空欄",IF(AND(OR(F47="受注",F47="失注"),NOT(IF(ISNUMBER(H47),AND(H47&gt;=43831,H47&lt;73051,H47=INT(H47)),FALSE()))),"受注/失注は決着日が必須",IF(AND(NOT(OR(F47="受注",F47="失注")),COUNTA(H47)&gt;0),"継続/未確認の決着日は空欄",IF(NOT(IF(ISNUMBER(I47),AND(I47&gt;=43831,I47&lt;73051,I47=INT(I47)),FALSE())),"実績記録確認日は時刻なしで必須",IF(OR(I47&lt;予測比較!$H$3,I47&gt;予測比較!$B$4),"対象終了日≦実績確認日≦実績基準日を確認",IF(AND(OR(F47="受注",F47="失注"),OR(H47&lt;=予測比較!$B$3,H47&gt;I47)),"予測基準日＜決着日≦実績確認日を確認","確認済み")))))))))))))))))</f>
        <v/>
      </c>
      <c r="O47" s="1" t="str">
        <f aca="false">IF(N47="","",IF(N47="確認済み",0,1))</f>
        <v/>
      </c>
      <c r="P47" s="1" t="n">
        <f aca="false">IF(COUNTA(A47:I47)=0,IF(AND(N47="",O47="",J47="",K47="",L47="",M47=""),0,1),IF(NOT(AND(ISTEXT(N47),N47=IF(COUNTA(A47:I47)=0,"",IF(NOT(AND(ISTEXT(A47),LEN(A47)=8,EXACT(LEFT(A47,4),"OPP-"),ISNUMBER(FIND(MID(A47,5,1)&amp;"x","0x1x2x3x4x5x6x7x8x9x")),ISNUMBER(FIND(MID(A47,6,1)&amp;"x","0x1x2x3x4x5x6x7x8x9x")),ISNUMBER(FIND(MID(A47,7,1)&amp;"x","0x1x2x3x4x5x6x7x8x9x")),ISNUMBER(FIND(MID(A47,8,1)&amp;"x","0x1x2x3x4x5x6x7x8x9x")))),"案件IDはOPP-と半角数字4桁",IF(COUNTIFS($A$8:$A$57,A47)&gt;1,"案件IDが重複",IF(NOT(IF(ISNUMBER(B47),AND(B47&gt;=0,B47&lt;=1000000000,B47=INT(B47)),FALSE())),"元の見込額は0〜10億円の整数で必須",IF(NOT(IF(ISNUMBER(C47),AND(C47&gt;=0,C47&lt;=100,C47=INT(C47)),FALSE())),"元の確度は0〜100の整数で必須",IF(NOT(IF(ISNUMBER(D47),AND(D47&gt;=43831,D47&lt;73051,D47=INT(D47)),FALSE())),"元の予定日は時刻なしで必須",IF(NOT(IF(ISNUMBER(E47),AND(E47&gt;=43831,E47&lt;73051,E47=INT(E47)),FALSE())),"予測記録確認日は時刻なしで必須",IF(E47&gt;予測比較!$B$3,"予測記録確認日が予測基準日より後",IF(D47&lt;=予測比較!$B$3,"元の予定日は予測基準日より後",IF(NOT(OR(F47="受注",F47="失注",F47="継続",F47="未確認")),"実績区分を確認",IF(AND(F47="受注",NOT(IF(ISNUMBER(G47),AND(G47&gt;=0,G47&lt;=1000000000,G47=INT(G47)),FALSE()))),"受注額は0〜10億円の整数で必須",IF(AND(F47&lt;&gt;"受注",COUNTA(G47)&gt;0),"受注以外は受注額を空欄",IF(AND(OR(F47="受注",F47="失注"),NOT(IF(ISNUMBER(H47),AND(H47&gt;=43831,H47&lt;73051,H47=INT(H47)),FALSE()))),"受注/失注は決着日が必須",IF(AND(NOT(OR(F47="受注",F47="失注")),COUNTA(H47)&gt;0),"継続/未確認の決着日は空欄",IF(NOT(IF(ISNUMBER(I47),AND(I47&gt;=43831,I47&lt;73051,I47=INT(I47)),FALSE())),"実績記録確認日は時刻なしで必須",IF(OR(I47&lt;予測比較!$H$3,I47&gt;予測比較!$B$4),"対象終了日≦実績確認日≦実績基準日を確認",IF(AND(OR(F47="受注",F47="失注"),OR(H47&lt;=予測比較!$B$3,H47&gt;I47)),"予測基準日＜決着日≦実績確認日を確認","確認済み"))))))))))))))))),ISNUMBER(O47),O47=IF(N47="確認済み",0,1))),1,IF(O47&lt;&gt;0,0,IF(AND(ISNUMBER(J47),J47=IF(AND(D47&gt;=予測比較!$E$3,D47&lt;=予測比較!$H$3),1,0),IF(J47=1,ISNUMBER(K47),ISTEXT(K47)),K47=IF(J47=1,ROUND(B47*C47/100,0),""),IF(AND(J47=1,F47&lt;&gt;"未確認"),ISNUMBER(L47),ISTEXT(L47)),L47=IF(J47&lt;&gt;1,"",IF(F47="未確認","",IF(AND(F47="受注",H47&gt;=予測比較!$E$3,H47&lt;=予測比較!$H$3),G47,0))),IF(AND(J47=1,F47&lt;&gt;"未確認"),ISNUMBER(M47),ISTEXT(M47)),M47=IF(J47&lt;&gt;1,"",IF(F47="未確認","",L47-K47))),0,1))))</f>
        <v>0</v>
      </c>
    </row>
    <row r="48" customFormat="false" ht="30" hidden="false" customHeight="true" outlineLevel="0" collapsed="false">
      <c r="A48" s="10"/>
      <c r="B48" s="11"/>
      <c r="C48" s="12"/>
      <c r="D48" s="3"/>
      <c r="E48" s="3"/>
      <c r="F48" s="13"/>
      <c r="G48" s="11"/>
      <c r="H48" s="3"/>
      <c r="I48" s="3"/>
      <c r="J48" s="1" t="str">
        <f aca="false">IF(N48="","",IF(O48&lt;&gt;0,NA(),IF(AND(D48&gt;=予測比較!$E$3,D48&lt;=予測比較!$H$3),1,0)))</f>
        <v/>
      </c>
      <c r="K48" s="5" t="str">
        <f aca="false">IF(N48="","",IF(O48&lt;&gt;0,NA(),IF(J48=1,ROUND(B48*C48/100,0),"")))</f>
        <v/>
      </c>
      <c r="L48" s="5" t="str">
        <f aca="false">IF(N48="","",IF(O48&lt;&gt;0,NA(),IF(J48&lt;&gt;1,"",IF(F48="未確認","",IF(AND(F48="受注",H48&gt;=予測比較!$E$3,H48&lt;=予測比較!$H$3),G48,0)))))</f>
        <v/>
      </c>
      <c r="M48" s="5" t="str">
        <f aca="false">IF(N48="","",IF(O48&lt;&gt;0,NA(),IF(J48&lt;&gt;1,"",IF(F48="未確認","",L48-K48))))</f>
        <v/>
      </c>
      <c r="N48" s="1" t="str">
        <f aca="false">IF(COUNTA(A48:I48)=0,"",IF(NOT(AND(ISTEXT(A48),LEN(A48)=8,EXACT(LEFT(A48,4),"OPP-"),ISNUMBER(FIND(MID(A48,5,1)&amp;"x","0x1x2x3x4x5x6x7x8x9x")),ISNUMBER(FIND(MID(A48,6,1)&amp;"x","0x1x2x3x4x5x6x7x8x9x")),ISNUMBER(FIND(MID(A48,7,1)&amp;"x","0x1x2x3x4x5x6x7x8x9x")),ISNUMBER(FIND(MID(A48,8,1)&amp;"x","0x1x2x3x4x5x6x7x8x9x")))),"案件IDはOPP-と半角数字4桁",IF(COUNTIFS($A$8:$A$57,A48)&gt;1,"案件IDが重複",IF(NOT(IF(ISNUMBER(B48),AND(B48&gt;=0,B48&lt;=1000000000,B48=INT(B48)),FALSE())),"元の見込額は0〜10億円の整数で必須",IF(NOT(IF(ISNUMBER(C48),AND(C48&gt;=0,C48&lt;=100,C48=INT(C48)),FALSE())),"元の確度は0〜100の整数で必須",IF(NOT(IF(ISNUMBER(D48),AND(D48&gt;=43831,D48&lt;73051,D48=INT(D48)),FALSE())),"元の予定日は時刻なしで必須",IF(NOT(IF(ISNUMBER(E48),AND(E48&gt;=43831,E48&lt;73051,E48=INT(E48)),FALSE())),"予測記録確認日は時刻なしで必須",IF(E48&gt;予測比較!$B$3,"予測記録確認日が予測基準日より後",IF(D48&lt;=予測比較!$B$3,"元の予定日は予測基準日より後",IF(NOT(OR(F48="受注",F48="失注",F48="継続",F48="未確認")),"実績区分を確認",IF(AND(F48="受注",NOT(IF(ISNUMBER(G48),AND(G48&gt;=0,G48&lt;=1000000000,G48=INT(G48)),FALSE()))),"受注額は0〜10億円の整数で必須",IF(AND(F48&lt;&gt;"受注",COUNTA(G48)&gt;0),"受注以外は受注額を空欄",IF(AND(OR(F48="受注",F48="失注"),NOT(IF(ISNUMBER(H48),AND(H48&gt;=43831,H48&lt;73051,H48=INT(H48)),FALSE()))),"受注/失注は決着日が必須",IF(AND(NOT(OR(F48="受注",F48="失注")),COUNTA(H48)&gt;0),"継続/未確認の決着日は空欄",IF(NOT(IF(ISNUMBER(I48),AND(I48&gt;=43831,I48&lt;73051,I48=INT(I48)),FALSE())),"実績記録確認日は時刻なしで必須",IF(OR(I48&lt;予測比較!$H$3,I48&gt;予測比較!$B$4),"対象終了日≦実績確認日≦実績基準日を確認",IF(AND(OR(F48="受注",F48="失注"),OR(H48&lt;=予測比較!$B$3,H48&gt;I48)),"予測基準日＜決着日≦実績確認日を確認","確認済み")))))))))))))))))</f>
        <v/>
      </c>
      <c r="O48" s="1" t="str">
        <f aca="false">IF(N48="","",IF(N48="確認済み",0,1))</f>
        <v/>
      </c>
      <c r="P48" s="1" t="n">
        <f aca="false">IF(COUNTA(A48:I48)=0,IF(AND(N48="",O48="",J48="",K48="",L48="",M48=""),0,1),IF(NOT(AND(ISTEXT(N48),N48=IF(COUNTA(A48:I48)=0,"",IF(NOT(AND(ISTEXT(A48),LEN(A48)=8,EXACT(LEFT(A48,4),"OPP-"),ISNUMBER(FIND(MID(A48,5,1)&amp;"x","0x1x2x3x4x5x6x7x8x9x")),ISNUMBER(FIND(MID(A48,6,1)&amp;"x","0x1x2x3x4x5x6x7x8x9x")),ISNUMBER(FIND(MID(A48,7,1)&amp;"x","0x1x2x3x4x5x6x7x8x9x")),ISNUMBER(FIND(MID(A48,8,1)&amp;"x","0x1x2x3x4x5x6x7x8x9x")))),"案件IDはOPP-と半角数字4桁",IF(COUNTIFS($A$8:$A$57,A48)&gt;1,"案件IDが重複",IF(NOT(IF(ISNUMBER(B48),AND(B48&gt;=0,B48&lt;=1000000000,B48=INT(B48)),FALSE())),"元の見込額は0〜10億円の整数で必須",IF(NOT(IF(ISNUMBER(C48),AND(C48&gt;=0,C48&lt;=100,C48=INT(C48)),FALSE())),"元の確度は0〜100の整数で必須",IF(NOT(IF(ISNUMBER(D48),AND(D48&gt;=43831,D48&lt;73051,D48=INT(D48)),FALSE())),"元の予定日は時刻なしで必須",IF(NOT(IF(ISNUMBER(E48),AND(E48&gt;=43831,E48&lt;73051,E48=INT(E48)),FALSE())),"予測記録確認日は時刻なしで必須",IF(E48&gt;予測比較!$B$3,"予測記録確認日が予測基準日より後",IF(D48&lt;=予測比較!$B$3,"元の予定日は予測基準日より後",IF(NOT(OR(F48="受注",F48="失注",F48="継続",F48="未確認")),"実績区分を確認",IF(AND(F48="受注",NOT(IF(ISNUMBER(G48),AND(G48&gt;=0,G48&lt;=1000000000,G48=INT(G48)),FALSE()))),"受注額は0〜10億円の整数で必須",IF(AND(F48&lt;&gt;"受注",COUNTA(G48)&gt;0),"受注以外は受注額を空欄",IF(AND(OR(F48="受注",F48="失注"),NOT(IF(ISNUMBER(H48),AND(H48&gt;=43831,H48&lt;73051,H48=INT(H48)),FALSE()))),"受注/失注は決着日が必須",IF(AND(NOT(OR(F48="受注",F48="失注")),COUNTA(H48)&gt;0),"継続/未確認の決着日は空欄",IF(NOT(IF(ISNUMBER(I48),AND(I48&gt;=43831,I48&lt;73051,I48=INT(I48)),FALSE())),"実績記録確認日は時刻なしで必須",IF(OR(I48&lt;予測比較!$H$3,I48&gt;予測比較!$B$4),"対象終了日≦実績確認日≦実績基準日を確認",IF(AND(OR(F48="受注",F48="失注"),OR(H48&lt;=予測比較!$B$3,H48&gt;I48)),"予測基準日＜決着日≦実績確認日を確認","確認済み"))))))))))))))))),ISNUMBER(O48),O48=IF(N48="確認済み",0,1))),1,IF(O48&lt;&gt;0,0,IF(AND(ISNUMBER(J48),J48=IF(AND(D48&gt;=予測比較!$E$3,D48&lt;=予測比較!$H$3),1,0),IF(J48=1,ISNUMBER(K48),ISTEXT(K48)),K48=IF(J48=1,ROUND(B48*C48/100,0),""),IF(AND(J48=1,F48&lt;&gt;"未確認"),ISNUMBER(L48),ISTEXT(L48)),L48=IF(J48&lt;&gt;1,"",IF(F48="未確認","",IF(AND(F48="受注",H48&gt;=予測比較!$E$3,H48&lt;=予測比較!$H$3),G48,0))),IF(AND(J48=1,F48&lt;&gt;"未確認"),ISNUMBER(M48),ISTEXT(M48)),M48=IF(J48&lt;&gt;1,"",IF(F48="未確認","",L48-K48))),0,1))))</f>
        <v>0</v>
      </c>
    </row>
    <row r="49" customFormat="false" ht="30" hidden="false" customHeight="true" outlineLevel="0" collapsed="false">
      <c r="A49" s="10"/>
      <c r="B49" s="11"/>
      <c r="C49" s="12"/>
      <c r="D49" s="3"/>
      <c r="E49" s="3"/>
      <c r="F49" s="13"/>
      <c r="G49" s="11"/>
      <c r="H49" s="3"/>
      <c r="I49" s="3"/>
      <c r="J49" s="1" t="str">
        <f aca="false">IF(N49="","",IF(O49&lt;&gt;0,NA(),IF(AND(D49&gt;=予測比較!$E$3,D49&lt;=予測比較!$H$3),1,0)))</f>
        <v/>
      </c>
      <c r="K49" s="5" t="str">
        <f aca="false">IF(N49="","",IF(O49&lt;&gt;0,NA(),IF(J49=1,ROUND(B49*C49/100,0),"")))</f>
        <v/>
      </c>
      <c r="L49" s="5" t="str">
        <f aca="false">IF(N49="","",IF(O49&lt;&gt;0,NA(),IF(J49&lt;&gt;1,"",IF(F49="未確認","",IF(AND(F49="受注",H49&gt;=予測比較!$E$3,H49&lt;=予測比較!$H$3),G49,0)))))</f>
        <v/>
      </c>
      <c r="M49" s="5" t="str">
        <f aca="false">IF(N49="","",IF(O49&lt;&gt;0,NA(),IF(J49&lt;&gt;1,"",IF(F49="未確認","",L49-K49))))</f>
        <v/>
      </c>
      <c r="N49" s="1" t="str">
        <f aca="false">IF(COUNTA(A49:I49)=0,"",IF(NOT(AND(ISTEXT(A49),LEN(A49)=8,EXACT(LEFT(A49,4),"OPP-"),ISNUMBER(FIND(MID(A49,5,1)&amp;"x","0x1x2x3x4x5x6x7x8x9x")),ISNUMBER(FIND(MID(A49,6,1)&amp;"x","0x1x2x3x4x5x6x7x8x9x")),ISNUMBER(FIND(MID(A49,7,1)&amp;"x","0x1x2x3x4x5x6x7x8x9x")),ISNUMBER(FIND(MID(A49,8,1)&amp;"x","0x1x2x3x4x5x6x7x8x9x")))),"案件IDはOPP-と半角数字4桁",IF(COUNTIFS($A$8:$A$57,A49)&gt;1,"案件IDが重複",IF(NOT(IF(ISNUMBER(B49),AND(B49&gt;=0,B49&lt;=1000000000,B49=INT(B49)),FALSE())),"元の見込額は0〜10億円の整数で必須",IF(NOT(IF(ISNUMBER(C49),AND(C49&gt;=0,C49&lt;=100,C49=INT(C49)),FALSE())),"元の確度は0〜100の整数で必須",IF(NOT(IF(ISNUMBER(D49),AND(D49&gt;=43831,D49&lt;73051,D49=INT(D49)),FALSE())),"元の予定日は時刻なしで必須",IF(NOT(IF(ISNUMBER(E49),AND(E49&gt;=43831,E49&lt;73051,E49=INT(E49)),FALSE())),"予測記録確認日は時刻なしで必須",IF(E49&gt;予測比較!$B$3,"予測記録確認日が予測基準日より後",IF(D49&lt;=予測比較!$B$3,"元の予定日は予測基準日より後",IF(NOT(OR(F49="受注",F49="失注",F49="継続",F49="未確認")),"実績区分を確認",IF(AND(F49="受注",NOT(IF(ISNUMBER(G49),AND(G49&gt;=0,G49&lt;=1000000000,G49=INT(G49)),FALSE()))),"受注額は0〜10億円の整数で必須",IF(AND(F49&lt;&gt;"受注",COUNTA(G49)&gt;0),"受注以外は受注額を空欄",IF(AND(OR(F49="受注",F49="失注"),NOT(IF(ISNUMBER(H49),AND(H49&gt;=43831,H49&lt;73051,H49=INT(H49)),FALSE()))),"受注/失注は決着日が必須",IF(AND(NOT(OR(F49="受注",F49="失注")),COUNTA(H49)&gt;0),"継続/未確認の決着日は空欄",IF(NOT(IF(ISNUMBER(I49),AND(I49&gt;=43831,I49&lt;73051,I49=INT(I49)),FALSE())),"実績記録確認日は時刻なしで必須",IF(OR(I49&lt;予測比較!$H$3,I49&gt;予測比較!$B$4),"対象終了日≦実績確認日≦実績基準日を確認",IF(AND(OR(F49="受注",F49="失注"),OR(H49&lt;=予測比較!$B$3,H49&gt;I49)),"予測基準日＜決着日≦実績確認日を確認","確認済み")))))))))))))))))</f>
        <v/>
      </c>
      <c r="O49" s="1" t="str">
        <f aca="false">IF(N49="","",IF(N49="確認済み",0,1))</f>
        <v/>
      </c>
      <c r="P49" s="1" t="n">
        <f aca="false">IF(COUNTA(A49:I49)=0,IF(AND(N49="",O49="",J49="",K49="",L49="",M49=""),0,1),IF(NOT(AND(ISTEXT(N49),N49=IF(COUNTA(A49:I49)=0,"",IF(NOT(AND(ISTEXT(A49),LEN(A49)=8,EXACT(LEFT(A49,4),"OPP-"),ISNUMBER(FIND(MID(A49,5,1)&amp;"x","0x1x2x3x4x5x6x7x8x9x")),ISNUMBER(FIND(MID(A49,6,1)&amp;"x","0x1x2x3x4x5x6x7x8x9x")),ISNUMBER(FIND(MID(A49,7,1)&amp;"x","0x1x2x3x4x5x6x7x8x9x")),ISNUMBER(FIND(MID(A49,8,1)&amp;"x","0x1x2x3x4x5x6x7x8x9x")))),"案件IDはOPP-と半角数字4桁",IF(COUNTIFS($A$8:$A$57,A49)&gt;1,"案件IDが重複",IF(NOT(IF(ISNUMBER(B49),AND(B49&gt;=0,B49&lt;=1000000000,B49=INT(B49)),FALSE())),"元の見込額は0〜10億円の整数で必須",IF(NOT(IF(ISNUMBER(C49),AND(C49&gt;=0,C49&lt;=100,C49=INT(C49)),FALSE())),"元の確度は0〜100の整数で必須",IF(NOT(IF(ISNUMBER(D49),AND(D49&gt;=43831,D49&lt;73051,D49=INT(D49)),FALSE())),"元の予定日は時刻なしで必須",IF(NOT(IF(ISNUMBER(E49),AND(E49&gt;=43831,E49&lt;73051,E49=INT(E49)),FALSE())),"予測記録確認日は時刻なしで必須",IF(E49&gt;予測比較!$B$3,"予測記録確認日が予測基準日より後",IF(D49&lt;=予測比較!$B$3,"元の予定日は予測基準日より後",IF(NOT(OR(F49="受注",F49="失注",F49="継続",F49="未確認")),"実績区分を確認",IF(AND(F49="受注",NOT(IF(ISNUMBER(G49),AND(G49&gt;=0,G49&lt;=1000000000,G49=INT(G49)),FALSE()))),"受注額は0〜10億円の整数で必須",IF(AND(F49&lt;&gt;"受注",COUNTA(G49)&gt;0),"受注以外は受注額を空欄",IF(AND(OR(F49="受注",F49="失注"),NOT(IF(ISNUMBER(H49),AND(H49&gt;=43831,H49&lt;73051,H49=INT(H49)),FALSE()))),"受注/失注は決着日が必須",IF(AND(NOT(OR(F49="受注",F49="失注")),COUNTA(H49)&gt;0),"継続/未確認の決着日は空欄",IF(NOT(IF(ISNUMBER(I49),AND(I49&gt;=43831,I49&lt;73051,I49=INT(I49)),FALSE())),"実績記録確認日は時刻なしで必須",IF(OR(I49&lt;予測比較!$H$3,I49&gt;予測比較!$B$4),"対象終了日≦実績確認日≦実績基準日を確認",IF(AND(OR(F49="受注",F49="失注"),OR(H49&lt;=予測比較!$B$3,H49&gt;I49)),"予測基準日＜決着日≦実績確認日を確認","確認済み"))))))))))))))))),ISNUMBER(O49),O49=IF(N49="確認済み",0,1))),1,IF(O49&lt;&gt;0,0,IF(AND(ISNUMBER(J49),J49=IF(AND(D49&gt;=予測比較!$E$3,D49&lt;=予測比較!$H$3),1,0),IF(J49=1,ISNUMBER(K49),ISTEXT(K49)),K49=IF(J49=1,ROUND(B49*C49/100,0),""),IF(AND(J49=1,F49&lt;&gt;"未確認"),ISNUMBER(L49),ISTEXT(L49)),L49=IF(J49&lt;&gt;1,"",IF(F49="未確認","",IF(AND(F49="受注",H49&gt;=予測比較!$E$3,H49&lt;=予測比較!$H$3),G49,0))),IF(AND(J49=1,F49&lt;&gt;"未確認"),ISNUMBER(M49),ISTEXT(M49)),M49=IF(J49&lt;&gt;1,"",IF(F49="未確認","",L49-K49))),0,1))))</f>
        <v>0</v>
      </c>
    </row>
    <row r="50" customFormat="false" ht="30" hidden="false" customHeight="true" outlineLevel="0" collapsed="false">
      <c r="A50" s="10"/>
      <c r="B50" s="11"/>
      <c r="C50" s="12"/>
      <c r="D50" s="3"/>
      <c r="E50" s="3"/>
      <c r="F50" s="13"/>
      <c r="G50" s="11"/>
      <c r="H50" s="3"/>
      <c r="I50" s="3"/>
      <c r="J50" s="1" t="str">
        <f aca="false">IF(N50="","",IF(O50&lt;&gt;0,NA(),IF(AND(D50&gt;=予測比較!$E$3,D50&lt;=予測比較!$H$3),1,0)))</f>
        <v/>
      </c>
      <c r="K50" s="5" t="str">
        <f aca="false">IF(N50="","",IF(O50&lt;&gt;0,NA(),IF(J50=1,ROUND(B50*C50/100,0),"")))</f>
        <v/>
      </c>
      <c r="L50" s="5" t="str">
        <f aca="false">IF(N50="","",IF(O50&lt;&gt;0,NA(),IF(J50&lt;&gt;1,"",IF(F50="未確認","",IF(AND(F50="受注",H50&gt;=予測比較!$E$3,H50&lt;=予測比較!$H$3),G50,0)))))</f>
        <v/>
      </c>
      <c r="M50" s="5" t="str">
        <f aca="false">IF(N50="","",IF(O50&lt;&gt;0,NA(),IF(J50&lt;&gt;1,"",IF(F50="未確認","",L50-K50))))</f>
        <v/>
      </c>
      <c r="N50" s="1" t="str">
        <f aca="false">IF(COUNTA(A50:I50)=0,"",IF(NOT(AND(ISTEXT(A50),LEN(A50)=8,EXACT(LEFT(A50,4),"OPP-"),ISNUMBER(FIND(MID(A50,5,1)&amp;"x","0x1x2x3x4x5x6x7x8x9x")),ISNUMBER(FIND(MID(A50,6,1)&amp;"x","0x1x2x3x4x5x6x7x8x9x")),ISNUMBER(FIND(MID(A50,7,1)&amp;"x","0x1x2x3x4x5x6x7x8x9x")),ISNUMBER(FIND(MID(A50,8,1)&amp;"x","0x1x2x3x4x5x6x7x8x9x")))),"案件IDはOPP-と半角数字4桁",IF(COUNTIFS($A$8:$A$57,A50)&gt;1,"案件IDが重複",IF(NOT(IF(ISNUMBER(B50),AND(B50&gt;=0,B50&lt;=1000000000,B50=INT(B50)),FALSE())),"元の見込額は0〜10億円の整数で必須",IF(NOT(IF(ISNUMBER(C50),AND(C50&gt;=0,C50&lt;=100,C50=INT(C50)),FALSE())),"元の確度は0〜100の整数で必須",IF(NOT(IF(ISNUMBER(D50),AND(D50&gt;=43831,D50&lt;73051,D50=INT(D50)),FALSE())),"元の予定日は時刻なしで必須",IF(NOT(IF(ISNUMBER(E50),AND(E50&gt;=43831,E50&lt;73051,E50=INT(E50)),FALSE())),"予測記録確認日は時刻なしで必須",IF(E50&gt;予測比較!$B$3,"予測記録確認日が予測基準日より後",IF(D50&lt;=予測比較!$B$3,"元の予定日は予測基準日より後",IF(NOT(OR(F50="受注",F50="失注",F50="継続",F50="未確認")),"実績区分を確認",IF(AND(F50="受注",NOT(IF(ISNUMBER(G50),AND(G50&gt;=0,G50&lt;=1000000000,G50=INT(G50)),FALSE()))),"受注額は0〜10億円の整数で必須",IF(AND(F50&lt;&gt;"受注",COUNTA(G50)&gt;0),"受注以外は受注額を空欄",IF(AND(OR(F50="受注",F50="失注"),NOT(IF(ISNUMBER(H50),AND(H50&gt;=43831,H50&lt;73051,H50=INT(H50)),FALSE()))),"受注/失注は決着日が必須",IF(AND(NOT(OR(F50="受注",F50="失注")),COUNTA(H50)&gt;0),"継続/未確認の決着日は空欄",IF(NOT(IF(ISNUMBER(I50),AND(I50&gt;=43831,I50&lt;73051,I50=INT(I50)),FALSE())),"実績記録確認日は時刻なしで必須",IF(OR(I50&lt;予測比較!$H$3,I50&gt;予測比較!$B$4),"対象終了日≦実績確認日≦実績基準日を確認",IF(AND(OR(F50="受注",F50="失注"),OR(H50&lt;=予測比較!$B$3,H50&gt;I50)),"予測基準日＜決着日≦実績確認日を確認","確認済み")))))))))))))))))</f>
        <v/>
      </c>
      <c r="O50" s="1" t="str">
        <f aca="false">IF(N50="","",IF(N50="確認済み",0,1))</f>
        <v/>
      </c>
      <c r="P50" s="1" t="n">
        <f aca="false">IF(COUNTA(A50:I50)=0,IF(AND(N50="",O50="",J50="",K50="",L50="",M50=""),0,1),IF(NOT(AND(ISTEXT(N50),N50=IF(COUNTA(A50:I50)=0,"",IF(NOT(AND(ISTEXT(A50),LEN(A50)=8,EXACT(LEFT(A50,4),"OPP-"),ISNUMBER(FIND(MID(A50,5,1)&amp;"x","0x1x2x3x4x5x6x7x8x9x")),ISNUMBER(FIND(MID(A50,6,1)&amp;"x","0x1x2x3x4x5x6x7x8x9x")),ISNUMBER(FIND(MID(A50,7,1)&amp;"x","0x1x2x3x4x5x6x7x8x9x")),ISNUMBER(FIND(MID(A50,8,1)&amp;"x","0x1x2x3x4x5x6x7x8x9x")))),"案件IDはOPP-と半角数字4桁",IF(COUNTIFS($A$8:$A$57,A50)&gt;1,"案件IDが重複",IF(NOT(IF(ISNUMBER(B50),AND(B50&gt;=0,B50&lt;=1000000000,B50=INT(B50)),FALSE())),"元の見込額は0〜10億円の整数で必須",IF(NOT(IF(ISNUMBER(C50),AND(C50&gt;=0,C50&lt;=100,C50=INT(C50)),FALSE())),"元の確度は0〜100の整数で必須",IF(NOT(IF(ISNUMBER(D50),AND(D50&gt;=43831,D50&lt;73051,D50=INT(D50)),FALSE())),"元の予定日は時刻なしで必須",IF(NOT(IF(ISNUMBER(E50),AND(E50&gt;=43831,E50&lt;73051,E50=INT(E50)),FALSE())),"予測記録確認日は時刻なしで必須",IF(E50&gt;予測比較!$B$3,"予測記録確認日が予測基準日より後",IF(D50&lt;=予測比較!$B$3,"元の予定日は予測基準日より後",IF(NOT(OR(F50="受注",F50="失注",F50="継続",F50="未確認")),"実績区分を確認",IF(AND(F50="受注",NOT(IF(ISNUMBER(G50),AND(G50&gt;=0,G50&lt;=1000000000,G50=INT(G50)),FALSE()))),"受注額は0〜10億円の整数で必須",IF(AND(F50&lt;&gt;"受注",COUNTA(G50)&gt;0),"受注以外は受注額を空欄",IF(AND(OR(F50="受注",F50="失注"),NOT(IF(ISNUMBER(H50),AND(H50&gt;=43831,H50&lt;73051,H50=INT(H50)),FALSE()))),"受注/失注は決着日が必須",IF(AND(NOT(OR(F50="受注",F50="失注")),COUNTA(H50)&gt;0),"継続/未確認の決着日は空欄",IF(NOT(IF(ISNUMBER(I50),AND(I50&gt;=43831,I50&lt;73051,I50=INT(I50)),FALSE())),"実績記録確認日は時刻なしで必須",IF(OR(I50&lt;予測比較!$H$3,I50&gt;予測比較!$B$4),"対象終了日≦実績確認日≦実績基準日を確認",IF(AND(OR(F50="受注",F50="失注"),OR(H50&lt;=予測比較!$B$3,H50&gt;I50)),"予測基準日＜決着日≦実績確認日を確認","確認済み"))))))))))))))))),ISNUMBER(O50),O50=IF(N50="確認済み",0,1))),1,IF(O50&lt;&gt;0,0,IF(AND(ISNUMBER(J50),J50=IF(AND(D50&gt;=予測比較!$E$3,D50&lt;=予測比較!$H$3),1,0),IF(J50=1,ISNUMBER(K50),ISTEXT(K50)),K50=IF(J50=1,ROUND(B50*C50/100,0),""),IF(AND(J50=1,F50&lt;&gt;"未確認"),ISNUMBER(L50),ISTEXT(L50)),L50=IF(J50&lt;&gt;1,"",IF(F50="未確認","",IF(AND(F50="受注",H50&gt;=予測比較!$E$3,H50&lt;=予測比較!$H$3),G50,0))),IF(AND(J50=1,F50&lt;&gt;"未確認"),ISNUMBER(M50),ISTEXT(M50)),M50=IF(J50&lt;&gt;1,"",IF(F50="未確認","",L50-K50))),0,1))))</f>
        <v>0</v>
      </c>
    </row>
    <row r="51" customFormat="false" ht="30" hidden="false" customHeight="true" outlineLevel="0" collapsed="false">
      <c r="A51" s="10"/>
      <c r="B51" s="11"/>
      <c r="C51" s="12"/>
      <c r="D51" s="3"/>
      <c r="E51" s="3"/>
      <c r="F51" s="13"/>
      <c r="G51" s="11"/>
      <c r="H51" s="3"/>
      <c r="I51" s="3"/>
      <c r="J51" s="1" t="str">
        <f aca="false">IF(N51="","",IF(O51&lt;&gt;0,NA(),IF(AND(D51&gt;=予測比較!$E$3,D51&lt;=予測比較!$H$3),1,0)))</f>
        <v/>
      </c>
      <c r="K51" s="5" t="str">
        <f aca="false">IF(N51="","",IF(O51&lt;&gt;0,NA(),IF(J51=1,ROUND(B51*C51/100,0),"")))</f>
        <v/>
      </c>
      <c r="L51" s="5" t="str">
        <f aca="false">IF(N51="","",IF(O51&lt;&gt;0,NA(),IF(J51&lt;&gt;1,"",IF(F51="未確認","",IF(AND(F51="受注",H51&gt;=予測比較!$E$3,H51&lt;=予測比較!$H$3),G51,0)))))</f>
        <v/>
      </c>
      <c r="M51" s="5" t="str">
        <f aca="false">IF(N51="","",IF(O51&lt;&gt;0,NA(),IF(J51&lt;&gt;1,"",IF(F51="未確認","",L51-K51))))</f>
        <v/>
      </c>
      <c r="N51" s="1" t="str">
        <f aca="false">IF(COUNTA(A51:I51)=0,"",IF(NOT(AND(ISTEXT(A51),LEN(A51)=8,EXACT(LEFT(A51,4),"OPP-"),ISNUMBER(FIND(MID(A51,5,1)&amp;"x","0x1x2x3x4x5x6x7x8x9x")),ISNUMBER(FIND(MID(A51,6,1)&amp;"x","0x1x2x3x4x5x6x7x8x9x")),ISNUMBER(FIND(MID(A51,7,1)&amp;"x","0x1x2x3x4x5x6x7x8x9x")),ISNUMBER(FIND(MID(A51,8,1)&amp;"x","0x1x2x3x4x5x6x7x8x9x")))),"案件IDはOPP-と半角数字4桁",IF(COUNTIFS($A$8:$A$57,A51)&gt;1,"案件IDが重複",IF(NOT(IF(ISNUMBER(B51),AND(B51&gt;=0,B51&lt;=1000000000,B51=INT(B51)),FALSE())),"元の見込額は0〜10億円の整数で必須",IF(NOT(IF(ISNUMBER(C51),AND(C51&gt;=0,C51&lt;=100,C51=INT(C51)),FALSE())),"元の確度は0〜100の整数で必須",IF(NOT(IF(ISNUMBER(D51),AND(D51&gt;=43831,D51&lt;73051,D51=INT(D51)),FALSE())),"元の予定日は時刻なしで必須",IF(NOT(IF(ISNUMBER(E51),AND(E51&gt;=43831,E51&lt;73051,E51=INT(E51)),FALSE())),"予測記録確認日は時刻なしで必須",IF(E51&gt;予測比較!$B$3,"予測記録確認日が予測基準日より後",IF(D51&lt;=予測比較!$B$3,"元の予定日は予測基準日より後",IF(NOT(OR(F51="受注",F51="失注",F51="継続",F51="未確認")),"実績区分を確認",IF(AND(F51="受注",NOT(IF(ISNUMBER(G51),AND(G51&gt;=0,G51&lt;=1000000000,G51=INT(G51)),FALSE()))),"受注額は0〜10億円の整数で必須",IF(AND(F51&lt;&gt;"受注",COUNTA(G51)&gt;0),"受注以外は受注額を空欄",IF(AND(OR(F51="受注",F51="失注"),NOT(IF(ISNUMBER(H51),AND(H51&gt;=43831,H51&lt;73051,H51=INT(H51)),FALSE()))),"受注/失注は決着日が必須",IF(AND(NOT(OR(F51="受注",F51="失注")),COUNTA(H51)&gt;0),"継続/未確認の決着日は空欄",IF(NOT(IF(ISNUMBER(I51),AND(I51&gt;=43831,I51&lt;73051,I51=INT(I51)),FALSE())),"実績記録確認日は時刻なしで必須",IF(OR(I51&lt;予測比較!$H$3,I51&gt;予測比較!$B$4),"対象終了日≦実績確認日≦実績基準日を確認",IF(AND(OR(F51="受注",F51="失注"),OR(H51&lt;=予測比較!$B$3,H51&gt;I51)),"予測基準日＜決着日≦実績確認日を確認","確認済み")))))))))))))))))</f>
        <v/>
      </c>
      <c r="O51" s="1" t="str">
        <f aca="false">IF(N51="","",IF(N51="確認済み",0,1))</f>
        <v/>
      </c>
      <c r="P51" s="1" t="n">
        <f aca="false">IF(COUNTA(A51:I51)=0,IF(AND(N51="",O51="",J51="",K51="",L51="",M51=""),0,1),IF(NOT(AND(ISTEXT(N51),N51=IF(COUNTA(A51:I51)=0,"",IF(NOT(AND(ISTEXT(A51),LEN(A51)=8,EXACT(LEFT(A51,4),"OPP-"),ISNUMBER(FIND(MID(A51,5,1)&amp;"x","0x1x2x3x4x5x6x7x8x9x")),ISNUMBER(FIND(MID(A51,6,1)&amp;"x","0x1x2x3x4x5x6x7x8x9x")),ISNUMBER(FIND(MID(A51,7,1)&amp;"x","0x1x2x3x4x5x6x7x8x9x")),ISNUMBER(FIND(MID(A51,8,1)&amp;"x","0x1x2x3x4x5x6x7x8x9x")))),"案件IDはOPP-と半角数字4桁",IF(COUNTIFS($A$8:$A$57,A51)&gt;1,"案件IDが重複",IF(NOT(IF(ISNUMBER(B51),AND(B51&gt;=0,B51&lt;=1000000000,B51=INT(B51)),FALSE())),"元の見込額は0〜10億円の整数で必須",IF(NOT(IF(ISNUMBER(C51),AND(C51&gt;=0,C51&lt;=100,C51=INT(C51)),FALSE())),"元の確度は0〜100の整数で必須",IF(NOT(IF(ISNUMBER(D51),AND(D51&gt;=43831,D51&lt;73051,D51=INT(D51)),FALSE())),"元の予定日は時刻なしで必須",IF(NOT(IF(ISNUMBER(E51),AND(E51&gt;=43831,E51&lt;73051,E51=INT(E51)),FALSE())),"予測記録確認日は時刻なしで必須",IF(E51&gt;予測比較!$B$3,"予測記録確認日が予測基準日より後",IF(D51&lt;=予測比較!$B$3,"元の予定日は予測基準日より後",IF(NOT(OR(F51="受注",F51="失注",F51="継続",F51="未確認")),"実績区分を確認",IF(AND(F51="受注",NOT(IF(ISNUMBER(G51),AND(G51&gt;=0,G51&lt;=1000000000,G51=INT(G51)),FALSE()))),"受注額は0〜10億円の整数で必須",IF(AND(F51&lt;&gt;"受注",COUNTA(G51)&gt;0),"受注以外は受注額を空欄",IF(AND(OR(F51="受注",F51="失注"),NOT(IF(ISNUMBER(H51),AND(H51&gt;=43831,H51&lt;73051,H51=INT(H51)),FALSE()))),"受注/失注は決着日が必須",IF(AND(NOT(OR(F51="受注",F51="失注")),COUNTA(H51)&gt;0),"継続/未確認の決着日は空欄",IF(NOT(IF(ISNUMBER(I51),AND(I51&gt;=43831,I51&lt;73051,I51=INT(I51)),FALSE())),"実績記録確認日は時刻なしで必須",IF(OR(I51&lt;予測比較!$H$3,I51&gt;予測比較!$B$4),"対象終了日≦実績確認日≦実績基準日を確認",IF(AND(OR(F51="受注",F51="失注"),OR(H51&lt;=予測比較!$B$3,H51&gt;I51)),"予測基準日＜決着日≦実績確認日を確認","確認済み"))))))))))))))))),ISNUMBER(O51),O51=IF(N51="確認済み",0,1))),1,IF(O51&lt;&gt;0,0,IF(AND(ISNUMBER(J51),J51=IF(AND(D51&gt;=予測比較!$E$3,D51&lt;=予測比較!$H$3),1,0),IF(J51=1,ISNUMBER(K51),ISTEXT(K51)),K51=IF(J51=1,ROUND(B51*C51/100,0),""),IF(AND(J51=1,F51&lt;&gt;"未確認"),ISNUMBER(L51),ISTEXT(L51)),L51=IF(J51&lt;&gt;1,"",IF(F51="未確認","",IF(AND(F51="受注",H51&gt;=予測比較!$E$3,H51&lt;=予測比較!$H$3),G51,0))),IF(AND(J51=1,F51&lt;&gt;"未確認"),ISNUMBER(M51),ISTEXT(M51)),M51=IF(J51&lt;&gt;1,"",IF(F51="未確認","",L51-K51))),0,1))))</f>
        <v>0</v>
      </c>
    </row>
    <row r="52" customFormat="false" ht="30" hidden="false" customHeight="true" outlineLevel="0" collapsed="false">
      <c r="A52" s="10"/>
      <c r="B52" s="11"/>
      <c r="C52" s="12"/>
      <c r="D52" s="3"/>
      <c r="E52" s="3"/>
      <c r="F52" s="13"/>
      <c r="G52" s="11"/>
      <c r="H52" s="3"/>
      <c r="I52" s="3"/>
      <c r="J52" s="1" t="str">
        <f aca="false">IF(N52="","",IF(O52&lt;&gt;0,NA(),IF(AND(D52&gt;=予測比較!$E$3,D52&lt;=予測比較!$H$3),1,0)))</f>
        <v/>
      </c>
      <c r="K52" s="5" t="str">
        <f aca="false">IF(N52="","",IF(O52&lt;&gt;0,NA(),IF(J52=1,ROUND(B52*C52/100,0),"")))</f>
        <v/>
      </c>
      <c r="L52" s="5" t="str">
        <f aca="false">IF(N52="","",IF(O52&lt;&gt;0,NA(),IF(J52&lt;&gt;1,"",IF(F52="未確認","",IF(AND(F52="受注",H52&gt;=予測比較!$E$3,H52&lt;=予測比較!$H$3),G52,0)))))</f>
        <v/>
      </c>
      <c r="M52" s="5" t="str">
        <f aca="false">IF(N52="","",IF(O52&lt;&gt;0,NA(),IF(J52&lt;&gt;1,"",IF(F52="未確認","",L52-K52))))</f>
        <v/>
      </c>
      <c r="N52" s="1" t="str">
        <f aca="false">IF(COUNTA(A52:I52)=0,"",IF(NOT(AND(ISTEXT(A52),LEN(A52)=8,EXACT(LEFT(A52,4),"OPP-"),ISNUMBER(FIND(MID(A52,5,1)&amp;"x","0x1x2x3x4x5x6x7x8x9x")),ISNUMBER(FIND(MID(A52,6,1)&amp;"x","0x1x2x3x4x5x6x7x8x9x")),ISNUMBER(FIND(MID(A52,7,1)&amp;"x","0x1x2x3x4x5x6x7x8x9x")),ISNUMBER(FIND(MID(A52,8,1)&amp;"x","0x1x2x3x4x5x6x7x8x9x")))),"案件IDはOPP-と半角数字4桁",IF(COUNTIFS($A$8:$A$57,A52)&gt;1,"案件IDが重複",IF(NOT(IF(ISNUMBER(B52),AND(B52&gt;=0,B52&lt;=1000000000,B52=INT(B52)),FALSE())),"元の見込額は0〜10億円の整数で必須",IF(NOT(IF(ISNUMBER(C52),AND(C52&gt;=0,C52&lt;=100,C52=INT(C52)),FALSE())),"元の確度は0〜100の整数で必須",IF(NOT(IF(ISNUMBER(D52),AND(D52&gt;=43831,D52&lt;73051,D52=INT(D52)),FALSE())),"元の予定日は時刻なしで必須",IF(NOT(IF(ISNUMBER(E52),AND(E52&gt;=43831,E52&lt;73051,E52=INT(E52)),FALSE())),"予測記録確認日は時刻なしで必須",IF(E52&gt;予測比較!$B$3,"予測記録確認日が予測基準日より後",IF(D52&lt;=予測比較!$B$3,"元の予定日は予測基準日より後",IF(NOT(OR(F52="受注",F52="失注",F52="継続",F52="未確認")),"実績区分を確認",IF(AND(F52="受注",NOT(IF(ISNUMBER(G52),AND(G52&gt;=0,G52&lt;=1000000000,G52=INT(G52)),FALSE()))),"受注額は0〜10億円の整数で必須",IF(AND(F52&lt;&gt;"受注",COUNTA(G52)&gt;0),"受注以外は受注額を空欄",IF(AND(OR(F52="受注",F52="失注"),NOT(IF(ISNUMBER(H52),AND(H52&gt;=43831,H52&lt;73051,H52=INT(H52)),FALSE()))),"受注/失注は決着日が必須",IF(AND(NOT(OR(F52="受注",F52="失注")),COUNTA(H52)&gt;0),"継続/未確認の決着日は空欄",IF(NOT(IF(ISNUMBER(I52),AND(I52&gt;=43831,I52&lt;73051,I52=INT(I52)),FALSE())),"実績記録確認日は時刻なしで必須",IF(OR(I52&lt;予測比較!$H$3,I52&gt;予測比較!$B$4),"対象終了日≦実績確認日≦実績基準日を確認",IF(AND(OR(F52="受注",F52="失注"),OR(H52&lt;=予測比較!$B$3,H52&gt;I52)),"予測基準日＜決着日≦実績確認日を確認","確認済み")))))))))))))))))</f>
        <v/>
      </c>
      <c r="O52" s="1" t="str">
        <f aca="false">IF(N52="","",IF(N52="確認済み",0,1))</f>
        <v/>
      </c>
      <c r="P52" s="1" t="n">
        <f aca="false">IF(COUNTA(A52:I52)=0,IF(AND(N52="",O52="",J52="",K52="",L52="",M52=""),0,1),IF(NOT(AND(ISTEXT(N52),N52=IF(COUNTA(A52:I52)=0,"",IF(NOT(AND(ISTEXT(A52),LEN(A52)=8,EXACT(LEFT(A52,4),"OPP-"),ISNUMBER(FIND(MID(A52,5,1)&amp;"x","0x1x2x3x4x5x6x7x8x9x")),ISNUMBER(FIND(MID(A52,6,1)&amp;"x","0x1x2x3x4x5x6x7x8x9x")),ISNUMBER(FIND(MID(A52,7,1)&amp;"x","0x1x2x3x4x5x6x7x8x9x")),ISNUMBER(FIND(MID(A52,8,1)&amp;"x","0x1x2x3x4x5x6x7x8x9x")))),"案件IDはOPP-と半角数字4桁",IF(COUNTIFS($A$8:$A$57,A52)&gt;1,"案件IDが重複",IF(NOT(IF(ISNUMBER(B52),AND(B52&gt;=0,B52&lt;=1000000000,B52=INT(B52)),FALSE())),"元の見込額は0〜10億円の整数で必須",IF(NOT(IF(ISNUMBER(C52),AND(C52&gt;=0,C52&lt;=100,C52=INT(C52)),FALSE())),"元の確度は0〜100の整数で必須",IF(NOT(IF(ISNUMBER(D52),AND(D52&gt;=43831,D52&lt;73051,D52=INT(D52)),FALSE())),"元の予定日は時刻なしで必須",IF(NOT(IF(ISNUMBER(E52),AND(E52&gt;=43831,E52&lt;73051,E52=INT(E52)),FALSE())),"予測記録確認日は時刻なしで必須",IF(E52&gt;予測比較!$B$3,"予測記録確認日が予測基準日より後",IF(D52&lt;=予測比較!$B$3,"元の予定日は予測基準日より後",IF(NOT(OR(F52="受注",F52="失注",F52="継続",F52="未確認")),"実績区分を確認",IF(AND(F52="受注",NOT(IF(ISNUMBER(G52),AND(G52&gt;=0,G52&lt;=1000000000,G52=INT(G52)),FALSE()))),"受注額は0〜10億円の整数で必須",IF(AND(F52&lt;&gt;"受注",COUNTA(G52)&gt;0),"受注以外は受注額を空欄",IF(AND(OR(F52="受注",F52="失注"),NOT(IF(ISNUMBER(H52),AND(H52&gt;=43831,H52&lt;73051,H52=INT(H52)),FALSE()))),"受注/失注は決着日が必須",IF(AND(NOT(OR(F52="受注",F52="失注")),COUNTA(H52)&gt;0),"継続/未確認の決着日は空欄",IF(NOT(IF(ISNUMBER(I52),AND(I52&gt;=43831,I52&lt;73051,I52=INT(I52)),FALSE())),"実績記録確認日は時刻なしで必須",IF(OR(I52&lt;予測比較!$H$3,I52&gt;予測比較!$B$4),"対象終了日≦実績確認日≦実績基準日を確認",IF(AND(OR(F52="受注",F52="失注"),OR(H52&lt;=予測比較!$B$3,H52&gt;I52)),"予測基準日＜決着日≦実績確認日を確認","確認済み"))))))))))))))))),ISNUMBER(O52),O52=IF(N52="確認済み",0,1))),1,IF(O52&lt;&gt;0,0,IF(AND(ISNUMBER(J52),J52=IF(AND(D52&gt;=予測比較!$E$3,D52&lt;=予測比較!$H$3),1,0),IF(J52=1,ISNUMBER(K52),ISTEXT(K52)),K52=IF(J52=1,ROUND(B52*C52/100,0),""),IF(AND(J52=1,F52&lt;&gt;"未確認"),ISNUMBER(L52),ISTEXT(L52)),L52=IF(J52&lt;&gt;1,"",IF(F52="未確認","",IF(AND(F52="受注",H52&gt;=予測比較!$E$3,H52&lt;=予測比較!$H$3),G52,0))),IF(AND(J52=1,F52&lt;&gt;"未確認"),ISNUMBER(M52),ISTEXT(M52)),M52=IF(J52&lt;&gt;1,"",IF(F52="未確認","",L52-K52))),0,1))))</f>
        <v>0</v>
      </c>
    </row>
    <row r="53" customFormat="false" ht="30" hidden="false" customHeight="true" outlineLevel="0" collapsed="false">
      <c r="A53" s="10"/>
      <c r="B53" s="11"/>
      <c r="C53" s="12"/>
      <c r="D53" s="3"/>
      <c r="E53" s="3"/>
      <c r="F53" s="13"/>
      <c r="G53" s="11"/>
      <c r="H53" s="3"/>
      <c r="I53" s="3"/>
      <c r="J53" s="1" t="str">
        <f aca="false">IF(N53="","",IF(O53&lt;&gt;0,NA(),IF(AND(D53&gt;=予測比較!$E$3,D53&lt;=予測比較!$H$3),1,0)))</f>
        <v/>
      </c>
      <c r="K53" s="5" t="str">
        <f aca="false">IF(N53="","",IF(O53&lt;&gt;0,NA(),IF(J53=1,ROUND(B53*C53/100,0),"")))</f>
        <v/>
      </c>
      <c r="L53" s="5" t="str">
        <f aca="false">IF(N53="","",IF(O53&lt;&gt;0,NA(),IF(J53&lt;&gt;1,"",IF(F53="未確認","",IF(AND(F53="受注",H53&gt;=予測比較!$E$3,H53&lt;=予測比較!$H$3),G53,0)))))</f>
        <v/>
      </c>
      <c r="M53" s="5" t="str">
        <f aca="false">IF(N53="","",IF(O53&lt;&gt;0,NA(),IF(J53&lt;&gt;1,"",IF(F53="未確認","",L53-K53))))</f>
        <v/>
      </c>
      <c r="N53" s="1" t="str">
        <f aca="false">IF(COUNTA(A53:I53)=0,"",IF(NOT(AND(ISTEXT(A53),LEN(A53)=8,EXACT(LEFT(A53,4),"OPP-"),ISNUMBER(FIND(MID(A53,5,1)&amp;"x","0x1x2x3x4x5x6x7x8x9x")),ISNUMBER(FIND(MID(A53,6,1)&amp;"x","0x1x2x3x4x5x6x7x8x9x")),ISNUMBER(FIND(MID(A53,7,1)&amp;"x","0x1x2x3x4x5x6x7x8x9x")),ISNUMBER(FIND(MID(A53,8,1)&amp;"x","0x1x2x3x4x5x6x7x8x9x")))),"案件IDはOPP-と半角数字4桁",IF(COUNTIFS($A$8:$A$57,A53)&gt;1,"案件IDが重複",IF(NOT(IF(ISNUMBER(B53),AND(B53&gt;=0,B53&lt;=1000000000,B53=INT(B53)),FALSE())),"元の見込額は0〜10億円の整数で必須",IF(NOT(IF(ISNUMBER(C53),AND(C53&gt;=0,C53&lt;=100,C53=INT(C53)),FALSE())),"元の確度は0〜100の整数で必須",IF(NOT(IF(ISNUMBER(D53),AND(D53&gt;=43831,D53&lt;73051,D53=INT(D53)),FALSE())),"元の予定日は時刻なしで必須",IF(NOT(IF(ISNUMBER(E53),AND(E53&gt;=43831,E53&lt;73051,E53=INT(E53)),FALSE())),"予測記録確認日は時刻なしで必須",IF(E53&gt;予測比較!$B$3,"予測記録確認日が予測基準日より後",IF(D53&lt;=予測比較!$B$3,"元の予定日は予測基準日より後",IF(NOT(OR(F53="受注",F53="失注",F53="継続",F53="未確認")),"実績区分を確認",IF(AND(F53="受注",NOT(IF(ISNUMBER(G53),AND(G53&gt;=0,G53&lt;=1000000000,G53=INT(G53)),FALSE()))),"受注額は0〜10億円の整数で必須",IF(AND(F53&lt;&gt;"受注",COUNTA(G53)&gt;0),"受注以外は受注額を空欄",IF(AND(OR(F53="受注",F53="失注"),NOT(IF(ISNUMBER(H53),AND(H53&gt;=43831,H53&lt;73051,H53=INT(H53)),FALSE()))),"受注/失注は決着日が必須",IF(AND(NOT(OR(F53="受注",F53="失注")),COUNTA(H53)&gt;0),"継続/未確認の決着日は空欄",IF(NOT(IF(ISNUMBER(I53),AND(I53&gt;=43831,I53&lt;73051,I53=INT(I53)),FALSE())),"実績記録確認日は時刻なしで必須",IF(OR(I53&lt;予測比較!$H$3,I53&gt;予測比較!$B$4),"対象終了日≦実績確認日≦実績基準日を確認",IF(AND(OR(F53="受注",F53="失注"),OR(H53&lt;=予測比較!$B$3,H53&gt;I53)),"予測基準日＜決着日≦実績確認日を確認","確認済み")))))))))))))))))</f>
        <v/>
      </c>
      <c r="O53" s="1" t="str">
        <f aca="false">IF(N53="","",IF(N53="確認済み",0,1))</f>
        <v/>
      </c>
      <c r="P53" s="1" t="n">
        <f aca="false">IF(COUNTA(A53:I53)=0,IF(AND(N53="",O53="",J53="",K53="",L53="",M53=""),0,1),IF(NOT(AND(ISTEXT(N53),N53=IF(COUNTA(A53:I53)=0,"",IF(NOT(AND(ISTEXT(A53),LEN(A53)=8,EXACT(LEFT(A53,4),"OPP-"),ISNUMBER(FIND(MID(A53,5,1)&amp;"x","0x1x2x3x4x5x6x7x8x9x")),ISNUMBER(FIND(MID(A53,6,1)&amp;"x","0x1x2x3x4x5x6x7x8x9x")),ISNUMBER(FIND(MID(A53,7,1)&amp;"x","0x1x2x3x4x5x6x7x8x9x")),ISNUMBER(FIND(MID(A53,8,1)&amp;"x","0x1x2x3x4x5x6x7x8x9x")))),"案件IDはOPP-と半角数字4桁",IF(COUNTIFS($A$8:$A$57,A53)&gt;1,"案件IDが重複",IF(NOT(IF(ISNUMBER(B53),AND(B53&gt;=0,B53&lt;=1000000000,B53=INT(B53)),FALSE())),"元の見込額は0〜10億円の整数で必須",IF(NOT(IF(ISNUMBER(C53),AND(C53&gt;=0,C53&lt;=100,C53=INT(C53)),FALSE())),"元の確度は0〜100の整数で必須",IF(NOT(IF(ISNUMBER(D53),AND(D53&gt;=43831,D53&lt;73051,D53=INT(D53)),FALSE())),"元の予定日は時刻なしで必須",IF(NOT(IF(ISNUMBER(E53),AND(E53&gt;=43831,E53&lt;73051,E53=INT(E53)),FALSE())),"予測記録確認日は時刻なしで必須",IF(E53&gt;予測比較!$B$3,"予測記録確認日が予測基準日より後",IF(D53&lt;=予測比較!$B$3,"元の予定日は予測基準日より後",IF(NOT(OR(F53="受注",F53="失注",F53="継続",F53="未確認")),"実績区分を確認",IF(AND(F53="受注",NOT(IF(ISNUMBER(G53),AND(G53&gt;=0,G53&lt;=1000000000,G53=INT(G53)),FALSE()))),"受注額は0〜10億円の整数で必須",IF(AND(F53&lt;&gt;"受注",COUNTA(G53)&gt;0),"受注以外は受注額を空欄",IF(AND(OR(F53="受注",F53="失注"),NOT(IF(ISNUMBER(H53),AND(H53&gt;=43831,H53&lt;73051,H53=INT(H53)),FALSE()))),"受注/失注は決着日が必須",IF(AND(NOT(OR(F53="受注",F53="失注")),COUNTA(H53)&gt;0),"継続/未確認の決着日は空欄",IF(NOT(IF(ISNUMBER(I53),AND(I53&gt;=43831,I53&lt;73051,I53=INT(I53)),FALSE())),"実績記録確認日は時刻なしで必須",IF(OR(I53&lt;予測比較!$H$3,I53&gt;予測比較!$B$4),"対象終了日≦実績確認日≦実績基準日を確認",IF(AND(OR(F53="受注",F53="失注"),OR(H53&lt;=予測比較!$B$3,H53&gt;I53)),"予測基準日＜決着日≦実績確認日を確認","確認済み"))))))))))))))))),ISNUMBER(O53),O53=IF(N53="確認済み",0,1))),1,IF(O53&lt;&gt;0,0,IF(AND(ISNUMBER(J53),J53=IF(AND(D53&gt;=予測比較!$E$3,D53&lt;=予測比較!$H$3),1,0),IF(J53=1,ISNUMBER(K53),ISTEXT(K53)),K53=IF(J53=1,ROUND(B53*C53/100,0),""),IF(AND(J53=1,F53&lt;&gt;"未確認"),ISNUMBER(L53),ISTEXT(L53)),L53=IF(J53&lt;&gt;1,"",IF(F53="未確認","",IF(AND(F53="受注",H53&gt;=予測比較!$E$3,H53&lt;=予測比較!$H$3),G53,0))),IF(AND(J53=1,F53&lt;&gt;"未確認"),ISNUMBER(M53),ISTEXT(M53)),M53=IF(J53&lt;&gt;1,"",IF(F53="未確認","",L53-K53))),0,1))))</f>
        <v>0</v>
      </c>
    </row>
    <row r="54" customFormat="false" ht="30" hidden="false" customHeight="true" outlineLevel="0" collapsed="false">
      <c r="A54" s="10"/>
      <c r="B54" s="11"/>
      <c r="C54" s="12"/>
      <c r="D54" s="3"/>
      <c r="E54" s="3"/>
      <c r="F54" s="13"/>
      <c r="G54" s="11"/>
      <c r="H54" s="3"/>
      <c r="I54" s="3"/>
      <c r="J54" s="1" t="str">
        <f aca="false">IF(N54="","",IF(O54&lt;&gt;0,NA(),IF(AND(D54&gt;=予測比較!$E$3,D54&lt;=予測比較!$H$3),1,0)))</f>
        <v/>
      </c>
      <c r="K54" s="5" t="str">
        <f aca="false">IF(N54="","",IF(O54&lt;&gt;0,NA(),IF(J54=1,ROUND(B54*C54/100,0),"")))</f>
        <v/>
      </c>
      <c r="L54" s="5" t="str">
        <f aca="false">IF(N54="","",IF(O54&lt;&gt;0,NA(),IF(J54&lt;&gt;1,"",IF(F54="未確認","",IF(AND(F54="受注",H54&gt;=予測比較!$E$3,H54&lt;=予測比較!$H$3),G54,0)))))</f>
        <v/>
      </c>
      <c r="M54" s="5" t="str">
        <f aca="false">IF(N54="","",IF(O54&lt;&gt;0,NA(),IF(J54&lt;&gt;1,"",IF(F54="未確認","",L54-K54))))</f>
        <v/>
      </c>
      <c r="N54" s="1" t="str">
        <f aca="false">IF(COUNTA(A54:I54)=0,"",IF(NOT(AND(ISTEXT(A54),LEN(A54)=8,EXACT(LEFT(A54,4),"OPP-"),ISNUMBER(FIND(MID(A54,5,1)&amp;"x","0x1x2x3x4x5x6x7x8x9x")),ISNUMBER(FIND(MID(A54,6,1)&amp;"x","0x1x2x3x4x5x6x7x8x9x")),ISNUMBER(FIND(MID(A54,7,1)&amp;"x","0x1x2x3x4x5x6x7x8x9x")),ISNUMBER(FIND(MID(A54,8,1)&amp;"x","0x1x2x3x4x5x6x7x8x9x")))),"案件IDはOPP-と半角数字4桁",IF(COUNTIFS($A$8:$A$57,A54)&gt;1,"案件IDが重複",IF(NOT(IF(ISNUMBER(B54),AND(B54&gt;=0,B54&lt;=1000000000,B54=INT(B54)),FALSE())),"元の見込額は0〜10億円の整数で必須",IF(NOT(IF(ISNUMBER(C54),AND(C54&gt;=0,C54&lt;=100,C54=INT(C54)),FALSE())),"元の確度は0〜100の整数で必須",IF(NOT(IF(ISNUMBER(D54),AND(D54&gt;=43831,D54&lt;73051,D54=INT(D54)),FALSE())),"元の予定日は時刻なしで必須",IF(NOT(IF(ISNUMBER(E54),AND(E54&gt;=43831,E54&lt;73051,E54=INT(E54)),FALSE())),"予測記録確認日は時刻なしで必須",IF(E54&gt;予測比較!$B$3,"予測記録確認日が予測基準日より後",IF(D54&lt;=予測比較!$B$3,"元の予定日は予測基準日より後",IF(NOT(OR(F54="受注",F54="失注",F54="継続",F54="未確認")),"実績区分を確認",IF(AND(F54="受注",NOT(IF(ISNUMBER(G54),AND(G54&gt;=0,G54&lt;=1000000000,G54=INT(G54)),FALSE()))),"受注額は0〜10億円の整数で必須",IF(AND(F54&lt;&gt;"受注",COUNTA(G54)&gt;0),"受注以外は受注額を空欄",IF(AND(OR(F54="受注",F54="失注"),NOT(IF(ISNUMBER(H54),AND(H54&gt;=43831,H54&lt;73051,H54=INT(H54)),FALSE()))),"受注/失注は決着日が必須",IF(AND(NOT(OR(F54="受注",F54="失注")),COUNTA(H54)&gt;0),"継続/未確認の決着日は空欄",IF(NOT(IF(ISNUMBER(I54),AND(I54&gt;=43831,I54&lt;73051,I54=INT(I54)),FALSE())),"実績記録確認日は時刻なしで必須",IF(OR(I54&lt;予測比較!$H$3,I54&gt;予測比較!$B$4),"対象終了日≦実績確認日≦実績基準日を確認",IF(AND(OR(F54="受注",F54="失注"),OR(H54&lt;=予測比較!$B$3,H54&gt;I54)),"予測基準日＜決着日≦実績確認日を確認","確認済み")))))))))))))))))</f>
        <v/>
      </c>
      <c r="O54" s="1" t="str">
        <f aca="false">IF(N54="","",IF(N54="確認済み",0,1))</f>
        <v/>
      </c>
      <c r="P54" s="1" t="n">
        <f aca="false">IF(COUNTA(A54:I54)=0,IF(AND(N54="",O54="",J54="",K54="",L54="",M54=""),0,1),IF(NOT(AND(ISTEXT(N54),N54=IF(COUNTA(A54:I54)=0,"",IF(NOT(AND(ISTEXT(A54),LEN(A54)=8,EXACT(LEFT(A54,4),"OPP-"),ISNUMBER(FIND(MID(A54,5,1)&amp;"x","0x1x2x3x4x5x6x7x8x9x")),ISNUMBER(FIND(MID(A54,6,1)&amp;"x","0x1x2x3x4x5x6x7x8x9x")),ISNUMBER(FIND(MID(A54,7,1)&amp;"x","0x1x2x3x4x5x6x7x8x9x")),ISNUMBER(FIND(MID(A54,8,1)&amp;"x","0x1x2x3x4x5x6x7x8x9x")))),"案件IDはOPP-と半角数字4桁",IF(COUNTIFS($A$8:$A$57,A54)&gt;1,"案件IDが重複",IF(NOT(IF(ISNUMBER(B54),AND(B54&gt;=0,B54&lt;=1000000000,B54=INT(B54)),FALSE())),"元の見込額は0〜10億円の整数で必須",IF(NOT(IF(ISNUMBER(C54),AND(C54&gt;=0,C54&lt;=100,C54=INT(C54)),FALSE())),"元の確度は0〜100の整数で必須",IF(NOT(IF(ISNUMBER(D54),AND(D54&gt;=43831,D54&lt;73051,D54=INT(D54)),FALSE())),"元の予定日は時刻なしで必須",IF(NOT(IF(ISNUMBER(E54),AND(E54&gt;=43831,E54&lt;73051,E54=INT(E54)),FALSE())),"予測記録確認日は時刻なしで必須",IF(E54&gt;予測比較!$B$3,"予測記録確認日が予測基準日より後",IF(D54&lt;=予測比較!$B$3,"元の予定日は予測基準日より後",IF(NOT(OR(F54="受注",F54="失注",F54="継続",F54="未確認")),"実績区分を確認",IF(AND(F54="受注",NOT(IF(ISNUMBER(G54),AND(G54&gt;=0,G54&lt;=1000000000,G54=INT(G54)),FALSE()))),"受注額は0〜10億円の整数で必須",IF(AND(F54&lt;&gt;"受注",COUNTA(G54)&gt;0),"受注以外は受注額を空欄",IF(AND(OR(F54="受注",F54="失注"),NOT(IF(ISNUMBER(H54),AND(H54&gt;=43831,H54&lt;73051,H54=INT(H54)),FALSE()))),"受注/失注は決着日が必須",IF(AND(NOT(OR(F54="受注",F54="失注")),COUNTA(H54)&gt;0),"継続/未確認の決着日は空欄",IF(NOT(IF(ISNUMBER(I54),AND(I54&gt;=43831,I54&lt;73051,I54=INT(I54)),FALSE())),"実績記録確認日は時刻なしで必須",IF(OR(I54&lt;予測比較!$H$3,I54&gt;予測比較!$B$4),"対象終了日≦実績確認日≦実績基準日を確認",IF(AND(OR(F54="受注",F54="失注"),OR(H54&lt;=予測比較!$B$3,H54&gt;I54)),"予測基準日＜決着日≦実績確認日を確認","確認済み"))))))))))))))))),ISNUMBER(O54),O54=IF(N54="確認済み",0,1))),1,IF(O54&lt;&gt;0,0,IF(AND(ISNUMBER(J54),J54=IF(AND(D54&gt;=予測比較!$E$3,D54&lt;=予測比較!$H$3),1,0),IF(J54=1,ISNUMBER(K54),ISTEXT(K54)),K54=IF(J54=1,ROUND(B54*C54/100,0),""),IF(AND(J54=1,F54&lt;&gt;"未確認"),ISNUMBER(L54),ISTEXT(L54)),L54=IF(J54&lt;&gt;1,"",IF(F54="未確認","",IF(AND(F54="受注",H54&gt;=予測比較!$E$3,H54&lt;=予測比較!$H$3),G54,0))),IF(AND(J54=1,F54&lt;&gt;"未確認"),ISNUMBER(M54),ISTEXT(M54)),M54=IF(J54&lt;&gt;1,"",IF(F54="未確認","",L54-K54))),0,1))))</f>
        <v>0</v>
      </c>
    </row>
    <row r="55" customFormat="false" ht="30" hidden="false" customHeight="true" outlineLevel="0" collapsed="false">
      <c r="A55" s="10"/>
      <c r="B55" s="11"/>
      <c r="C55" s="12"/>
      <c r="D55" s="3"/>
      <c r="E55" s="3"/>
      <c r="F55" s="13"/>
      <c r="G55" s="11"/>
      <c r="H55" s="3"/>
      <c r="I55" s="3"/>
      <c r="J55" s="1" t="str">
        <f aca="false">IF(N55="","",IF(O55&lt;&gt;0,NA(),IF(AND(D55&gt;=予測比較!$E$3,D55&lt;=予測比較!$H$3),1,0)))</f>
        <v/>
      </c>
      <c r="K55" s="5" t="str">
        <f aca="false">IF(N55="","",IF(O55&lt;&gt;0,NA(),IF(J55=1,ROUND(B55*C55/100,0),"")))</f>
        <v/>
      </c>
      <c r="L55" s="5" t="str">
        <f aca="false">IF(N55="","",IF(O55&lt;&gt;0,NA(),IF(J55&lt;&gt;1,"",IF(F55="未確認","",IF(AND(F55="受注",H55&gt;=予測比較!$E$3,H55&lt;=予測比較!$H$3),G55,0)))))</f>
        <v/>
      </c>
      <c r="M55" s="5" t="str">
        <f aca="false">IF(N55="","",IF(O55&lt;&gt;0,NA(),IF(J55&lt;&gt;1,"",IF(F55="未確認","",L55-K55))))</f>
        <v/>
      </c>
      <c r="N55" s="1" t="str">
        <f aca="false">IF(COUNTA(A55:I55)=0,"",IF(NOT(AND(ISTEXT(A55),LEN(A55)=8,EXACT(LEFT(A55,4),"OPP-"),ISNUMBER(FIND(MID(A55,5,1)&amp;"x","0x1x2x3x4x5x6x7x8x9x")),ISNUMBER(FIND(MID(A55,6,1)&amp;"x","0x1x2x3x4x5x6x7x8x9x")),ISNUMBER(FIND(MID(A55,7,1)&amp;"x","0x1x2x3x4x5x6x7x8x9x")),ISNUMBER(FIND(MID(A55,8,1)&amp;"x","0x1x2x3x4x5x6x7x8x9x")))),"案件IDはOPP-と半角数字4桁",IF(COUNTIFS($A$8:$A$57,A55)&gt;1,"案件IDが重複",IF(NOT(IF(ISNUMBER(B55),AND(B55&gt;=0,B55&lt;=1000000000,B55=INT(B55)),FALSE())),"元の見込額は0〜10億円の整数で必須",IF(NOT(IF(ISNUMBER(C55),AND(C55&gt;=0,C55&lt;=100,C55=INT(C55)),FALSE())),"元の確度は0〜100の整数で必須",IF(NOT(IF(ISNUMBER(D55),AND(D55&gt;=43831,D55&lt;73051,D55=INT(D55)),FALSE())),"元の予定日は時刻なしで必須",IF(NOT(IF(ISNUMBER(E55),AND(E55&gt;=43831,E55&lt;73051,E55=INT(E55)),FALSE())),"予測記録確認日は時刻なしで必須",IF(E55&gt;予測比較!$B$3,"予測記録確認日が予測基準日より後",IF(D55&lt;=予測比較!$B$3,"元の予定日は予測基準日より後",IF(NOT(OR(F55="受注",F55="失注",F55="継続",F55="未確認")),"実績区分を確認",IF(AND(F55="受注",NOT(IF(ISNUMBER(G55),AND(G55&gt;=0,G55&lt;=1000000000,G55=INT(G55)),FALSE()))),"受注額は0〜10億円の整数で必須",IF(AND(F55&lt;&gt;"受注",COUNTA(G55)&gt;0),"受注以外は受注額を空欄",IF(AND(OR(F55="受注",F55="失注"),NOT(IF(ISNUMBER(H55),AND(H55&gt;=43831,H55&lt;73051,H55=INT(H55)),FALSE()))),"受注/失注は決着日が必須",IF(AND(NOT(OR(F55="受注",F55="失注")),COUNTA(H55)&gt;0),"継続/未確認の決着日は空欄",IF(NOT(IF(ISNUMBER(I55),AND(I55&gt;=43831,I55&lt;73051,I55=INT(I55)),FALSE())),"実績記録確認日は時刻なしで必須",IF(OR(I55&lt;予測比較!$H$3,I55&gt;予測比較!$B$4),"対象終了日≦実績確認日≦実績基準日を確認",IF(AND(OR(F55="受注",F55="失注"),OR(H55&lt;=予測比較!$B$3,H55&gt;I55)),"予測基準日＜決着日≦実績確認日を確認","確認済み")))))))))))))))))</f>
        <v/>
      </c>
      <c r="O55" s="1" t="str">
        <f aca="false">IF(N55="","",IF(N55="確認済み",0,1))</f>
        <v/>
      </c>
      <c r="P55" s="1" t="n">
        <f aca="false">IF(COUNTA(A55:I55)=0,IF(AND(N55="",O55="",J55="",K55="",L55="",M55=""),0,1),IF(NOT(AND(ISTEXT(N55),N55=IF(COUNTA(A55:I55)=0,"",IF(NOT(AND(ISTEXT(A55),LEN(A55)=8,EXACT(LEFT(A55,4),"OPP-"),ISNUMBER(FIND(MID(A55,5,1)&amp;"x","0x1x2x3x4x5x6x7x8x9x")),ISNUMBER(FIND(MID(A55,6,1)&amp;"x","0x1x2x3x4x5x6x7x8x9x")),ISNUMBER(FIND(MID(A55,7,1)&amp;"x","0x1x2x3x4x5x6x7x8x9x")),ISNUMBER(FIND(MID(A55,8,1)&amp;"x","0x1x2x3x4x5x6x7x8x9x")))),"案件IDはOPP-と半角数字4桁",IF(COUNTIFS($A$8:$A$57,A55)&gt;1,"案件IDが重複",IF(NOT(IF(ISNUMBER(B55),AND(B55&gt;=0,B55&lt;=1000000000,B55=INT(B55)),FALSE())),"元の見込額は0〜10億円の整数で必須",IF(NOT(IF(ISNUMBER(C55),AND(C55&gt;=0,C55&lt;=100,C55=INT(C55)),FALSE())),"元の確度は0〜100の整数で必須",IF(NOT(IF(ISNUMBER(D55),AND(D55&gt;=43831,D55&lt;73051,D55=INT(D55)),FALSE())),"元の予定日は時刻なしで必須",IF(NOT(IF(ISNUMBER(E55),AND(E55&gt;=43831,E55&lt;73051,E55=INT(E55)),FALSE())),"予測記録確認日は時刻なしで必須",IF(E55&gt;予測比較!$B$3,"予測記録確認日が予測基準日より後",IF(D55&lt;=予測比較!$B$3,"元の予定日は予測基準日より後",IF(NOT(OR(F55="受注",F55="失注",F55="継続",F55="未確認")),"実績区分を確認",IF(AND(F55="受注",NOT(IF(ISNUMBER(G55),AND(G55&gt;=0,G55&lt;=1000000000,G55=INT(G55)),FALSE()))),"受注額は0〜10億円の整数で必須",IF(AND(F55&lt;&gt;"受注",COUNTA(G55)&gt;0),"受注以外は受注額を空欄",IF(AND(OR(F55="受注",F55="失注"),NOT(IF(ISNUMBER(H55),AND(H55&gt;=43831,H55&lt;73051,H55=INT(H55)),FALSE()))),"受注/失注は決着日が必須",IF(AND(NOT(OR(F55="受注",F55="失注")),COUNTA(H55)&gt;0),"継続/未確認の決着日は空欄",IF(NOT(IF(ISNUMBER(I55),AND(I55&gt;=43831,I55&lt;73051,I55=INT(I55)),FALSE())),"実績記録確認日は時刻なしで必須",IF(OR(I55&lt;予測比較!$H$3,I55&gt;予測比較!$B$4),"対象終了日≦実績確認日≦実績基準日を確認",IF(AND(OR(F55="受注",F55="失注"),OR(H55&lt;=予測比較!$B$3,H55&gt;I55)),"予測基準日＜決着日≦実績確認日を確認","確認済み"))))))))))))))))),ISNUMBER(O55),O55=IF(N55="確認済み",0,1))),1,IF(O55&lt;&gt;0,0,IF(AND(ISNUMBER(J55),J55=IF(AND(D55&gt;=予測比較!$E$3,D55&lt;=予測比較!$H$3),1,0),IF(J55=1,ISNUMBER(K55),ISTEXT(K55)),K55=IF(J55=1,ROUND(B55*C55/100,0),""),IF(AND(J55=1,F55&lt;&gt;"未確認"),ISNUMBER(L55),ISTEXT(L55)),L55=IF(J55&lt;&gt;1,"",IF(F55="未確認","",IF(AND(F55="受注",H55&gt;=予測比較!$E$3,H55&lt;=予測比較!$H$3),G55,0))),IF(AND(J55=1,F55&lt;&gt;"未確認"),ISNUMBER(M55),ISTEXT(M55)),M55=IF(J55&lt;&gt;1,"",IF(F55="未確認","",L55-K55))),0,1))))</f>
        <v>0</v>
      </c>
    </row>
    <row r="56" customFormat="false" ht="30" hidden="false" customHeight="true" outlineLevel="0" collapsed="false">
      <c r="A56" s="10"/>
      <c r="B56" s="11"/>
      <c r="C56" s="12"/>
      <c r="D56" s="3"/>
      <c r="E56" s="3"/>
      <c r="F56" s="13"/>
      <c r="G56" s="11"/>
      <c r="H56" s="3"/>
      <c r="I56" s="3"/>
      <c r="J56" s="1" t="str">
        <f aca="false">IF(N56="","",IF(O56&lt;&gt;0,NA(),IF(AND(D56&gt;=予測比較!$E$3,D56&lt;=予測比較!$H$3),1,0)))</f>
        <v/>
      </c>
      <c r="K56" s="5" t="str">
        <f aca="false">IF(N56="","",IF(O56&lt;&gt;0,NA(),IF(J56=1,ROUND(B56*C56/100,0),"")))</f>
        <v/>
      </c>
      <c r="L56" s="5" t="str">
        <f aca="false">IF(N56="","",IF(O56&lt;&gt;0,NA(),IF(J56&lt;&gt;1,"",IF(F56="未確認","",IF(AND(F56="受注",H56&gt;=予測比較!$E$3,H56&lt;=予測比較!$H$3),G56,0)))))</f>
        <v/>
      </c>
      <c r="M56" s="5" t="str">
        <f aca="false">IF(N56="","",IF(O56&lt;&gt;0,NA(),IF(J56&lt;&gt;1,"",IF(F56="未確認","",L56-K56))))</f>
        <v/>
      </c>
      <c r="N56" s="1" t="str">
        <f aca="false">IF(COUNTA(A56:I56)=0,"",IF(NOT(AND(ISTEXT(A56),LEN(A56)=8,EXACT(LEFT(A56,4),"OPP-"),ISNUMBER(FIND(MID(A56,5,1)&amp;"x","0x1x2x3x4x5x6x7x8x9x")),ISNUMBER(FIND(MID(A56,6,1)&amp;"x","0x1x2x3x4x5x6x7x8x9x")),ISNUMBER(FIND(MID(A56,7,1)&amp;"x","0x1x2x3x4x5x6x7x8x9x")),ISNUMBER(FIND(MID(A56,8,1)&amp;"x","0x1x2x3x4x5x6x7x8x9x")))),"案件IDはOPP-と半角数字4桁",IF(COUNTIFS($A$8:$A$57,A56)&gt;1,"案件IDが重複",IF(NOT(IF(ISNUMBER(B56),AND(B56&gt;=0,B56&lt;=1000000000,B56=INT(B56)),FALSE())),"元の見込額は0〜10億円の整数で必須",IF(NOT(IF(ISNUMBER(C56),AND(C56&gt;=0,C56&lt;=100,C56=INT(C56)),FALSE())),"元の確度は0〜100の整数で必須",IF(NOT(IF(ISNUMBER(D56),AND(D56&gt;=43831,D56&lt;73051,D56=INT(D56)),FALSE())),"元の予定日は時刻なしで必須",IF(NOT(IF(ISNUMBER(E56),AND(E56&gt;=43831,E56&lt;73051,E56=INT(E56)),FALSE())),"予測記録確認日は時刻なしで必須",IF(E56&gt;予測比較!$B$3,"予測記録確認日が予測基準日より後",IF(D56&lt;=予測比較!$B$3,"元の予定日は予測基準日より後",IF(NOT(OR(F56="受注",F56="失注",F56="継続",F56="未確認")),"実績区分を確認",IF(AND(F56="受注",NOT(IF(ISNUMBER(G56),AND(G56&gt;=0,G56&lt;=1000000000,G56=INT(G56)),FALSE()))),"受注額は0〜10億円の整数で必須",IF(AND(F56&lt;&gt;"受注",COUNTA(G56)&gt;0),"受注以外は受注額を空欄",IF(AND(OR(F56="受注",F56="失注"),NOT(IF(ISNUMBER(H56),AND(H56&gt;=43831,H56&lt;73051,H56=INT(H56)),FALSE()))),"受注/失注は決着日が必須",IF(AND(NOT(OR(F56="受注",F56="失注")),COUNTA(H56)&gt;0),"継続/未確認の決着日は空欄",IF(NOT(IF(ISNUMBER(I56),AND(I56&gt;=43831,I56&lt;73051,I56=INT(I56)),FALSE())),"実績記録確認日は時刻なしで必須",IF(OR(I56&lt;予測比較!$H$3,I56&gt;予測比較!$B$4),"対象終了日≦実績確認日≦実績基準日を確認",IF(AND(OR(F56="受注",F56="失注"),OR(H56&lt;=予測比較!$B$3,H56&gt;I56)),"予測基準日＜決着日≦実績確認日を確認","確認済み")))))))))))))))))</f>
        <v/>
      </c>
      <c r="O56" s="1" t="str">
        <f aca="false">IF(N56="","",IF(N56="確認済み",0,1))</f>
        <v/>
      </c>
      <c r="P56" s="1" t="n">
        <f aca="false">IF(COUNTA(A56:I56)=0,IF(AND(N56="",O56="",J56="",K56="",L56="",M56=""),0,1),IF(NOT(AND(ISTEXT(N56),N56=IF(COUNTA(A56:I56)=0,"",IF(NOT(AND(ISTEXT(A56),LEN(A56)=8,EXACT(LEFT(A56,4),"OPP-"),ISNUMBER(FIND(MID(A56,5,1)&amp;"x","0x1x2x3x4x5x6x7x8x9x")),ISNUMBER(FIND(MID(A56,6,1)&amp;"x","0x1x2x3x4x5x6x7x8x9x")),ISNUMBER(FIND(MID(A56,7,1)&amp;"x","0x1x2x3x4x5x6x7x8x9x")),ISNUMBER(FIND(MID(A56,8,1)&amp;"x","0x1x2x3x4x5x6x7x8x9x")))),"案件IDはOPP-と半角数字4桁",IF(COUNTIFS($A$8:$A$57,A56)&gt;1,"案件IDが重複",IF(NOT(IF(ISNUMBER(B56),AND(B56&gt;=0,B56&lt;=1000000000,B56=INT(B56)),FALSE())),"元の見込額は0〜10億円の整数で必須",IF(NOT(IF(ISNUMBER(C56),AND(C56&gt;=0,C56&lt;=100,C56=INT(C56)),FALSE())),"元の確度は0〜100の整数で必須",IF(NOT(IF(ISNUMBER(D56),AND(D56&gt;=43831,D56&lt;73051,D56=INT(D56)),FALSE())),"元の予定日は時刻なしで必須",IF(NOT(IF(ISNUMBER(E56),AND(E56&gt;=43831,E56&lt;73051,E56=INT(E56)),FALSE())),"予測記録確認日は時刻なしで必須",IF(E56&gt;予測比較!$B$3,"予測記録確認日が予測基準日より後",IF(D56&lt;=予測比較!$B$3,"元の予定日は予測基準日より後",IF(NOT(OR(F56="受注",F56="失注",F56="継続",F56="未確認")),"実績区分を確認",IF(AND(F56="受注",NOT(IF(ISNUMBER(G56),AND(G56&gt;=0,G56&lt;=1000000000,G56=INT(G56)),FALSE()))),"受注額は0〜10億円の整数で必須",IF(AND(F56&lt;&gt;"受注",COUNTA(G56)&gt;0),"受注以外は受注額を空欄",IF(AND(OR(F56="受注",F56="失注"),NOT(IF(ISNUMBER(H56),AND(H56&gt;=43831,H56&lt;73051,H56=INT(H56)),FALSE()))),"受注/失注は決着日が必須",IF(AND(NOT(OR(F56="受注",F56="失注")),COUNTA(H56)&gt;0),"継続/未確認の決着日は空欄",IF(NOT(IF(ISNUMBER(I56),AND(I56&gt;=43831,I56&lt;73051,I56=INT(I56)),FALSE())),"実績記録確認日は時刻なしで必須",IF(OR(I56&lt;予測比較!$H$3,I56&gt;予測比較!$B$4),"対象終了日≦実績確認日≦実績基準日を確認",IF(AND(OR(F56="受注",F56="失注"),OR(H56&lt;=予測比較!$B$3,H56&gt;I56)),"予測基準日＜決着日≦実績確認日を確認","確認済み"))))))))))))))))),ISNUMBER(O56),O56=IF(N56="確認済み",0,1))),1,IF(O56&lt;&gt;0,0,IF(AND(ISNUMBER(J56),J56=IF(AND(D56&gt;=予測比較!$E$3,D56&lt;=予測比較!$H$3),1,0),IF(J56=1,ISNUMBER(K56),ISTEXT(K56)),K56=IF(J56=1,ROUND(B56*C56/100,0),""),IF(AND(J56=1,F56&lt;&gt;"未確認"),ISNUMBER(L56),ISTEXT(L56)),L56=IF(J56&lt;&gt;1,"",IF(F56="未確認","",IF(AND(F56="受注",H56&gt;=予測比較!$E$3,H56&lt;=予測比較!$H$3),G56,0))),IF(AND(J56=1,F56&lt;&gt;"未確認"),ISNUMBER(M56),ISTEXT(M56)),M56=IF(J56&lt;&gt;1,"",IF(F56="未確認","",L56-K56))),0,1))))</f>
        <v>0</v>
      </c>
    </row>
    <row r="57" customFormat="false" ht="30" hidden="false" customHeight="true" outlineLevel="0" collapsed="false">
      <c r="A57" s="10"/>
      <c r="B57" s="11"/>
      <c r="C57" s="12"/>
      <c r="D57" s="3"/>
      <c r="E57" s="3"/>
      <c r="F57" s="13"/>
      <c r="G57" s="11"/>
      <c r="H57" s="3"/>
      <c r="I57" s="3"/>
      <c r="J57" s="1" t="str">
        <f aca="false">IF(N57="","",IF(O57&lt;&gt;0,NA(),IF(AND(D57&gt;=予測比較!$E$3,D57&lt;=予測比較!$H$3),1,0)))</f>
        <v/>
      </c>
      <c r="K57" s="5" t="str">
        <f aca="false">IF(N57="","",IF(O57&lt;&gt;0,NA(),IF(J57=1,ROUND(B57*C57/100,0),"")))</f>
        <v/>
      </c>
      <c r="L57" s="5" t="str">
        <f aca="false">IF(N57="","",IF(O57&lt;&gt;0,NA(),IF(J57&lt;&gt;1,"",IF(F57="未確認","",IF(AND(F57="受注",H57&gt;=予測比較!$E$3,H57&lt;=予測比較!$H$3),G57,0)))))</f>
        <v/>
      </c>
      <c r="M57" s="5" t="str">
        <f aca="false">IF(N57="","",IF(O57&lt;&gt;0,NA(),IF(J57&lt;&gt;1,"",IF(F57="未確認","",L57-K57))))</f>
        <v/>
      </c>
      <c r="N57" s="1" t="str">
        <f aca="false">IF(COUNTA(A57:I57)=0,"",IF(NOT(AND(ISTEXT(A57),LEN(A57)=8,EXACT(LEFT(A57,4),"OPP-"),ISNUMBER(FIND(MID(A57,5,1)&amp;"x","0x1x2x3x4x5x6x7x8x9x")),ISNUMBER(FIND(MID(A57,6,1)&amp;"x","0x1x2x3x4x5x6x7x8x9x")),ISNUMBER(FIND(MID(A57,7,1)&amp;"x","0x1x2x3x4x5x6x7x8x9x")),ISNUMBER(FIND(MID(A57,8,1)&amp;"x","0x1x2x3x4x5x6x7x8x9x")))),"案件IDはOPP-と半角数字4桁",IF(COUNTIFS($A$8:$A$57,A57)&gt;1,"案件IDが重複",IF(NOT(IF(ISNUMBER(B57),AND(B57&gt;=0,B57&lt;=1000000000,B57=INT(B57)),FALSE())),"元の見込額は0〜10億円の整数で必須",IF(NOT(IF(ISNUMBER(C57),AND(C57&gt;=0,C57&lt;=100,C57=INT(C57)),FALSE())),"元の確度は0〜100の整数で必須",IF(NOT(IF(ISNUMBER(D57),AND(D57&gt;=43831,D57&lt;73051,D57=INT(D57)),FALSE())),"元の予定日は時刻なしで必須",IF(NOT(IF(ISNUMBER(E57),AND(E57&gt;=43831,E57&lt;73051,E57=INT(E57)),FALSE())),"予測記録確認日は時刻なしで必須",IF(E57&gt;予測比較!$B$3,"予測記録確認日が予測基準日より後",IF(D57&lt;=予測比較!$B$3,"元の予定日は予測基準日より後",IF(NOT(OR(F57="受注",F57="失注",F57="継続",F57="未確認")),"実績区分を確認",IF(AND(F57="受注",NOT(IF(ISNUMBER(G57),AND(G57&gt;=0,G57&lt;=1000000000,G57=INT(G57)),FALSE()))),"受注額は0〜10億円の整数で必須",IF(AND(F57&lt;&gt;"受注",COUNTA(G57)&gt;0),"受注以外は受注額を空欄",IF(AND(OR(F57="受注",F57="失注"),NOT(IF(ISNUMBER(H57),AND(H57&gt;=43831,H57&lt;73051,H57=INT(H57)),FALSE()))),"受注/失注は決着日が必須",IF(AND(NOT(OR(F57="受注",F57="失注")),COUNTA(H57)&gt;0),"継続/未確認の決着日は空欄",IF(NOT(IF(ISNUMBER(I57),AND(I57&gt;=43831,I57&lt;73051,I57=INT(I57)),FALSE())),"実績記録確認日は時刻なしで必須",IF(OR(I57&lt;予測比較!$H$3,I57&gt;予測比較!$B$4),"対象終了日≦実績確認日≦実績基準日を確認",IF(AND(OR(F57="受注",F57="失注"),OR(H57&lt;=予測比較!$B$3,H57&gt;I57)),"予測基準日＜決着日≦実績確認日を確認","確認済み")))))))))))))))))</f>
        <v/>
      </c>
      <c r="O57" s="1" t="str">
        <f aca="false">IF(N57="","",IF(N57="確認済み",0,1))</f>
        <v/>
      </c>
      <c r="P57" s="1" t="n">
        <f aca="false">IF(COUNTA(A57:I57)=0,IF(AND(N57="",O57="",J57="",K57="",L57="",M57=""),0,1),IF(NOT(AND(ISTEXT(N57),N57=IF(COUNTA(A57:I57)=0,"",IF(NOT(AND(ISTEXT(A57),LEN(A57)=8,EXACT(LEFT(A57,4),"OPP-"),ISNUMBER(FIND(MID(A57,5,1)&amp;"x","0x1x2x3x4x5x6x7x8x9x")),ISNUMBER(FIND(MID(A57,6,1)&amp;"x","0x1x2x3x4x5x6x7x8x9x")),ISNUMBER(FIND(MID(A57,7,1)&amp;"x","0x1x2x3x4x5x6x7x8x9x")),ISNUMBER(FIND(MID(A57,8,1)&amp;"x","0x1x2x3x4x5x6x7x8x9x")))),"案件IDはOPP-と半角数字4桁",IF(COUNTIFS($A$8:$A$57,A57)&gt;1,"案件IDが重複",IF(NOT(IF(ISNUMBER(B57),AND(B57&gt;=0,B57&lt;=1000000000,B57=INT(B57)),FALSE())),"元の見込額は0〜10億円の整数で必須",IF(NOT(IF(ISNUMBER(C57),AND(C57&gt;=0,C57&lt;=100,C57=INT(C57)),FALSE())),"元の確度は0〜100の整数で必須",IF(NOT(IF(ISNUMBER(D57),AND(D57&gt;=43831,D57&lt;73051,D57=INT(D57)),FALSE())),"元の予定日は時刻なしで必須",IF(NOT(IF(ISNUMBER(E57),AND(E57&gt;=43831,E57&lt;73051,E57=INT(E57)),FALSE())),"予測記録確認日は時刻なしで必須",IF(E57&gt;予測比較!$B$3,"予測記録確認日が予測基準日より後",IF(D57&lt;=予測比較!$B$3,"元の予定日は予測基準日より後",IF(NOT(OR(F57="受注",F57="失注",F57="継続",F57="未確認")),"実績区分を確認",IF(AND(F57="受注",NOT(IF(ISNUMBER(G57),AND(G57&gt;=0,G57&lt;=1000000000,G57=INT(G57)),FALSE()))),"受注額は0〜10億円の整数で必須",IF(AND(F57&lt;&gt;"受注",COUNTA(G57)&gt;0),"受注以外は受注額を空欄",IF(AND(OR(F57="受注",F57="失注"),NOT(IF(ISNUMBER(H57),AND(H57&gt;=43831,H57&lt;73051,H57=INT(H57)),FALSE()))),"受注/失注は決着日が必須",IF(AND(NOT(OR(F57="受注",F57="失注")),COUNTA(H57)&gt;0),"継続/未確認の決着日は空欄",IF(NOT(IF(ISNUMBER(I57),AND(I57&gt;=43831,I57&lt;73051,I57=INT(I57)),FALSE())),"実績記録確認日は時刻なしで必須",IF(OR(I57&lt;予測比較!$H$3,I57&gt;予測比較!$B$4),"対象終了日≦実績確認日≦実績基準日を確認",IF(AND(OR(F57="受注",F57="失注"),OR(H57&lt;=予測比較!$B$3,H57&gt;I57)),"予測基準日＜決着日≦実績確認日を確認","確認済み"))))))))))))))))),ISNUMBER(O57),O57=IF(N57="確認済み",0,1))),1,IF(O57&lt;&gt;0,0,IF(AND(ISNUMBER(J57),J57=IF(AND(D57&gt;=予測比較!$E$3,D57&lt;=予測比較!$H$3),1,0),IF(J57=1,ISNUMBER(K57),ISTEXT(K57)),K57=IF(J57=1,ROUND(B57*C57/100,0),""),IF(AND(J57=1,F57&lt;&gt;"未確認"),ISNUMBER(L57),ISTEXT(L57)),L57=IF(J57&lt;&gt;1,"",IF(F57="未確認","",IF(AND(F57="受注",H57&gt;=予測比較!$E$3,H57&lt;=予測比較!$H$3),G57,0))),IF(AND(J57=1,F57&lt;&gt;"未確認"),ISNUMBER(M57),ISTEXT(M57)),M57=IF(J57&lt;&gt;1,"",IF(F57="未確認","",L57-K57))),0,1))))</f>
        <v>0</v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customFormat="false" ht="23" hidden="false" customHeight="true" outlineLevel="0" collapsed="false">
      <c r="A61" s="1" t="s">
        <v>53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customFormat="false" ht="23" hidden="false" customHeight="true" outlineLevel="0" collapsed="false">
      <c r="A62" s="14" t="s">
        <v>54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customFormat="false" ht="23" hidden="false" customHeight="true" outlineLevel="0" collapsed="false">
      <c r="A63" s="1" t="s">
        <v>55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23" hidden="false" customHeight="true" outlineLevel="0" collapsed="false">
      <c r="A64" s="1" t="s">
        <v>56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23" hidden="false" customHeight="true" outlineLevel="0" collapsed="false">
      <c r="A65" s="1" t="s">
        <v>57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customFormat="false" ht="23" hidden="false" customHeight="true" outlineLevel="0" collapsed="false">
      <c r="A66" s="1" t="s">
        <v>58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customFormat="false" ht="23" hidden="false" customHeight="true" outlineLevel="0" collapsed="false">
      <c r="A67" s="1" t="s">
        <v>59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customFormat="false" ht="23" hidden="false" customHeight="true" outlineLevel="0" collapsed="false">
      <c r="A68" s="1" t="s">
        <v>60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customFormat="false" ht="23" hidden="false" customHeight="true" outlineLevel="0" collapsed="false">
      <c r="A69" s="1" t="s">
        <v>61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customFormat="false" ht="23" hidden="false" customHeight="true" outlineLevel="0" collapsed="false">
      <c r="A70" s="1" t="s">
        <v>62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customFormat="false" ht="23" hidden="false" customHeight="true" outlineLevel="0" collapsed="false">
      <c r="A71" s="1" t="s">
        <v>63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customFormat="false" ht="23" hidden="false" customHeight="true" outlineLevel="0" collapsed="false">
      <c r="A72" s="1" t="s">
        <v>64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customFormat="false" ht="23" hidden="false" customHeight="true" outlineLevel="0" collapsed="false">
      <c r="A73" s="14" t="s">
        <v>65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</sheetData>
  <mergeCells count="1">
    <mergeCell ref="A2:I2"/>
  </mergeCells>
  <conditionalFormatting sqref="N8:P57">
    <cfRule type="expression" priority="2" aboveAverage="0" equalAverage="0" bottom="0" percent="0" rank="0" text="" dxfId="2">
      <formula>AND($N8&lt;&gt;"",$N8&lt;&gt;"確認済み")</formula>
    </cfRule>
  </conditionalFormatting>
  <dataValidations count="1">
    <dataValidation allowBlank="false" errorStyle="stop" operator="between" showDropDown="false" showErrorMessage="false" showInputMessage="false" sqref="F8:F57" type="list">
      <formula1>"受注,失注,継続,未確認"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2026-10-16T08:42:45Z</dcterms:modified>
  <cp:revision>1</cp:revision>
  <dc:subject/>
  <dc:title/>
</cp:coreProperties>
</file>