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受注一覧" sheetId="1" state="visible" r:id="rId3"/>
    <sheet name="当初受注" sheetId="2" state="visible" r:id="rId4"/>
    <sheet name="変更記録" sheetId="3" state="visible" r:id="rId5"/>
  </sheets>
  <definedNames>
    <definedName function="false" hidden="false" localSheetId="0" name="_xlnm.Print_Area" vbProcedure="false">受注一覧!$A$1:$I$17</definedName>
    <definedName function="false" hidden="false" localSheetId="0" name="_xlnm.Print_Titles" vbProcedure="false">受注一覧!$9:$9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<sst xmlns="http://schemas.openxmlformats.org/spreadsheetml/2006/main" count="97" uniqueCount="75">
  <si>
    <t xml:space="preserve">当初受注を残して、変更後の受注を確認する</t>
  </si>
  <si>
    <t xml:space="preserve">期間の前提</t>
  </si>
  <si>
    <t xml:space="preserve">入力の前提</t>
  </si>
  <si>
    <t xml:space="preserve">受注開始日</t>
  </si>
  <si>
    <t xml:space="preserve">受注終了日</t>
  </si>
  <si>
    <t xml:space="preserve">確認基準日</t>
  </si>
  <si>
    <t xml:space="preserve">受注日で選んだ注文の、確認基準日までの変更を反映。売上・請求・入金とは別です。</t>
  </si>
  <si>
    <t xml:space="preserve">対象受注（件）</t>
  </si>
  <si>
    <t xml:space="preserve">当初受注額（円）</t>
  </si>
  <si>
    <t xml:space="preserve">現在額合計（円）</t>
  </si>
  <si>
    <t xml:space="preserve">有効受注（件）</t>
  </si>
  <si>
    <t xml:space="preserve">取消（件）</t>
  </si>
  <si>
    <t xml:space="preserve">変更未確認（件）</t>
  </si>
  <si>
    <t xml:space="preserve">変更記録（件）</t>
  </si>
  <si>
    <t xml:space="preserve">確認済小計（円）</t>
  </si>
  <si>
    <t xml:space="preserve">現在−当初（円）</t>
  </si>
  <si>
    <t xml:space="preserve">受注期間外（件）</t>
  </si>
  <si>
    <t xml:space="preserve">全登録（件）</t>
  </si>
  <si>
    <t xml:space="preserve">件数照合差（件）</t>
  </si>
  <si>
    <r>
      <rPr>
        <b val="true"/>
        <sz val="11"/>
        <color rgb="FFFFFFFF"/>
        <rFont val="Noto Sans JP"/>
        <family val="2"/>
      </rPr>
      <t xml:space="preserve">受注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</si>
  <si>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当初受注日</t>
  </si>
  <si>
    <t xml:space="preserve">当初額（円）</t>
  </si>
  <si>
    <t xml:space="preserve">変更数</t>
  </si>
  <si>
    <t xml:space="preserve">現在区分</t>
  </si>
  <si>
    <t xml:space="preserve">現在額（円）</t>
  </si>
  <si>
    <t xml:space="preserve">増減（円）</t>
  </si>
  <si>
    <t xml:space="preserve">最終変更日</t>
  </si>
  <si>
    <t xml:space="preserve">最終確認日</t>
  </si>
  <si>
    <t xml:space="preserve">当初の受注記録を保持する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</si>
  <si>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D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受注。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受注、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ORD-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桁。当初額を後の変更で上書きしません。</t>
    </r>
  </si>
  <si>
    <r>
      <rPr>
        <sz val="11"/>
        <color rgb="FF20283F"/>
        <rFont val="Noto Sans JP"/>
        <family val="2"/>
      </rPr>
      <t xml:space="preserve">金額は円の整数。同じ税込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税抜の基準へ。実際の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円は数値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、不明は当初受注として登録しません。</t>
    </r>
  </si>
  <si>
    <t xml:space="preserve">当初確認日</t>
  </si>
  <si>
    <t xml:space="preserve">受注期間内</t>
  </si>
  <si>
    <r>
      <rPr>
        <b val="true"/>
        <sz val="11"/>
        <color rgb="FFFFFFFF"/>
        <rFont val="Noto Sans JP"/>
        <family val="2"/>
      </rPr>
      <t xml:space="preserve">変更数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b val="true"/>
        <sz val="11"/>
        <color rgb="FFFFFFFF"/>
        <rFont val="Noto Sans JP"/>
        <family val="2"/>
      </rPr>
      <t xml:space="preserve">最終版</t>
    </r>
  </si>
  <si>
    <t xml:space="preserve">現在−当初</t>
  </si>
  <si>
    <t xml:space="preserve">入力の確認</t>
  </si>
  <si>
    <t xml:space="preserve">入力不備</t>
  </si>
  <si>
    <t xml:space="preserve">計算の前提</t>
  </si>
  <si>
    <t xml:space="preserve">ORD-0001</t>
  </si>
  <si>
    <t xml:space="preserve">ORD-0002</t>
  </si>
  <si>
    <t xml:space="preserve">ORD-0003</t>
  </si>
  <si>
    <t xml:space="preserve">ORD-0004</t>
  </si>
  <si>
    <t xml:space="preserve">ORD-0005</t>
  </si>
  <si>
    <t xml:space="preserve">ORD-0006</t>
  </si>
  <si>
    <t xml:space="preserve">ORD-0007</t>
  </si>
  <si>
    <t xml:space="preserve">ORD-0008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</si>
  <si>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受注・変更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件。受注開始日≦受注終了日≦確認基準日。全日付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年。</t>
    </r>
  </si>
  <si>
    <r>
      <rPr>
        <sz val="11"/>
        <color rgb="FF20283F"/>
        <rFont val="Noto Sans JP"/>
        <family val="2"/>
      </rPr>
      <t xml:space="preserve">当初受注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D</t>
    </r>
    <r>
      <rPr>
        <sz val="11"/>
        <color rgb="FF20283F"/>
        <rFont val="Noto Sans JP"/>
        <family val="2"/>
      </rPr>
      <t xml:space="preserve">は元資料を確認して入力。変更は別シートに残し、当初額を上書きしません。</t>
    </r>
  </si>
  <si>
    <r>
      <rPr>
        <sz val="11"/>
        <color rgb="FF20283F"/>
        <rFont val="Noto Sans JP"/>
        <family val="2"/>
      </rPr>
      <t xml:space="preserve">変更記録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F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変更。受注</t>
    </r>
    <r>
      <rPr>
        <sz val="11"/>
        <color rgb="FF20283F"/>
        <rFont val="Arial"/>
        <family val="0"/>
        <charset val="1"/>
      </rPr>
      <t xml:space="preserve">ID/</t>
    </r>
    <r>
      <rPr>
        <sz val="11"/>
        <color rgb="FF20283F"/>
        <rFont val="Noto Sans JP"/>
        <family val="2"/>
      </rPr>
      <t xml:space="preserve">版の組合せが一意、受注ごとに版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から欠番なし。行順は問いません。</t>
    </r>
  </si>
  <si>
    <r>
      <rPr>
        <sz val="11"/>
        <color rgb="FF20283F"/>
        <rFont val="Noto Sans JP"/>
        <family val="2"/>
      </rPr>
      <t xml:space="preserve">変更後総額を入力します。増減額ではありません。取消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未確認の金額は空欄。実際の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円と未確認は別。</t>
    </r>
  </si>
  <si>
    <r>
      <rPr>
        <sz val="11"/>
        <color rgb="FF20283F"/>
        <rFont val="Noto Sans JP"/>
        <family val="2"/>
      </rPr>
      <t xml:space="preserve">確認済の取消後に再開版は足せません。別受注なら別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と原本。未確認は根拠を残して同じ版を解消。</t>
    </r>
  </si>
  <si>
    <t xml:space="preserve">版順に変更発生日・確認日は逆行不可。変更日≦確認日≦基準日。当初受注日より前の変更は不可。</t>
  </si>
  <si>
    <t xml:space="preserve">対象は当初受注日が期間内の注文。期間外受注の期間内変更を新規受注へ加えません。</t>
  </si>
  <si>
    <t xml:space="preserve">対象終了日より後でも、基準日までに確認した変更を反映。期間中の受注増減実績とは違います。</t>
  </si>
  <si>
    <r>
      <rPr>
        <sz val="11"/>
        <color rgb="FF20283F"/>
        <rFont val="Noto Sans JP"/>
        <family val="2"/>
      </rPr>
      <t xml:space="preserve">現在額は最終版の総額、取消は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円。対象に未確認があれば現在額合計と増減合計を判定保留。</t>
    </r>
  </si>
  <si>
    <t xml:space="preserve">確認済小計には未確認を含めません。対象外の未確認は対象合計を保留しません。不備は全体停止。</t>
  </si>
  <si>
    <r>
      <rPr>
        <sz val="11"/>
        <color rgb="FF20283F"/>
        <rFont val="Noto Sans JP"/>
        <family val="2"/>
      </rPr>
      <t xml:space="preserve">過去時点の復元・版の自動採番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自動保存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改ざん防止はありません。原本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理由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根拠は別管理。</t>
    </r>
  </si>
  <si>
    <r>
      <rPr>
        <sz val="11"/>
        <color rgb="FF20283F"/>
        <rFont val="Noto Sans JP"/>
        <family val="2"/>
      </rPr>
      <t xml:space="preserve">受注は売上計上・請求・入金ではありません。税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会計・分納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納期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商品別・</t>
    </r>
    <r>
      <rPr>
        <sz val="11"/>
        <color rgb="FF20283F"/>
        <rFont val="Arial"/>
        <family val="0"/>
        <charset val="1"/>
      </rPr>
      <t xml:space="preserve">CRM</t>
    </r>
    <r>
      <rPr>
        <sz val="11"/>
        <color rgb="FF20283F"/>
        <rFont val="Noto Sans JP"/>
        <family val="2"/>
      </rPr>
      <t xml:space="preserve">連携はありません。</t>
    </r>
  </si>
  <si>
    <r>
      <rPr>
        <sz val="11"/>
        <color rgb="FF20283F"/>
        <rFont val="Noto Sans JP"/>
        <family val="2"/>
      </rPr>
      <t xml:space="preserve">受注一覧だけ印刷。初期</t>
    </r>
    <r>
      <rPr>
        <sz val="11"/>
        <color rgb="FF20283F"/>
        <rFont val="Arial"/>
        <family val="0"/>
        <charset val="1"/>
      </rPr>
      <t xml:space="preserve">A1:I17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</si>
  <si>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https://support.microsoft.com/en-us/excel/functions/sumifs-function</t>
    </r>
  </si>
  <si>
    <t xml:space="preserve">https://support.microsoft.com/en-us/excel/functions/countifs-function https://support.microsoft.com/en-us/excel/functions/sumif-function</t>
  </si>
  <si>
    <t xml:space="preserve">変更・取消を当初受注とは別に残す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</si>
  <si>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F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記録。受注ごと版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から連番。変更額は増減額でなく、変更後の総額です。</t>
    </r>
  </si>
  <si>
    <r>
      <rPr>
        <sz val="11"/>
        <color rgb="FF20283F"/>
        <rFont val="Noto Sans JP"/>
        <family val="2"/>
      </rPr>
      <t xml:space="preserve">取消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未確認の金額は空欄。取消・未確認の後に別版を追加しません。未確認は根拠確認後に解消します。</t>
    </r>
  </si>
  <si>
    <r>
      <rPr>
        <b val="true"/>
        <sz val="11"/>
        <color rgb="FFFFFFFF"/>
        <rFont val="Noto Sans JP"/>
        <family val="2"/>
      </rPr>
      <t xml:space="preserve">変更版（</t>
    </r>
    <r>
      <rPr>
        <b val="true"/>
        <sz val="11"/>
        <color rgb="FFFFFFFF"/>
        <rFont val="Arial"/>
        <family val="0"/>
        <charset val="1"/>
      </rPr>
      <t xml:space="preserve">1</t>
    </r>
    <r>
      <rPr>
        <b val="true"/>
        <sz val="11"/>
        <color rgb="FFFFFFFF"/>
        <rFont val="Noto Sans JP"/>
        <family val="2"/>
      </rPr>
      <t xml:space="preserve">〜</t>
    </r>
    <r>
      <rPr>
        <b val="true"/>
        <sz val="11"/>
        <color rgb="FFFFFFFF"/>
        <rFont val="Arial"/>
        <family val="0"/>
        <charset val="1"/>
      </rPr>
      <t xml:space="preserve">100</t>
    </r>
    <r>
      <rPr>
        <b val="true"/>
        <sz val="11"/>
        <color rgb="FFFFFFFF"/>
        <rFont val="Noto Sans JP"/>
        <family val="2"/>
      </rPr>
      <t xml:space="preserve">）</t>
    </r>
  </si>
  <si>
    <t xml:space="preserve">変更発生日</t>
  </si>
  <si>
    <t xml:space="preserve">区分</t>
  </si>
  <si>
    <t xml:space="preserve">変更後総額（円）</t>
  </si>
  <si>
    <t xml:space="preserve">記録確認日</t>
  </si>
  <si>
    <t xml:space="preserve">最終版か</t>
  </si>
  <si>
    <t xml:space="preserve">反映額（円）</t>
  </si>
  <si>
    <t xml:space="preserve">予備（編集不要）</t>
  </si>
  <si>
    <t xml:space="preserve">変更</t>
  </si>
  <si>
    <t xml:space="preserve">取消</t>
  </si>
  <si>
    <t xml:space="preserve">未確認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</si>
</sst>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#,##0;\(#,##0\);0"/>
    <numFmt numFmtId="167" formatCode="@"/>
  </numFmts>
  <fonts count="12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1749A5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1749A5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1749A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2" min="1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 t="s">
        <v>1</v>
      </c>
      <c r="L2" s="1" t="s">
        <v>2</v>
      </c>
    </row>
    <row r="3" customFormat="false" ht="23" hidden="false" customHeight="true" outlineLevel="0" collapsed="false">
      <c r="A3" s="1" t="s">
        <v>3</v>
      </c>
      <c r="B3" s="3" t="n">
        <v>46296</v>
      </c>
      <c r="C3" s="1"/>
      <c r="D3" s="1" t="s">
        <v>4</v>
      </c>
      <c r="E3" s="3" t="n">
        <v>46326</v>
      </c>
      <c r="F3" s="1"/>
      <c r="G3" s="1" t="s">
        <v>5</v>
      </c>
      <c r="H3" s="3" t="n">
        <v>46331</v>
      </c>
      <c r="I3" s="1"/>
      <c r="J3" s="1"/>
      <c r="K3" s="1" t="n">
        <f aca="false">IF(AND(IF(ISNUMBER(B3),AND(B3&gt;=43831,B3&lt;73051,B3=INT(B3)),FALSE()),IF(ISNUMBER(E3),AND(E3&gt;=43831,E3&lt;73051,E3=INT(E3)),FALSE()),IF(ISNUMBER(H3),AND(H3&gt;=43831,H3&lt;73051,H3=INT(H3)),FALSE()),B3&lt;=E3,E3&lt;=H3),0,1)</f>
        <v>0</v>
      </c>
      <c r="L3" s="1" t="n">
        <f aca="false">IF(AND(ISNUMBER(K3),K3=IF(AND(IF(ISNUMBER(B3),AND(B3&gt;=43831,B3&lt;73051,B3=INT(B3)),FALSE()),IF(ISNUMBER(E3),AND(E3&gt;=43831,E3&lt;73051,E3=INT(E3)),FALSE()),IF(ISNUMBER(H3),AND(H3&gt;=43831,H3&lt;73051,H3=INT(H3)),FALSE()),B3&lt;=E3,E3&lt;=H3),0,1)),K3,1)+SUM(当初受注!K8:L57)+SUM(変更記録!K8:L107)+IF(COUNT(当初受注!L8:L57)=50,0,1)+IF(COUNT(変更記録!L8:L107)=100,0,1)</f>
        <v>0</v>
      </c>
    </row>
    <row r="4" customFormat="false" ht="23" hidden="false" customHeight="true" outlineLevel="0" collapsed="false">
      <c r="A4" s="1" t="s">
        <v>6</v>
      </c>
      <c r="B4" s="1"/>
      <c r="C4" s="1"/>
      <c r="D4" s="1"/>
      <c r="E4" s="1"/>
      <c r="F4" s="1"/>
      <c r="G4" s="1"/>
      <c r="H4" s="1"/>
      <c r="I4" s="1" t="str">
        <f aca="false">IF(L3=0,"入力不備なし","入力を確認")</f>
        <v>入力不備なし</v>
      </c>
      <c r="J4" s="1"/>
      <c r="K4" s="1"/>
      <c r="L4" s="1"/>
    </row>
    <row r="5" customFormat="false" ht="23" hidden="false" customHeight="true" outlineLevel="0" collapsed="false">
      <c r="A5" s="1" t="s">
        <v>7</v>
      </c>
      <c r="B5" s="1" t="n">
        <f aca="false">IF($L$3&lt;&gt;0,NA(),COUNTIFS(当初受注!E8:E57,1))</f>
        <v>7</v>
      </c>
      <c r="C5" s="1"/>
      <c r="D5" s="1" t="s">
        <v>8</v>
      </c>
      <c r="E5" s="4" t="n">
        <f aca="false">IF($L$3&lt;&gt;0,NA(),SUMIFS(当初受注!C8:C57,当初受注!E8:E57,1))</f>
        <v>440002</v>
      </c>
      <c r="F5" s="1"/>
      <c r="G5" s="1" t="s">
        <v>9</v>
      </c>
      <c r="H5" s="4" t="str">
        <f aca="false">IF($L$3&lt;&gt;0,NA(),IF(B5=0,"対象なし",IF(H6&gt;0,"判定保留",E7)))</f>
        <v>判定保留</v>
      </c>
      <c r="I5" s="1"/>
      <c r="J5" s="1"/>
      <c r="K5" s="1"/>
      <c r="L5" s="1"/>
    </row>
    <row r="6" customFormat="false" ht="23" hidden="false" customHeight="true" outlineLevel="0" collapsed="false">
      <c r="A6" s="1" t="s">
        <v>10</v>
      </c>
      <c r="B6" s="1" t="n">
        <f aca="false">IF($L$3&lt;&gt;0,NA(),COUNTIFS(当初受注!E8:E57,1,当初受注!G8:G57,"未変更")+COUNTIFS(当初受注!E8:E57,1,当初受注!G8:G57,"変更"))</f>
        <v>5</v>
      </c>
      <c r="C6" s="1"/>
      <c r="D6" s="1" t="s">
        <v>11</v>
      </c>
      <c r="E6" s="1" t="n">
        <f aca="false">IF($L$3&lt;&gt;0,NA(),COUNTIFS(当初受注!E8:E57,1,当初受注!G8:G57,"取消"))</f>
        <v>1</v>
      </c>
      <c r="F6" s="1"/>
      <c r="G6" s="1" t="s">
        <v>12</v>
      </c>
      <c r="H6" s="1" t="n">
        <f aca="false">IF($L$3&lt;&gt;0,NA(),COUNTIFS(当初受注!E8:E57,1,当初受注!G8:G57,"未確認"))</f>
        <v>1</v>
      </c>
      <c r="I6" s="1"/>
      <c r="J6" s="1"/>
      <c r="K6" s="1"/>
      <c r="L6" s="1"/>
    </row>
    <row r="7" customFormat="false" ht="23" hidden="false" customHeight="true" outlineLevel="0" collapsed="false">
      <c r="A7" s="1" t="s">
        <v>13</v>
      </c>
      <c r="B7" s="1" t="n">
        <f aca="false">IF($L$3&lt;&gt;0,NA(),SUMIFS(当初受注!F8:F57,当初受注!E8:E57,1))</f>
        <v>6</v>
      </c>
      <c r="C7" s="1"/>
      <c r="D7" s="1" t="s">
        <v>14</v>
      </c>
      <c r="E7" s="4" t="n">
        <f aca="false">IF($L$3&lt;&gt;0,NA(),SUMIFS(当初受注!H8:H57,当初受注!E8:E57,1))</f>
        <v>160001</v>
      </c>
      <c r="F7" s="1"/>
      <c r="G7" s="1" t="s">
        <v>15</v>
      </c>
      <c r="H7" s="4" t="str">
        <f aca="false">IF($L$3&lt;&gt;0,NA(),IF(B5=0,"対象なし",IF(H6&gt;0,"判定保留",H5-E5)))</f>
        <v>判定保留</v>
      </c>
      <c r="I7" s="1"/>
      <c r="J7" s="1"/>
      <c r="K7" s="1"/>
      <c r="L7" s="1"/>
    </row>
    <row r="8" customFormat="false" ht="23" hidden="false" customHeight="true" outlineLevel="0" collapsed="false">
      <c r="A8" s="1" t="s">
        <v>16</v>
      </c>
      <c r="B8" s="1" t="n">
        <f aca="false">IF($L$3&lt;&gt;0,NA(),COUNTIFS(当初受注!E8:E57,0,当初受注!J8:J57,"確認済み"))</f>
        <v>1</v>
      </c>
      <c r="C8" s="1"/>
      <c r="D8" s="1" t="s">
        <v>17</v>
      </c>
      <c r="E8" s="1" t="n">
        <f aca="false">IF($L$3&lt;&gt;0,NA(),COUNTIFS(当初受注!J8:J57,"確認済み"))</f>
        <v>8</v>
      </c>
      <c r="F8" s="1"/>
      <c r="G8" s="1" t="s">
        <v>18</v>
      </c>
      <c r="H8" s="1" t="n">
        <f aca="false">IF($L$3&lt;&gt;0,NA(),E8-B5-B8)</f>
        <v>0</v>
      </c>
      <c r="I8" s="1"/>
      <c r="J8" s="1"/>
      <c r="K8" s="1"/>
      <c r="L8" s="1"/>
    </row>
    <row r="9" customFormat="false" ht="38" hidden="false" customHeight="true" outlineLevel="0" collapsed="false">
      <c r="A9" s="5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1"/>
      <c r="K9" s="1"/>
      <c r="L9" s="1"/>
    </row>
    <row r="10" customFormat="false" ht="30" hidden="false" customHeight="true" outlineLevel="0" collapsed="false">
      <c r="A10" s="1" t="str">
        <f aca="false">IF($L$3&lt;&gt;0,NA(),IF(COUNTA(当初受注!A8:D8)=0,"",当初受注!A8))</f>
        <v>ORD-0001</v>
      </c>
      <c r="B10" s="6" t="n">
        <f aca="false">IF($L$3&lt;&gt;0,NA(),IF(COUNTA(当初受注!A8:D8)=0,"",当初受注!B8))</f>
        <v>46296</v>
      </c>
      <c r="C10" s="4" t="n">
        <f aca="false">IF($L$3&lt;&gt;0,NA(),IF(COUNTA(当初受注!A8:D8)=0,"",当初受注!C8))</f>
        <v>100000</v>
      </c>
      <c r="D10" s="7" t="n">
        <f aca="false">IF($L$3&lt;&gt;0,NA(),IF(COUNTA(当初受注!A8:D8)=0,"",当初受注!F8))</f>
        <v>2</v>
      </c>
      <c r="E10" s="8" t="str">
        <f aca="false">IF($L$3&lt;&gt;0,NA(),IF(COUNTA(当初受注!A8:D8)=0,"",当初受注!G8))</f>
        <v>変更</v>
      </c>
      <c r="F10" s="4" t="n">
        <f aca="false">IF($L$3&lt;&gt;0,NA(),IF(COUNTA(当初受注!A8:D8)=0,"",当初受注!H8))</f>
        <v>90000</v>
      </c>
      <c r="G10" s="4" t="n">
        <f aca="false">IF($L$3&lt;&gt;0,NA(),IF(COUNTA(当初受注!A8:D8)=0,"",当初受注!I8))</f>
        <v>-10000</v>
      </c>
      <c r="H10" s="6" t="n">
        <f aca="false">IF($L$3&lt;&gt;0,NA(),IF(COUNTA(当初受注!A8:D8)=0,"",当初受注!M8))</f>
        <v>46310</v>
      </c>
      <c r="I10" s="6" t="n">
        <f aca="false">IF($L$3&lt;&gt;0,NA(),IF(COUNTA(当初受注!A8:D8)=0,"",当初受注!N8))</f>
        <v>46311</v>
      </c>
      <c r="J10" s="1"/>
      <c r="K10" s="1"/>
      <c r="L10" s="1"/>
    </row>
    <row r="11" customFormat="false" ht="30" hidden="false" customHeight="true" outlineLevel="0" collapsed="false">
      <c r="A11" s="1" t="str">
        <f aca="false">IF($L$3&lt;&gt;0,NA(),IF(COUNTA(当初受注!A9:D9)=0,"",当初受注!A9))</f>
        <v>ORD-0002</v>
      </c>
      <c r="B11" s="6" t="n">
        <f aca="false">IF($L$3&lt;&gt;0,NA(),IF(COUNTA(当初受注!A9:D9)=0,"",当初受注!B9))</f>
        <v>46326</v>
      </c>
      <c r="C11" s="4" t="n">
        <f aca="false">IF($L$3&lt;&gt;0,NA(),IF(COUNTA(当初受注!A9:D9)=0,"",当初受注!C9))</f>
        <v>200000</v>
      </c>
      <c r="D11" s="7" t="n">
        <f aca="false">IF($L$3&lt;&gt;0,NA(),IF(COUNTA(当初受注!A9:D9)=0,"",当初受注!F9))</f>
        <v>1</v>
      </c>
      <c r="E11" s="8" t="str">
        <f aca="false">IF($L$3&lt;&gt;0,NA(),IF(COUNTA(当初受注!A9:D9)=0,"",当初受注!G9))</f>
        <v>取消</v>
      </c>
      <c r="F11" s="4" t="n">
        <f aca="false">IF($L$3&lt;&gt;0,NA(),IF(COUNTA(当初受注!A9:D9)=0,"",当初受注!H9))</f>
        <v>0</v>
      </c>
      <c r="G11" s="4" t="n">
        <f aca="false">IF($L$3&lt;&gt;0,NA(),IF(COUNTA(当初受注!A9:D9)=0,"",当初受注!I9))</f>
        <v>-200000</v>
      </c>
      <c r="H11" s="6" t="n">
        <f aca="false">IF($L$3&lt;&gt;0,NA(),IF(COUNTA(当初受注!A9:D9)=0,"",当初受注!M9))</f>
        <v>46328</v>
      </c>
      <c r="I11" s="6" t="n">
        <f aca="false">IF($L$3&lt;&gt;0,NA(),IF(COUNTA(当初受注!A9:D9)=0,"",当初受注!N9))</f>
        <v>46329</v>
      </c>
      <c r="J11" s="1"/>
      <c r="K11" s="1"/>
      <c r="L11" s="1"/>
    </row>
    <row r="12" customFormat="false" ht="30" hidden="false" customHeight="true" outlineLevel="0" collapsed="false">
      <c r="A12" s="1" t="str">
        <f aca="false">IF($L$3&lt;&gt;0,NA(),IF(COUNTA(当初受注!A10:D10)=0,"",当初受注!A10))</f>
        <v>ORD-0003</v>
      </c>
      <c r="B12" s="6" t="n">
        <f aca="false">IF($L$3&lt;&gt;0,NA(),IF(COUNTA(当初受注!A10:D10)=0,"",当初受注!B10))</f>
        <v>46311</v>
      </c>
      <c r="C12" s="4" t="n">
        <f aca="false">IF($L$3&lt;&gt;0,NA(),IF(COUNTA(当初受注!A10:D10)=0,"",当初受注!C10))</f>
        <v>0</v>
      </c>
      <c r="D12" s="7" t="n">
        <f aca="false">IF($L$3&lt;&gt;0,NA(),IF(COUNTA(当初受注!A10:D10)=0,"",当初受注!F10))</f>
        <v>0</v>
      </c>
      <c r="E12" s="8" t="str">
        <f aca="false">IF($L$3&lt;&gt;0,NA(),IF(COUNTA(当初受注!A10:D10)=0,"",当初受注!G10))</f>
        <v>未変更</v>
      </c>
      <c r="F12" s="4" t="n">
        <f aca="false">IF($L$3&lt;&gt;0,NA(),IF(COUNTA(当初受注!A10:D10)=0,"",当初受注!H10))</f>
        <v>0</v>
      </c>
      <c r="G12" s="4" t="n">
        <f aca="false">IF($L$3&lt;&gt;0,NA(),IF(COUNTA(当初受注!A10:D10)=0,"",当初受注!I10))</f>
        <v>0</v>
      </c>
      <c r="H12" s="6" t="str">
        <f aca="false">IF($L$3&lt;&gt;0,NA(),IF(COUNTA(当初受注!A10:D10)=0,"",当初受注!M10))</f>
        <v/>
      </c>
      <c r="I12" s="6" t="n">
        <f aca="false">IF($L$3&lt;&gt;0,NA(),IF(COUNTA(当初受注!A10:D10)=0,"",当初受注!N10))</f>
        <v>46311</v>
      </c>
      <c r="J12" s="1"/>
      <c r="K12" s="1"/>
      <c r="L12" s="1"/>
    </row>
    <row r="13" customFormat="false" ht="30" hidden="false" customHeight="true" outlineLevel="0" collapsed="false">
      <c r="A13" s="1" t="str">
        <f aca="false">IF($L$3&lt;&gt;0,NA(),IF(COUNTA(当初受注!A11:D11)=0,"",当初受注!A11))</f>
        <v>ORD-0004</v>
      </c>
      <c r="B13" s="6" t="n">
        <f aca="false">IF($L$3&lt;&gt;0,NA(),IF(COUNTA(当初受注!A11:D11)=0,"",当初受注!B11))</f>
        <v>46315</v>
      </c>
      <c r="C13" s="4" t="n">
        <f aca="false">IF($L$3&lt;&gt;0,NA(),IF(COUNTA(当初受注!A11:D11)=0,"",当初受注!C11))</f>
        <v>80000</v>
      </c>
      <c r="D13" s="7" t="n">
        <f aca="false">IF($L$3&lt;&gt;0,NA(),IF(COUNTA(当初受注!A11:D11)=0,"",当初受注!F11))</f>
        <v>1</v>
      </c>
      <c r="E13" s="8" t="str">
        <f aca="false">IF($L$3&lt;&gt;0,NA(),IF(COUNTA(当初受注!A11:D11)=0,"",当初受注!G11))</f>
        <v>未確認</v>
      </c>
      <c r="F13" s="4" t="str">
        <f aca="false">IF($L$3&lt;&gt;0,NA(),IF(COUNTA(当初受注!A11:D11)=0,"",当初受注!H11))</f>
        <v/>
      </c>
      <c r="G13" s="4" t="str">
        <f aca="false">IF($L$3&lt;&gt;0,NA(),IF(COUNTA(当初受注!A11:D11)=0,"",当初受注!I11))</f>
        <v/>
      </c>
      <c r="H13" s="6" t="n">
        <f aca="false">IF($L$3&lt;&gt;0,NA(),IF(COUNTA(当初受注!A11:D11)=0,"",当初受注!M11))</f>
        <v>46325</v>
      </c>
      <c r="I13" s="6" t="n">
        <f aca="false">IF($L$3&lt;&gt;0,NA(),IF(COUNTA(当初受注!A11:D11)=0,"",当初受注!N11))</f>
        <v>46331</v>
      </c>
      <c r="J13" s="1"/>
      <c r="K13" s="1"/>
      <c r="L13" s="1"/>
    </row>
    <row r="14" customFormat="false" ht="30" hidden="false" customHeight="true" outlineLevel="0" collapsed="false">
      <c r="A14" s="1" t="str">
        <f aca="false">IF($L$3&lt;&gt;0,NA(),IF(COUNTA(当初受注!A12:D12)=0,"",当初受注!A12))</f>
        <v>ORD-0005</v>
      </c>
      <c r="B14" s="6" t="n">
        <f aca="false">IF($L$3&lt;&gt;0,NA(),IF(COUNTA(当初受注!A12:D12)=0,"",当初受注!B12))</f>
        <v>46295</v>
      </c>
      <c r="C14" s="4" t="n">
        <f aca="false">IF($L$3&lt;&gt;0,NA(),IF(COUNTA(当初受注!A12:D12)=0,"",当初受注!C12))</f>
        <v>120000</v>
      </c>
      <c r="D14" s="7" t="n">
        <f aca="false">IF($L$3&lt;&gt;0,NA(),IF(COUNTA(当初受注!A12:D12)=0,"",当初受注!F12))</f>
        <v>1</v>
      </c>
      <c r="E14" s="8" t="str">
        <f aca="false">IF($L$3&lt;&gt;0,NA(),IF(COUNTA(当初受注!A12:D12)=0,"",当初受注!G12))</f>
        <v>変更</v>
      </c>
      <c r="F14" s="4" t="n">
        <f aca="false">IF($L$3&lt;&gt;0,NA(),IF(COUNTA(当初受注!A12:D12)=0,"",当初受注!H12))</f>
        <v>150000</v>
      </c>
      <c r="G14" s="4" t="n">
        <f aca="false">IF($L$3&lt;&gt;0,NA(),IF(COUNTA(当初受注!A12:D12)=0,"",当初受注!I12))</f>
        <v>30000</v>
      </c>
      <c r="H14" s="6" t="n">
        <f aca="false">IF($L$3&lt;&gt;0,NA(),IF(COUNTA(当初受注!A12:D12)=0,"",当初受注!M12))</f>
        <v>46305</v>
      </c>
      <c r="I14" s="6" t="n">
        <f aca="false">IF($L$3&lt;&gt;0,NA(),IF(COUNTA(当初受注!A12:D12)=0,"",当初受注!N12))</f>
        <v>46306</v>
      </c>
      <c r="J14" s="1"/>
      <c r="K14" s="1"/>
      <c r="L14" s="1"/>
    </row>
    <row r="15" customFormat="false" ht="30" hidden="false" customHeight="true" outlineLevel="0" collapsed="false">
      <c r="A15" s="1" t="str">
        <f aca="false">IF($L$3&lt;&gt;0,NA(),IF(COUNTA(当初受注!A13:D13)=0,"",当初受注!A13))</f>
        <v>ORD-0006</v>
      </c>
      <c r="B15" s="6" t="n">
        <f aca="false">IF($L$3&lt;&gt;0,NA(),IF(COUNTA(当初受注!A13:D13)=0,"",当初受注!B13))</f>
        <v>46326</v>
      </c>
      <c r="C15" s="4" t="n">
        <f aca="false">IF($L$3&lt;&gt;0,NA(),IF(COUNTA(当初受注!A13:D13)=0,"",当初受注!C13))</f>
        <v>60000</v>
      </c>
      <c r="D15" s="7" t="n">
        <f aca="false">IF($L$3&lt;&gt;0,NA(),IF(COUNTA(当初受注!A13:D13)=0,"",当初受注!F13))</f>
        <v>1</v>
      </c>
      <c r="E15" s="8" t="str">
        <f aca="false">IF($L$3&lt;&gt;0,NA(),IF(COUNTA(当初受注!A13:D13)=0,"",当初受注!G13))</f>
        <v>変更</v>
      </c>
      <c r="F15" s="4" t="n">
        <f aca="false">IF($L$3&lt;&gt;0,NA(),IF(COUNTA(当初受注!A13:D13)=0,"",当初受注!H13))</f>
        <v>70000</v>
      </c>
      <c r="G15" s="4" t="n">
        <f aca="false">IF($L$3&lt;&gt;0,NA(),IF(COUNTA(当初受注!A13:D13)=0,"",当初受注!I13))</f>
        <v>10000</v>
      </c>
      <c r="H15" s="6" t="n">
        <f aca="false">IF($L$3&lt;&gt;0,NA(),IF(COUNTA(当初受注!A13:D13)=0,"",当初受注!M13))</f>
        <v>46328</v>
      </c>
      <c r="I15" s="6" t="n">
        <f aca="false">IF($L$3&lt;&gt;0,NA(),IF(COUNTA(当初受注!A13:D13)=0,"",当初受注!N13))</f>
        <v>46329</v>
      </c>
      <c r="J15" s="1"/>
      <c r="K15" s="1"/>
      <c r="L15" s="1"/>
    </row>
    <row r="16" customFormat="false" ht="30" hidden="false" customHeight="true" outlineLevel="0" collapsed="false">
      <c r="A16" s="1" t="str">
        <f aca="false">IF($L$3&lt;&gt;0,NA(),IF(COUNTA(当初受注!A14:D14)=0,"",当初受注!A14))</f>
        <v>ORD-0007</v>
      </c>
      <c r="B16" s="6" t="n">
        <f aca="false">IF($L$3&lt;&gt;0,NA(),IF(COUNTA(当初受注!A14:D14)=0,"",当初受注!B14))</f>
        <v>46320</v>
      </c>
      <c r="C16" s="4" t="n">
        <f aca="false">IF($L$3&lt;&gt;0,NA(),IF(COUNTA(当初受注!A14:D14)=0,"",当初受注!C14))</f>
        <v>1</v>
      </c>
      <c r="D16" s="7" t="n">
        <f aca="false">IF($L$3&lt;&gt;0,NA(),IF(COUNTA(当初受注!A14:D14)=0,"",当初受注!F14))</f>
        <v>1</v>
      </c>
      <c r="E16" s="8" t="str">
        <f aca="false">IF($L$3&lt;&gt;0,NA(),IF(COUNTA(当初受注!A14:D14)=0,"",当初受注!G14))</f>
        <v>変更</v>
      </c>
      <c r="F16" s="4" t="n">
        <f aca="false">IF($L$3&lt;&gt;0,NA(),IF(COUNTA(当初受注!A14:D14)=0,"",当初受注!H14))</f>
        <v>0</v>
      </c>
      <c r="G16" s="4" t="n">
        <f aca="false">IF($L$3&lt;&gt;0,NA(),IF(COUNTA(当初受注!A14:D14)=0,"",当初受注!I14))</f>
        <v>-1</v>
      </c>
      <c r="H16" s="6" t="n">
        <f aca="false">IF($L$3&lt;&gt;0,NA(),IF(COUNTA(当初受注!A14:D14)=0,"",当初受注!M14))</f>
        <v>46323</v>
      </c>
      <c r="I16" s="6" t="n">
        <f aca="false">IF($L$3&lt;&gt;0,NA(),IF(COUNTA(当初受注!A14:D14)=0,"",当初受注!N14))</f>
        <v>46324</v>
      </c>
      <c r="J16" s="1"/>
      <c r="K16" s="1"/>
      <c r="L16" s="1"/>
    </row>
    <row r="17" customFormat="false" ht="30" hidden="false" customHeight="true" outlineLevel="0" collapsed="false">
      <c r="A17" s="1" t="str">
        <f aca="false">IF($L$3&lt;&gt;0,NA(),IF(COUNTA(当初受注!A15:D15)=0,"",当初受注!A15))</f>
        <v>ORD-0008</v>
      </c>
      <c r="B17" s="6" t="n">
        <f aca="false">IF($L$3&lt;&gt;0,NA(),IF(COUNTA(当初受注!A15:D15)=0,"",当初受注!B15))</f>
        <v>46321</v>
      </c>
      <c r="C17" s="4" t="n">
        <f aca="false">IF($L$3&lt;&gt;0,NA(),IF(COUNTA(当初受注!A15:D15)=0,"",当初受注!C15))</f>
        <v>1</v>
      </c>
      <c r="D17" s="7" t="n">
        <f aca="false">IF($L$3&lt;&gt;0,NA(),IF(COUNTA(当初受注!A15:D15)=0,"",当初受注!F15))</f>
        <v>0</v>
      </c>
      <c r="E17" s="8" t="str">
        <f aca="false">IF($L$3&lt;&gt;0,NA(),IF(COUNTA(当初受注!A15:D15)=0,"",当初受注!G15))</f>
        <v>未変更</v>
      </c>
      <c r="F17" s="4" t="n">
        <f aca="false">IF($L$3&lt;&gt;0,NA(),IF(COUNTA(当初受注!A15:D15)=0,"",当初受注!H15))</f>
        <v>1</v>
      </c>
      <c r="G17" s="4" t="n">
        <f aca="false">IF($L$3&lt;&gt;0,NA(),IF(COUNTA(当初受注!A15:D15)=0,"",当初受注!I15))</f>
        <v>0</v>
      </c>
      <c r="H17" s="6" t="str">
        <f aca="false">IF($L$3&lt;&gt;0,NA(),IF(COUNTA(当初受注!A15:D15)=0,"",当初受注!M15))</f>
        <v/>
      </c>
      <c r="I17" s="6" t="n">
        <f aca="false">IF($L$3&lt;&gt;0,NA(),IF(COUNTA(当初受注!A15:D15)=0,"",当初受注!N15))</f>
        <v>46321</v>
      </c>
      <c r="J17" s="1"/>
      <c r="K17" s="1"/>
      <c r="L17" s="1"/>
    </row>
    <row r="18" customFormat="false" ht="30" hidden="false" customHeight="true" outlineLevel="0" collapsed="false">
      <c r="A18" s="1" t="str">
        <f aca="false">IF($L$3&lt;&gt;0,NA(),IF(COUNTA(当初受注!A16:D16)=0,"",当初受注!A16))</f>
        <v/>
      </c>
      <c r="B18" s="6" t="str">
        <f aca="false">IF($L$3&lt;&gt;0,NA(),IF(COUNTA(当初受注!A16:D16)=0,"",当初受注!B16))</f>
        <v/>
      </c>
      <c r="C18" s="4" t="str">
        <f aca="false">IF($L$3&lt;&gt;0,NA(),IF(COUNTA(当初受注!A16:D16)=0,"",当初受注!C16))</f>
        <v/>
      </c>
      <c r="D18" s="7" t="str">
        <f aca="false">IF($L$3&lt;&gt;0,NA(),IF(COUNTA(当初受注!A16:D16)=0,"",当初受注!F16))</f>
        <v/>
      </c>
      <c r="E18" s="8" t="str">
        <f aca="false">IF($L$3&lt;&gt;0,NA(),IF(COUNTA(当初受注!A16:D16)=0,"",当初受注!G16))</f>
        <v/>
      </c>
      <c r="F18" s="4" t="str">
        <f aca="false">IF($L$3&lt;&gt;0,NA(),IF(COUNTA(当初受注!A16:D16)=0,"",当初受注!H16))</f>
        <v/>
      </c>
      <c r="G18" s="4" t="str">
        <f aca="false">IF($L$3&lt;&gt;0,NA(),IF(COUNTA(当初受注!A16:D16)=0,"",当初受注!I16))</f>
        <v/>
      </c>
      <c r="H18" s="6" t="str">
        <f aca="false">IF($L$3&lt;&gt;0,NA(),IF(COUNTA(当初受注!A16:D16)=0,"",当初受注!M16))</f>
        <v/>
      </c>
      <c r="I18" s="6" t="str">
        <f aca="false">IF($L$3&lt;&gt;0,NA(),IF(COUNTA(当初受注!A16:D16)=0,"",当初受注!N16))</f>
        <v/>
      </c>
      <c r="J18" s="1"/>
      <c r="K18" s="1"/>
      <c r="L18" s="1"/>
    </row>
    <row r="19" customFormat="false" ht="30" hidden="false" customHeight="true" outlineLevel="0" collapsed="false">
      <c r="A19" s="1" t="str">
        <f aca="false">IF($L$3&lt;&gt;0,NA(),IF(COUNTA(当初受注!A17:D17)=0,"",当初受注!A17))</f>
        <v/>
      </c>
      <c r="B19" s="6" t="str">
        <f aca="false">IF($L$3&lt;&gt;0,NA(),IF(COUNTA(当初受注!A17:D17)=0,"",当初受注!B17))</f>
        <v/>
      </c>
      <c r="C19" s="4" t="str">
        <f aca="false">IF($L$3&lt;&gt;0,NA(),IF(COUNTA(当初受注!A17:D17)=0,"",当初受注!C17))</f>
        <v/>
      </c>
      <c r="D19" s="7" t="str">
        <f aca="false">IF($L$3&lt;&gt;0,NA(),IF(COUNTA(当初受注!A17:D17)=0,"",当初受注!F17))</f>
        <v/>
      </c>
      <c r="E19" s="8" t="str">
        <f aca="false">IF($L$3&lt;&gt;0,NA(),IF(COUNTA(当初受注!A17:D17)=0,"",当初受注!G17))</f>
        <v/>
      </c>
      <c r="F19" s="4" t="str">
        <f aca="false">IF($L$3&lt;&gt;0,NA(),IF(COUNTA(当初受注!A17:D17)=0,"",当初受注!H17))</f>
        <v/>
      </c>
      <c r="G19" s="4" t="str">
        <f aca="false">IF($L$3&lt;&gt;0,NA(),IF(COUNTA(当初受注!A17:D17)=0,"",当初受注!I17))</f>
        <v/>
      </c>
      <c r="H19" s="6" t="str">
        <f aca="false">IF($L$3&lt;&gt;0,NA(),IF(COUNTA(当初受注!A17:D17)=0,"",当初受注!M17))</f>
        <v/>
      </c>
      <c r="I19" s="6" t="str">
        <f aca="false">IF($L$3&lt;&gt;0,NA(),IF(COUNTA(当初受注!A17:D17)=0,"",当初受注!N17))</f>
        <v/>
      </c>
      <c r="J19" s="1"/>
      <c r="K19" s="1"/>
      <c r="L19" s="1"/>
    </row>
    <row r="20" customFormat="false" ht="30" hidden="false" customHeight="true" outlineLevel="0" collapsed="false">
      <c r="A20" s="1" t="str">
        <f aca="false">IF($L$3&lt;&gt;0,NA(),IF(COUNTA(当初受注!A18:D18)=0,"",当初受注!A18))</f>
        <v/>
      </c>
      <c r="B20" s="6" t="str">
        <f aca="false">IF($L$3&lt;&gt;0,NA(),IF(COUNTA(当初受注!A18:D18)=0,"",当初受注!B18))</f>
        <v/>
      </c>
      <c r="C20" s="4" t="str">
        <f aca="false">IF($L$3&lt;&gt;0,NA(),IF(COUNTA(当初受注!A18:D18)=0,"",当初受注!C18))</f>
        <v/>
      </c>
      <c r="D20" s="7" t="str">
        <f aca="false">IF($L$3&lt;&gt;0,NA(),IF(COUNTA(当初受注!A18:D18)=0,"",当初受注!F18))</f>
        <v/>
      </c>
      <c r="E20" s="8" t="str">
        <f aca="false">IF($L$3&lt;&gt;0,NA(),IF(COUNTA(当初受注!A18:D18)=0,"",当初受注!G18))</f>
        <v/>
      </c>
      <c r="F20" s="4" t="str">
        <f aca="false">IF($L$3&lt;&gt;0,NA(),IF(COUNTA(当初受注!A18:D18)=0,"",当初受注!H18))</f>
        <v/>
      </c>
      <c r="G20" s="4" t="str">
        <f aca="false">IF($L$3&lt;&gt;0,NA(),IF(COUNTA(当初受注!A18:D18)=0,"",当初受注!I18))</f>
        <v/>
      </c>
      <c r="H20" s="6" t="str">
        <f aca="false">IF($L$3&lt;&gt;0,NA(),IF(COUNTA(当初受注!A18:D18)=0,"",当初受注!M18))</f>
        <v/>
      </c>
      <c r="I20" s="6" t="str">
        <f aca="false">IF($L$3&lt;&gt;0,NA(),IF(COUNTA(当初受注!A18:D18)=0,"",当初受注!N18))</f>
        <v/>
      </c>
      <c r="J20" s="1"/>
      <c r="K20" s="1"/>
      <c r="L20" s="1"/>
    </row>
    <row r="21" customFormat="false" ht="30" hidden="false" customHeight="true" outlineLevel="0" collapsed="false">
      <c r="A21" s="1" t="str">
        <f aca="false">IF($L$3&lt;&gt;0,NA(),IF(COUNTA(当初受注!A19:D19)=0,"",当初受注!A19))</f>
        <v/>
      </c>
      <c r="B21" s="6" t="str">
        <f aca="false">IF($L$3&lt;&gt;0,NA(),IF(COUNTA(当初受注!A19:D19)=0,"",当初受注!B19))</f>
        <v/>
      </c>
      <c r="C21" s="4" t="str">
        <f aca="false">IF($L$3&lt;&gt;0,NA(),IF(COUNTA(当初受注!A19:D19)=0,"",当初受注!C19))</f>
        <v/>
      </c>
      <c r="D21" s="7" t="str">
        <f aca="false">IF($L$3&lt;&gt;0,NA(),IF(COUNTA(当初受注!A19:D19)=0,"",当初受注!F19))</f>
        <v/>
      </c>
      <c r="E21" s="8" t="str">
        <f aca="false">IF($L$3&lt;&gt;0,NA(),IF(COUNTA(当初受注!A19:D19)=0,"",当初受注!G19))</f>
        <v/>
      </c>
      <c r="F21" s="4" t="str">
        <f aca="false">IF($L$3&lt;&gt;0,NA(),IF(COUNTA(当初受注!A19:D19)=0,"",当初受注!H19))</f>
        <v/>
      </c>
      <c r="G21" s="4" t="str">
        <f aca="false">IF($L$3&lt;&gt;0,NA(),IF(COUNTA(当初受注!A19:D19)=0,"",当初受注!I19))</f>
        <v/>
      </c>
      <c r="H21" s="6" t="str">
        <f aca="false">IF($L$3&lt;&gt;0,NA(),IF(COUNTA(当初受注!A19:D19)=0,"",当初受注!M19))</f>
        <v/>
      </c>
      <c r="I21" s="6" t="str">
        <f aca="false">IF($L$3&lt;&gt;0,NA(),IF(COUNTA(当初受注!A19:D19)=0,"",当初受注!N19))</f>
        <v/>
      </c>
      <c r="J21" s="1"/>
      <c r="K21" s="1"/>
      <c r="L21" s="1"/>
    </row>
    <row r="22" customFormat="false" ht="30" hidden="false" customHeight="true" outlineLevel="0" collapsed="false">
      <c r="A22" s="1" t="str">
        <f aca="false">IF($L$3&lt;&gt;0,NA(),IF(COUNTA(当初受注!A20:D20)=0,"",当初受注!A20))</f>
        <v/>
      </c>
      <c r="B22" s="6" t="str">
        <f aca="false">IF($L$3&lt;&gt;0,NA(),IF(COUNTA(当初受注!A20:D20)=0,"",当初受注!B20))</f>
        <v/>
      </c>
      <c r="C22" s="4" t="str">
        <f aca="false">IF($L$3&lt;&gt;0,NA(),IF(COUNTA(当初受注!A20:D20)=0,"",当初受注!C20))</f>
        <v/>
      </c>
      <c r="D22" s="7" t="str">
        <f aca="false">IF($L$3&lt;&gt;0,NA(),IF(COUNTA(当初受注!A20:D20)=0,"",当初受注!F20))</f>
        <v/>
      </c>
      <c r="E22" s="8" t="str">
        <f aca="false">IF($L$3&lt;&gt;0,NA(),IF(COUNTA(当初受注!A20:D20)=0,"",当初受注!G20))</f>
        <v/>
      </c>
      <c r="F22" s="4" t="str">
        <f aca="false">IF($L$3&lt;&gt;0,NA(),IF(COUNTA(当初受注!A20:D20)=0,"",当初受注!H20))</f>
        <v/>
      </c>
      <c r="G22" s="4" t="str">
        <f aca="false">IF($L$3&lt;&gt;0,NA(),IF(COUNTA(当初受注!A20:D20)=0,"",当初受注!I20))</f>
        <v/>
      </c>
      <c r="H22" s="6" t="str">
        <f aca="false">IF($L$3&lt;&gt;0,NA(),IF(COUNTA(当初受注!A20:D20)=0,"",当初受注!M20))</f>
        <v/>
      </c>
      <c r="I22" s="6" t="str">
        <f aca="false">IF($L$3&lt;&gt;0,NA(),IF(COUNTA(当初受注!A20:D20)=0,"",当初受注!N20))</f>
        <v/>
      </c>
      <c r="J22" s="1"/>
      <c r="K22" s="1"/>
      <c r="L22" s="1"/>
    </row>
    <row r="23" customFormat="false" ht="30" hidden="false" customHeight="true" outlineLevel="0" collapsed="false">
      <c r="A23" s="1" t="str">
        <f aca="false">IF($L$3&lt;&gt;0,NA(),IF(COUNTA(当初受注!A21:D21)=0,"",当初受注!A21))</f>
        <v/>
      </c>
      <c r="B23" s="6" t="str">
        <f aca="false">IF($L$3&lt;&gt;0,NA(),IF(COUNTA(当初受注!A21:D21)=0,"",当初受注!B21))</f>
        <v/>
      </c>
      <c r="C23" s="4" t="str">
        <f aca="false">IF($L$3&lt;&gt;0,NA(),IF(COUNTA(当初受注!A21:D21)=0,"",当初受注!C21))</f>
        <v/>
      </c>
      <c r="D23" s="7" t="str">
        <f aca="false">IF($L$3&lt;&gt;0,NA(),IF(COUNTA(当初受注!A21:D21)=0,"",当初受注!F21))</f>
        <v/>
      </c>
      <c r="E23" s="8" t="str">
        <f aca="false">IF($L$3&lt;&gt;0,NA(),IF(COUNTA(当初受注!A21:D21)=0,"",当初受注!G21))</f>
        <v/>
      </c>
      <c r="F23" s="4" t="str">
        <f aca="false">IF($L$3&lt;&gt;0,NA(),IF(COUNTA(当初受注!A21:D21)=0,"",当初受注!H21))</f>
        <v/>
      </c>
      <c r="G23" s="4" t="str">
        <f aca="false">IF($L$3&lt;&gt;0,NA(),IF(COUNTA(当初受注!A21:D21)=0,"",当初受注!I21))</f>
        <v/>
      </c>
      <c r="H23" s="6" t="str">
        <f aca="false">IF($L$3&lt;&gt;0,NA(),IF(COUNTA(当初受注!A21:D21)=0,"",当初受注!M21))</f>
        <v/>
      </c>
      <c r="I23" s="6" t="str">
        <f aca="false">IF($L$3&lt;&gt;0,NA(),IF(COUNTA(当初受注!A21:D21)=0,"",当初受注!N21))</f>
        <v/>
      </c>
      <c r="J23" s="1"/>
      <c r="K23" s="1"/>
      <c r="L23" s="1"/>
    </row>
    <row r="24" customFormat="false" ht="30" hidden="false" customHeight="true" outlineLevel="0" collapsed="false">
      <c r="A24" s="1" t="str">
        <f aca="false">IF($L$3&lt;&gt;0,NA(),IF(COUNTA(当初受注!A22:D22)=0,"",当初受注!A22))</f>
        <v/>
      </c>
      <c r="B24" s="6" t="str">
        <f aca="false">IF($L$3&lt;&gt;0,NA(),IF(COUNTA(当初受注!A22:D22)=0,"",当初受注!B22))</f>
        <v/>
      </c>
      <c r="C24" s="4" t="str">
        <f aca="false">IF($L$3&lt;&gt;0,NA(),IF(COUNTA(当初受注!A22:D22)=0,"",当初受注!C22))</f>
        <v/>
      </c>
      <c r="D24" s="7" t="str">
        <f aca="false">IF($L$3&lt;&gt;0,NA(),IF(COUNTA(当初受注!A22:D22)=0,"",当初受注!F22))</f>
        <v/>
      </c>
      <c r="E24" s="8" t="str">
        <f aca="false">IF($L$3&lt;&gt;0,NA(),IF(COUNTA(当初受注!A22:D22)=0,"",当初受注!G22))</f>
        <v/>
      </c>
      <c r="F24" s="4" t="str">
        <f aca="false">IF($L$3&lt;&gt;0,NA(),IF(COUNTA(当初受注!A22:D22)=0,"",当初受注!H22))</f>
        <v/>
      </c>
      <c r="G24" s="4" t="str">
        <f aca="false">IF($L$3&lt;&gt;0,NA(),IF(COUNTA(当初受注!A22:D22)=0,"",当初受注!I22))</f>
        <v/>
      </c>
      <c r="H24" s="6" t="str">
        <f aca="false">IF($L$3&lt;&gt;0,NA(),IF(COUNTA(当初受注!A22:D22)=0,"",当初受注!M22))</f>
        <v/>
      </c>
      <c r="I24" s="6" t="str">
        <f aca="false">IF($L$3&lt;&gt;0,NA(),IF(COUNTA(当初受注!A22:D22)=0,"",当初受注!N22))</f>
        <v/>
      </c>
      <c r="J24" s="1"/>
      <c r="K24" s="1"/>
      <c r="L24" s="1"/>
    </row>
    <row r="25" customFormat="false" ht="30" hidden="false" customHeight="true" outlineLevel="0" collapsed="false">
      <c r="A25" s="1" t="str">
        <f aca="false">IF($L$3&lt;&gt;0,NA(),IF(COUNTA(当初受注!A23:D23)=0,"",当初受注!A23))</f>
        <v/>
      </c>
      <c r="B25" s="6" t="str">
        <f aca="false">IF($L$3&lt;&gt;0,NA(),IF(COUNTA(当初受注!A23:D23)=0,"",当初受注!B23))</f>
        <v/>
      </c>
      <c r="C25" s="4" t="str">
        <f aca="false">IF($L$3&lt;&gt;0,NA(),IF(COUNTA(当初受注!A23:D23)=0,"",当初受注!C23))</f>
        <v/>
      </c>
      <c r="D25" s="7" t="str">
        <f aca="false">IF($L$3&lt;&gt;0,NA(),IF(COUNTA(当初受注!A23:D23)=0,"",当初受注!F23))</f>
        <v/>
      </c>
      <c r="E25" s="8" t="str">
        <f aca="false">IF($L$3&lt;&gt;0,NA(),IF(COUNTA(当初受注!A23:D23)=0,"",当初受注!G23))</f>
        <v/>
      </c>
      <c r="F25" s="4" t="str">
        <f aca="false">IF($L$3&lt;&gt;0,NA(),IF(COUNTA(当初受注!A23:D23)=0,"",当初受注!H23))</f>
        <v/>
      </c>
      <c r="G25" s="4" t="str">
        <f aca="false">IF($L$3&lt;&gt;0,NA(),IF(COUNTA(当初受注!A23:D23)=0,"",当初受注!I23))</f>
        <v/>
      </c>
      <c r="H25" s="6" t="str">
        <f aca="false">IF($L$3&lt;&gt;0,NA(),IF(COUNTA(当初受注!A23:D23)=0,"",当初受注!M23))</f>
        <v/>
      </c>
      <c r="I25" s="6" t="str">
        <f aca="false">IF($L$3&lt;&gt;0,NA(),IF(COUNTA(当初受注!A23:D23)=0,"",当初受注!N23))</f>
        <v/>
      </c>
      <c r="J25" s="1"/>
      <c r="K25" s="1"/>
      <c r="L25" s="1"/>
    </row>
    <row r="26" customFormat="false" ht="30" hidden="false" customHeight="true" outlineLevel="0" collapsed="false">
      <c r="A26" s="1" t="str">
        <f aca="false">IF($L$3&lt;&gt;0,NA(),IF(COUNTA(当初受注!A24:D24)=0,"",当初受注!A24))</f>
        <v/>
      </c>
      <c r="B26" s="6" t="str">
        <f aca="false">IF($L$3&lt;&gt;0,NA(),IF(COUNTA(当初受注!A24:D24)=0,"",当初受注!B24))</f>
        <v/>
      </c>
      <c r="C26" s="4" t="str">
        <f aca="false">IF($L$3&lt;&gt;0,NA(),IF(COUNTA(当初受注!A24:D24)=0,"",当初受注!C24))</f>
        <v/>
      </c>
      <c r="D26" s="7" t="str">
        <f aca="false">IF($L$3&lt;&gt;0,NA(),IF(COUNTA(当初受注!A24:D24)=0,"",当初受注!F24))</f>
        <v/>
      </c>
      <c r="E26" s="8" t="str">
        <f aca="false">IF($L$3&lt;&gt;0,NA(),IF(COUNTA(当初受注!A24:D24)=0,"",当初受注!G24))</f>
        <v/>
      </c>
      <c r="F26" s="4" t="str">
        <f aca="false">IF($L$3&lt;&gt;0,NA(),IF(COUNTA(当初受注!A24:D24)=0,"",当初受注!H24))</f>
        <v/>
      </c>
      <c r="G26" s="4" t="str">
        <f aca="false">IF($L$3&lt;&gt;0,NA(),IF(COUNTA(当初受注!A24:D24)=0,"",当初受注!I24))</f>
        <v/>
      </c>
      <c r="H26" s="6" t="str">
        <f aca="false">IF($L$3&lt;&gt;0,NA(),IF(COUNTA(当初受注!A24:D24)=0,"",当初受注!M24))</f>
        <v/>
      </c>
      <c r="I26" s="6" t="str">
        <f aca="false">IF($L$3&lt;&gt;0,NA(),IF(COUNTA(当初受注!A24:D24)=0,"",当初受注!N24))</f>
        <v/>
      </c>
      <c r="J26" s="1"/>
      <c r="K26" s="1"/>
      <c r="L26" s="1"/>
    </row>
    <row r="27" customFormat="false" ht="30" hidden="false" customHeight="true" outlineLevel="0" collapsed="false">
      <c r="A27" s="1" t="str">
        <f aca="false">IF($L$3&lt;&gt;0,NA(),IF(COUNTA(当初受注!A25:D25)=0,"",当初受注!A25))</f>
        <v/>
      </c>
      <c r="B27" s="6" t="str">
        <f aca="false">IF($L$3&lt;&gt;0,NA(),IF(COUNTA(当初受注!A25:D25)=0,"",当初受注!B25))</f>
        <v/>
      </c>
      <c r="C27" s="4" t="str">
        <f aca="false">IF($L$3&lt;&gt;0,NA(),IF(COUNTA(当初受注!A25:D25)=0,"",当初受注!C25))</f>
        <v/>
      </c>
      <c r="D27" s="7" t="str">
        <f aca="false">IF($L$3&lt;&gt;0,NA(),IF(COUNTA(当初受注!A25:D25)=0,"",当初受注!F25))</f>
        <v/>
      </c>
      <c r="E27" s="8" t="str">
        <f aca="false">IF($L$3&lt;&gt;0,NA(),IF(COUNTA(当初受注!A25:D25)=0,"",当初受注!G25))</f>
        <v/>
      </c>
      <c r="F27" s="4" t="str">
        <f aca="false">IF($L$3&lt;&gt;0,NA(),IF(COUNTA(当初受注!A25:D25)=0,"",当初受注!H25))</f>
        <v/>
      </c>
      <c r="G27" s="4" t="str">
        <f aca="false">IF($L$3&lt;&gt;0,NA(),IF(COUNTA(当初受注!A25:D25)=0,"",当初受注!I25))</f>
        <v/>
      </c>
      <c r="H27" s="6" t="str">
        <f aca="false">IF($L$3&lt;&gt;0,NA(),IF(COUNTA(当初受注!A25:D25)=0,"",当初受注!M25))</f>
        <v/>
      </c>
      <c r="I27" s="6" t="str">
        <f aca="false">IF($L$3&lt;&gt;0,NA(),IF(COUNTA(当初受注!A25:D25)=0,"",当初受注!N25))</f>
        <v/>
      </c>
      <c r="J27" s="1"/>
      <c r="K27" s="1"/>
      <c r="L27" s="1"/>
    </row>
    <row r="28" customFormat="false" ht="30" hidden="false" customHeight="true" outlineLevel="0" collapsed="false">
      <c r="A28" s="1" t="str">
        <f aca="false">IF($L$3&lt;&gt;0,NA(),IF(COUNTA(当初受注!A26:D26)=0,"",当初受注!A26))</f>
        <v/>
      </c>
      <c r="B28" s="6" t="str">
        <f aca="false">IF($L$3&lt;&gt;0,NA(),IF(COUNTA(当初受注!A26:D26)=0,"",当初受注!B26))</f>
        <v/>
      </c>
      <c r="C28" s="4" t="str">
        <f aca="false">IF($L$3&lt;&gt;0,NA(),IF(COUNTA(当初受注!A26:D26)=0,"",当初受注!C26))</f>
        <v/>
      </c>
      <c r="D28" s="7" t="str">
        <f aca="false">IF($L$3&lt;&gt;0,NA(),IF(COUNTA(当初受注!A26:D26)=0,"",当初受注!F26))</f>
        <v/>
      </c>
      <c r="E28" s="8" t="str">
        <f aca="false">IF($L$3&lt;&gt;0,NA(),IF(COUNTA(当初受注!A26:D26)=0,"",当初受注!G26))</f>
        <v/>
      </c>
      <c r="F28" s="4" t="str">
        <f aca="false">IF($L$3&lt;&gt;0,NA(),IF(COUNTA(当初受注!A26:D26)=0,"",当初受注!H26))</f>
        <v/>
      </c>
      <c r="G28" s="4" t="str">
        <f aca="false">IF($L$3&lt;&gt;0,NA(),IF(COUNTA(当初受注!A26:D26)=0,"",当初受注!I26))</f>
        <v/>
      </c>
      <c r="H28" s="6" t="str">
        <f aca="false">IF($L$3&lt;&gt;0,NA(),IF(COUNTA(当初受注!A26:D26)=0,"",当初受注!M26))</f>
        <v/>
      </c>
      <c r="I28" s="6" t="str">
        <f aca="false">IF($L$3&lt;&gt;0,NA(),IF(COUNTA(当初受注!A26:D26)=0,"",当初受注!N26))</f>
        <v/>
      </c>
      <c r="J28" s="1"/>
      <c r="K28" s="1"/>
      <c r="L28" s="1"/>
    </row>
    <row r="29" customFormat="false" ht="30" hidden="false" customHeight="true" outlineLevel="0" collapsed="false">
      <c r="A29" s="1" t="str">
        <f aca="false">IF($L$3&lt;&gt;0,NA(),IF(COUNTA(当初受注!A27:D27)=0,"",当初受注!A27))</f>
        <v/>
      </c>
      <c r="B29" s="6" t="str">
        <f aca="false">IF($L$3&lt;&gt;0,NA(),IF(COUNTA(当初受注!A27:D27)=0,"",当初受注!B27))</f>
        <v/>
      </c>
      <c r="C29" s="4" t="str">
        <f aca="false">IF($L$3&lt;&gt;0,NA(),IF(COUNTA(当初受注!A27:D27)=0,"",当初受注!C27))</f>
        <v/>
      </c>
      <c r="D29" s="7" t="str">
        <f aca="false">IF($L$3&lt;&gt;0,NA(),IF(COUNTA(当初受注!A27:D27)=0,"",当初受注!F27))</f>
        <v/>
      </c>
      <c r="E29" s="8" t="str">
        <f aca="false">IF($L$3&lt;&gt;0,NA(),IF(COUNTA(当初受注!A27:D27)=0,"",当初受注!G27))</f>
        <v/>
      </c>
      <c r="F29" s="4" t="str">
        <f aca="false">IF($L$3&lt;&gt;0,NA(),IF(COUNTA(当初受注!A27:D27)=0,"",当初受注!H27))</f>
        <v/>
      </c>
      <c r="G29" s="4" t="str">
        <f aca="false">IF($L$3&lt;&gt;0,NA(),IF(COUNTA(当初受注!A27:D27)=0,"",当初受注!I27))</f>
        <v/>
      </c>
      <c r="H29" s="6" t="str">
        <f aca="false">IF($L$3&lt;&gt;0,NA(),IF(COUNTA(当初受注!A27:D27)=0,"",当初受注!M27))</f>
        <v/>
      </c>
      <c r="I29" s="6" t="str">
        <f aca="false">IF($L$3&lt;&gt;0,NA(),IF(COUNTA(当初受注!A27:D27)=0,"",当初受注!N27))</f>
        <v/>
      </c>
      <c r="J29" s="1"/>
      <c r="K29" s="1"/>
      <c r="L29" s="1"/>
    </row>
    <row r="30" customFormat="false" ht="30" hidden="false" customHeight="true" outlineLevel="0" collapsed="false">
      <c r="A30" s="1" t="str">
        <f aca="false">IF($L$3&lt;&gt;0,NA(),IF(COUNTA(当初受注!A28:D28)=0,"",当初受注!A28))</f>
        <v/>
      </c>
      <c r="B30" s="6" t="str">
        <f aca="false">IF($L$3&lt;&gt;0,NA(),IF(COUNTA(当初受注!A28:D28)=0,"",当初受注!B28))</f>
        <v/>
      </c>
      <c r="C30" s="4" t="str">
        <f aca="false">IF($L$3&lt;&gt;0,NA(),IF(COUNTA(当初受注!A28:D28)=0,"",当初受注!C28))</f>
        <v/>
      </c>
      <c r="D30" s="7" t="str">
        <f aca="false">IF($L$3&lt;&gt;0,NA(),IF(COUNTA(当初受注!A28:D28)=0,"",当初受注!F28))</f>
        <v/>
      </c>
      <c r="E30" s="8" t="str">
        <f aca="false">IF($L$3&lt;&gt;0,NA(),IF(COUNTA(当初受注!A28:D28)=0,"",当初受注!G28))</f>
        <v/>
      </c>
      <c r="F30" s="4" t="str">
        <f aca="false">IF($L$3&lt;&gt;0,NA(),IF(COUNTA(当初受注!A28:D28)=0,"",当初受注!H28))</f>
        <v/>
      </c>
      <c r="G30" s="4" t="str">
        <f aca="false">IF($L$3&lt;&gt;0,NA(),IF(COUNTA(当初受注!A28:D28)=0,"",当初受注!I28))</f>
        <v/>
      </c>
      <c r="H30" s="6" t="str">
        <f aca="false">IF($L$3&lt;&gt;0,NA(),IF(COUNTA(当初受注!A28:D28)=0,"",当初受注!M28))</f>
        <v/>
      </c>
      <c r="I30" s="6" t="str">
        <f aca="false">IF($L$3&lt;&gt;0,NA(),IF(COUNTA(当初受注!A28:D28)=0,"",当初受注!N28))</f>
        <v/>
      </c>
      <c r="J30" s="1"/>
      <c r="K30" s="1"/>
      <c r="L30" s="1"/>
    </row>
    <row r="31" customFormat="false" ht="30" hidden="false" customHeight="true" outlineLevel="0" collapsed="false">
      <c r="A31" s="1" t="str">
        <f aca="false">IF($L$3&lt;&gt;0,NA(),IF(COUNTA(当初受注!A29:D29)=0,"",当初受注!A29))</f>
        <v/>
      </c>
      <c r="B31" s="6" t="str">
        <f aca="false">IF($L$3&lt;&gt;0,NA(),IF(COUNTA(当初受注!A29:D29)=0,"",当初受注!B29))</f>
        <v/>
      </c>
      <c r="C31" s="4" t="str">
        <f aca="false">IF($L$3&lt;&gt;0,NA(),IF(COUNTA(当初受注!A29:D29)=0,"",当初受注!C29))</f>
        <v/>
      </c>
      <c r="D31" s="7" t="str">
        <f aca="false">IF($L$3&lt;&gt;0,NA(),IF(COUNTA(当初受注!A29:D29)=0,"",当初受注!F29))</f>
        <v/>
      </c>
      <c r="E31" s="8" t="str">
        <f aca="false">IF($L$3&lt;&gt;0,NA(),IF(COUNTA(当初受注!A29:D29)=0,"",当初受注!G29))</f>
        <v/>
      </c>
      <c r="F31" s="4" t="str">
        <f aca="false">IF($L$3&lt;&gt;0,NA(),IF(COUNTA(当初受注!A29:D29)=0,"",当初受注!H29))</f>
        <v/>
      </c>
      <c r="G31" s="4" t="str">
        <f aca="false">IF($L$3&lt;&gt;0,NA(),IF(COUNTA(当初受注!A29:D29)=0,"",当初受注!I29))</f>
        <v/>
      </c>
      <c r="H31" s="6" t="str">
        <f aca="false">IF($L$3&lt;&gt;0,NA(),IF(COUNTA(当初受注!A29:D29)=0,"",当初受注!M29))</f>
        <v/>
      </c>
      <c r="I31" s="6" t="str">
        <f aca="false">IF($L$3&lt;&gt;0,NA(),IF(COUNTA(当初受注!A29:D29)=0,"",当初受注!N29))</f>
        <v/>
      </c>
      <c r="J31" s="1"/>
      <c r="K31" s="1"/>
      <c r="L31" s="1"/>
    </row>
    <row r="32" customFormat="false" ht="30" hidden="false" customHeight="true" outlineLevel="0" collapsed="false">
      <c r="A32" s="1" t="str">
        <f aca="false">IF($L$3&lt;&gt;0,NA(),IF(COUNTA(当初受注!A30:D30)=0,"",当初受注!A30))</f>
        <v/>
      </c>
      <c r="B32" s="6" t="str">
        <f aca="false">IF($L$3&lt;&gt;0,NA(),IF(COUNTA(当初受注!A30:D30)=0,"",当初受注!B30))</f>
        <v/>
      </c>
      <c r="C32" s="4" t="str">
        <f aca="false">IF($L$3&lt;&gt;0,NA(),IF(COUNTA(当初受注!A30:D30)=0,"",当初受注!C30))</f>
        <v/>
      </c>
      <c r="D32" s="7" t="str">
        <f aca="false">IF($L$3&lt;&gt;0,NA(),IF(COUNTA(当初受注!A30:D30)=0,"",当初受注!F30))</f>
        <v/>
      </c>
      <c r="E32" s="8" t="str">
        <f aca="false">IF($L$3&lt;&gt;0,NA(),IF(COUNTA(当初受注!A30:D30)=0,"",当初受注!G30))</f>
        <v/>
      </c>
      <c r="F32" s="4" t="str">
        <f aca="false">IF($L$3&lt;&gt;0,NA(),IF(COUNTA(当初受注!A30:D30)=0,"",当初受注!H30))</f>
        <v/>
      </c>
      <c r="G32" s="4" t="str">
        <f aca="false">IF($L$3&lt;&gt;0,NA(),IF(COUNTA(当初受注!A30:D30)=0,"",当初受注!I30))</f>
        <v/>
      </c>
      <c r="H32" s="6" t="str">
        <f aca="false">IF($L$3&lt;&gt;0,NA(),IF(COUNTA(当初受注!A30:D30)=0,"",当初受注!M30))</f>
        <v/>
      </c>
      <c r="I32" s="6" t="str">
        <f aca="false">IF($L$3&lt;&gt;0,NA(),IF(COUNTA(当初受注!A30:D30)=0,"",当初受注!N30))</f>
        <v/>
      </c>
      <c r="J32" s="1"/>
      <c r="K32" s="1"/>
      <c r="L32" s="1"/>
    </row>
    <row r="33" customFormat="false" ht="30" hidden="false" customHeight="true" outlineLevel="0" collapsed="false">
      <c r="A33" s="1" t="str">
        <f aca="false">IF($L$3&lt;&gt;0,NA(),IF(COUNTA(当初受注!A31:D31)=0,"",当初受注!A31))</f>
        <v/>
      </c>
      <c r="B33" s="6" t="str">
        <f aca="false">IF($L$3&lt;&gt;0,NA(),IF(COUNTA(当初受注!A31:D31)=0,"",当初受注!B31))</f>
        <v/>
      </c>
      <c r="C33" s="4" t="str">
        <f aca="false">IF($L$3&lt;&gt;0,NA(),IF(COUNTA(当初受注!A31:D31)=0,"",当初受注!C31))</f>
        <v/>
      </c>
      <c r="D33" s="7" t="str">
        <f aca="false">IF($L$3&lt;&gt;0,NA(),IF(COUNTA(当初受注!A31:D31)=0,"",当初受注!F31))</f>
        <v/>
      </c>
      <c r="E33" s="8" t="str">
        <f aca="false">IF($L$3&lt;&gt;0,NA(),IF(COUNTA(当初受注!A31:D31)=0,"",当初受注!G31))</f>
        <v/>
      </c>
      <c r="F33" s="4" t="str">
        <f aca="false">IF($L$3&lt;&gt;0,NA(),IF(COUNTA(当初受注!A31:D31)=0,"",当初受注!H31))</f>
        <v/>
      </c>
      <c r="G33" s="4" t="str">
        <f aca="false">IF($L$3&lt;&gt;0,NA(),IF(COUNTA(当初受注!A31:D31)=0,"",当初受注!I31))</f>
        <v/>
      </c>
      <c r="H33" s="6" t="str">
        <f aca="false">IF($L$3&lt;&gt;0,NA(),IF(COUNTA(当初受注!A31:D31)=0,"",当初受注!M31))</f>
        <v/>
      </c>
      <c r="I33" s="6" t="str">
        <f aca="false">IF($L$3&lt;&gt;0,NA(),IF(COUNTA(当初受注!A31:D31)=0,"",当初受注!N31))</f>
        <v/>
      </c>
      <c r="J33" s="1"/>
      <c r="K33" s="1"/>
      <c r="L33" s="1"/>
    </row>
    <row r="34" customFormat="false" ht="30" hidden="false" customHeight="true" outlineLevel="0" collapsed="false">
      <c r="A34" s="1" t="str">
        <f aca="false">IF($L$3&lt;&gt;0,NA(),IF(COUNTA(当初受注!A32:D32)=0,"",当初受注!A32))</f>
        <v/>
      </c>
      <c r="B34" s="6" t="str">
        <f aca="false">IF($L$3&lt;&gt;0,NA(),IF(COUNTA(当初受注!A32:D32)=0,"",当初受注!B32))</f>
        <v/>
      </c>
      <c r="C34" s="4" t="str">
        <f aca="false">IF($L$3&lt;&gt;0,NA(),IF(COUNTA(当初受注!A32:D32)=0,"",当初受注!C32))</f>
        <v/>
      </c>
      <c r="D34" s="7" t="str">
        <f aca="false">IF($L$3&lt;&gt;0,NA(),IF(COUNTA(当初受注!A32:D32)=0,"",当初受注!F32))</f>
        <v/>
      </c>
      <c r="E34" s="8" t="str">
        <f aca="false">IF($L$3&lt;&gt;0,NA(),IF(COUNTA(当初受注!A32:D32)=0,"",当初受注!G32))</f>
        <v/>
      </c>
      <c r="F34" s="4" t="str">
        <f aca="false">IF($L$3&lt;&gt;0,NA(),IF(COUNTA(当初受注!A32:D32)=0,"",当初受注!H32))</f>
        <v/>
      </c>
      <c r="G34" s="4" t="str">
        <f aca="false">IF($L$3&lt;&gt;0,NA(),IF(COUNTA(当初受注!A32:D32)=0,"",当初受注!I32))</f>
        <v/>
      </c>
      <c r="H34" s="6" t="str">
        <f aca="false">IF($L$3&lt;&gt;0,NA(),IF(COUNTA(当初受注!A32:D32)=0,"",当初受注!M32))</f>
        <v/>
      </c>
      <c r="I34" s="6" t="str">
        <f aca="false">IF($L$3&lt;&gt;0,NA(),IF(COUNTA(当初受注!A32:D32)=0,"",当初受注!N32))</f>
        <v/>
      </c>
      <c r="J34" s="1"/>
      <c r="K34" s="1"/>
      <c r="L34" s="1"/>
    </row>
    <row r="35" customFormat="false" ht="30" hidden="false" customHeight="true" outlineLevel="0" collapsed="false">
      <c r="A35" s="1" t="str">
        <f aca="false">IF($L$3&lt;&gt;0,NA(),IF(COUNTA(当初受注!A33:D33)=0,"",当初受注!A33))</f>
        <v/>
      </c>
      <c r="B35" s="6" t="str">
        <f aca="false">IF($L$3&lt;&gt;0,NA(),IF(COUNTA(当初受注!A33:D33)=0,"",当初受注!B33))</f>
        <v/>
      </c>
      <c r="C35" s="4" t="str">
        <f aca="false">IF($L$3&lt;&gt;0,NA(),IF(COUNTA(当初受注!A33:D33)=0,"",当初受注!C33))</f>
        <v/>
      </c>
      <c r="D35" s="7" t="str">
        <f aca="false">IF($L$3&lt;&gt;0,NA(),IF(COUNTA(当初受注!A33:D33)=0,"",当初受注!F33))</f>
        <v/>
      </c>
      <c r="E35" s="8" t="str">
        <f aca="false">IF($L$3&lt;&gt;0,NA(),IF(COUNTA(当初受注!A33:D33)=0,"",当初受注!G33))</f>
        <v/>
      </c>
      <c r="F35" s="4" t="str">
        <f aca="false">IF($L$3&lt;&gt;0,NA(),IF(COUNTA(当初受注!A33:D33)=0,"",当初受注!H33))</f>
        <v/>
      </c>
      <c r="G35" s="4" t="str">
        <f aca="false">IF($L$3&lt;&gt;0,NA(),IF(COUNTA(当初受注!A33:D33)=0,"",当初受注!I33))</f>
        <v/>
      </c>
      <c r="H35" s="6" t="str">
        <f aca="false">IF($L$3&lt;&gt;0,NA(),IF(COUNTA(当初受注!A33:D33)=0,"",当初受注!M33))</f>
        <v/>
      </c>
      <c r="I35" s="6" t="str">
        <f aca="false">IF($L$3&lt;&gt;0,NA(),IF(COUNTA(当初受注!A33:D33)=0,"",当初受注!N33))</f>
        <v/>
      </c>
      <c r="J35" s="1"/>
      <c r="K35" s="1"/>
      <c r="L35" s="1"/>
    </row>
    <row r="36" customFormat="false" ht="30" hidden="false" customHeight="true" outlineLevel="0" collapsed="false">
      <c r="A36" s="1" t="str">
        <f aca="false">IF($L$3&lt;&gt;0,NA(),IF(COUNTA(当初受注!A34:D34)=0,"",当初受注!A34))</f>
        <v/>
      </c>
      <c r="B36" s="6" t="str">
        <f aca="false">IF($L$3&lt;&gt;0,NA(),IF(COUNTA(当初受注!A34:D34)=0,"",当初受注!B34))</f>
        <v/>
      </c>
      <c r="C36" s="4" t="str">
        <f aca="false">IF($L$3&lt;&gt;0,NA(),IF(COUNTA(当初受注!A34:D34)=0,"",当初受注!C34))</f>
        <v/>
      </c>
      <c r="D36" s="7" t="str">
        <f aca="false">IF($L$3&lt;&gt;0,NA(),IF(COUNTA(当初受注!A34:D34)=0,"",当初受注!F34))</f>
        <v/>
      </c>
      <c r="E36" s="8" t="str">
        <f aca="false">IF($L$3&lt;&gt;0,NA(),IF(COUNTA(当初受注!A34:D34)=0,"",当初受注!G34))</f>
        <v/>
      </c>
      <c r="F36" s="4" t="str">
        <f aca="false">IF($L$3&lt;&gt;0,NA(),IF(COUNTA(当初受注!A34:D34)=0,"",当初受注!H34))</f>
        <v/>
      </c>
      <c r="G36" s="4" t="str">
        <f aca="false">IF($L$3&lt;&gt;0,NA(),IF(COUNTA(当初受注!A34:D34)=0,"",当初受注!I34))</f>
        <v/>
      </c>
      <c r="H36" s="6" t="str">
        <f aca="false">IF($L$3&lt;&gt;0,NA(),IF(COUNTA(当初受注!A34:D34)=0,"",当初受注!M34))</f>
        <v/>
      </c>
      <c r="I36" s="6" t="str">
        <f aca="false">IF($L$3&lt;&gt;0,NA(),IF(COUNTA(当初受注!A34:D34)=0,"",当初受注!N34))</f>
        <v/>
      </c>
      <c r="J36" s="1"/>
      <c r="K36" s="1"/>
      <c r="L36" s="1"/>
    </row>
    <row r="37" customFormat="false" ht="30" hidden="false" customHeight="true" outlineLevel="0" collapsed="false">
      <c r="A37" s="1" t="str">
        <f aca="false">IF($L$3&lt;&gt;0,NA(),IF(COUNTA(当初受注!A35:D35)=0,"",当初受注!A35))</f>
        <v/>
      </c>
      <c r="B37" s="6" t="str">
        <f aca="false">IF($L$3&lt;&gt;0,NA(),IF(COUNTA(当初受注!A35:D35)=0,"",当初受注!B35))</f>
        <v/>
      </c>
      <c r="C37" s="4" t="str">
        <f aca="false">IF($L$3&lt;&gt;0,NA(),IF(COUNTA(当初受注!A35:D35)=0,"",当初受注!C35))</f>
        <v/>
      </c>
      <c r="D37" s="7" t="str">
        <f aca="false">IF($L$3&lt;&gt;0,NA(),IF(COUNTA(当初受注!A35:D35)=0,"",当初受注!F35))</f>
        <v/>
      </c>
      <c r="E37" s="8" t="str">
        <f aca="false">IF($L$3&lt;&gt;0,NA(),IF(COUNTA(当初受注!A35:D35)=0,"",当初受注!G35))</f>
        <v/>
      </c>
      <c r="F37" s="4" t="str">
        <f aca="false">IF($L$3&lt;&gt;0,NA(),IF(COUNTA(当初受注!A35:D35)=0,"",当初受注!H35))</f>
        <v/>
      </c>
      <c r="G37" s="4" t="str">
        <f aca="false">IF($L$3&lt;&gt;0,NA(),IF(COUNTA(当初受注!A35:D35)=0,"",当初受注!I35))</f>
        <v/>
      </c>
      <c r="H37" s="6" t="str">
        <f aca="false">IF($L$3&lt;&gt;0,NA(),IF(COUNTA(当初受注!A35:D35)=0,"",当初受注!M35))</f>
        <v/>
      </c>
      <c r="I37" s="6" t="str">
        <f aca="false">IF($L$3&lt;&gt;0,NA(),IF(COUNTA(当初受注!A35:D35)=0,"",当初受注!N35))</f>
        <v/>
      </c>
      <c r="J37" s="1"/>
      <c r="K37" s="1"/>
      <c r="L37" s="1"/>
    </row>
    <row r="38" customFormat="false" ht="30" hidden="false" customHeight="true" outlineLevel="0" collapsed="false">
      <c r="A38" s="1" t="str">
        <f aca="false">IF($L$3&lt;&gt;0,NA(),IF(COUNTA(当初受注!A36:D36)=0,"",当初受注!A36))</f>
        <v/>
      </c>
      <c r="B38" s="6" t="str">
        <f aca="false">IF($L$3&lt;&gt;0,NA(),IF(COUNTA(当初受注!A36:D36)=0,"",当初受注!B36))</f>
        <v/>
      </c>
      <c r="C38" s="4" t="str">
        <f aca="false">IF($L$3&lt;&gt;0,NA(),IF(COUNTA(当初受注!A36:D36)=0,"",当初受注!C36))</f>
        <v/>
      </c>
      <c r="D38" s="7" t="str">
        <f aca="false">IF($L$3&lt;&gt;0,NA(),IF(COUNTA(当初受注!A36:D36)=0,"",当初受注!F36))</f>
        <v/>
      </c>
      <c r="E38" s="8" t="str">
        <f aca="false">IF($L$3&lt;&gt;0,NA(),IF(COUNTA(当初受注!A36:D36)=0,"",当初受注!G36))</f>
        <v/>
      </c>
      <c r="F38" s="4" t="str">
        <f aca="false">IF($L$3&lt;&gt;0,NA(),IF(COUNTA(当初受注!A36:D36)=0,"",当初受注!H36))</f>
        <v/>
      </c>
      <c r="G38" s="4" t="str">
        <f aca="false">IF($L$3&lt;&gt;0,NA(),IF(COUNTA(当初受注!A36:D36)=0,"",当初受注!I36))</f>
        <v/>
      </c>
      <c r="H38" s="6" t="str">
        <f aca="false">IF($L$3&lt;&gt;0,NA(),IF(COUNTA(当初受注!A36:D36)=0,"",当初受注!M36))</f>
        <v/>
      </c>
      <c r="I38" s="6" t="str">
        <f aca="false">IF($L$3&lt;&gt;0,NA(),IF(COUNTA(当初受注!A36:D36)=0,"",当初受注!N36))</f>
        <v/>
      </c>
      <c r="J38" s="1"/>
      <c r="K38" s="1"/>
      <c r="L38" s="1"/>
    </row>
    <row r="39" customFormat="false" ht="30" hidden="false" customHeight="true" outlineLevel="0" collapsed="false">
      <c r="A39" s="1" t="str">
        <f aca="false">IF($L$3&lt;&gt;0,NA(),IF(COUNTA(当初受注!A37:D37)=0,"",当初受注!A37))</f>
        <v/>
      </c>
      <c r="B39" s="6" t="str">
        <f aca="false">IF($L$3&lt;&gt;0,NA(),IF(COUNTA(当初受注!A37:D37)=0,"",当初受注!B37))</f>
        <v/>
      </c>
      <c r="C39" s="4" t="str">
        <f aca="false">IF($L$3&lt;&gt;0,NA(),IF(COUNTA(当初受注!A37:D37)=0,"",当初受注!C37))</f>
        <v/>
      </c>
      <c r="D39" s="7" t="str">
        <f aca="false">IF($L$3&lt;&gt;0,NA(),IF(COUNTA(当初受注!A37:D37)=0,"",当初受注!F37))</f>
        <v/>
      </c>
      <c r="E39" s="8" t="str">
        <f aca="false">IF($L$3&lt;&gt;0,NA(),IF(COUNTA(当初受注!A37:D37)=0,"",当初受注!G37))</f>
        <v/>
      </c>
      <c r="F39" s="4" t="str">
        <f aca="false">IF($L$3&lt;&gt;0,NA(),IF(COUNTA(当初受注!A37:D37)=0,"",当初受注!H37))</f>
        <v/>
      </c>
      <c r="G39" s="4" t="str">
        <f aca="false">IF($L$3&lt;&gt;0,NA(),IF(COUNTA(当初受注!A37:D37)=0,"",当初受注!I37))</f>
        <v/>
      </c>
      <c r="H39" s="6" t="str">
        <f aca="false">IF($L$3&lt;&gt;0,NA(),IF(COUNTA(当初受注!A37:D37)=0,"",当初受注!M37))</f>
        <v/>
      </c>
      <c r="I39" s="6" t="str">
        <f aca="false">IF($L$3&lt;&gt;0,NA(),IF(COUNTA(当初受注!A37:D37)=0,"",当初受注!N37))</f>
        <v/>
      </c>
      <c r="J39" s="1"/>
      <c r="K39" s="1"/>
      <c r="L39" s="1"/>
    </row>
    <row r="40" customFormat="false" ht="30" hidden="false" customHeight="true" outlineLevel="0" collapsed="false">
      <c r="A40" s="1" t="str">
        <f aca="false">IF($L$3&lt;&gt;0,NA(),IF(COUNTA(当初受注!A38:D38)=0,"",当初受注!A38))</f>
        <v/>
      </c>
      <c r="B40" s="6" t="str">
        <f aca="false">IF($L$3&lt;&gt;0,NA(),IF(COUNTA(当初受注!A38:D38)=0,"",当初受注!B38))</f>
        <v/>
      </c>
      <c r="C40" s="4" t="str">
        <f aca="false">IF($L$3&lt;&gt;0,NA(),IF(COUNTA(当初受注!A38:D38)=0,"",当初受注!C38))</f>
        <v/>
      </c>
      <c r="D40" s="7" t="str">
        <f aca="false">IF($L$3&lt;&gt;0,NA(),IF(COUNTA(当初受注!A38:D38)=0,"",当初受注!F38))</f>
        <v/>
      </c>
      <c r="E40" s="8" t="str">
        <f aca="false">IF($L$3&lt;&gt;0,NA(),IF(COUNTA(当初受注!A38:D38)=0,"",当初受注!G38))</f>
        <v/>
      </c>
      <c r="F40" s="4" t="str">
        <f aca="false">IF($L$3&lt;&gt;0,NA(),IF(COUNTA(当初受注!A38:D38)=0,"",当初受注!H38))</f>
        <v/>
      </c>
      <c r="G40" s="4" t="str">
        <f aca="false">IF($L$3&lt;&gt;0,NA(),IF(COUNTA(当初受注!A38:D38)=0,"",当初受注!I38))</f>
        <v/>
      </c>
      <c r="H40" s="6" t="str">
        <f aca="false">IF($L$3&lt;&gt;0,NA(),IF(COUNTA(当初受注!A38:D38)=0,"",当初受注!M38))</f>
        <v/>
      </c>
      <c r="I40" s="6" t="str">
        <f aca="false">IF($L$3&lt;&gt;0,NA(),IF(COUNTA(当初受注!A38:D38)=0,"",当初受注!N38))</f>
        <v/>
      </c>
      <c r="J40" s="1"/>
      <c r="K40" s="1"/>
      <c r="L40" s="1"/>
    </row>
    <row r="41" customFormat="false" ht="30" hidden="false" customHeight="true" outlineLevel="0" collapsed="false">
      <c r="A41" s="1" t="str">
        <f aca="false">IF($L$3&lt;&gt;0,NA(),IF(COUNTA(当初受注!A39:D39)=0,"",当初受注!A39))</f>
        <v/>
      </c>
      <c r="B41" s="6" t="str">
        <f aca="false">IF($L$3&lt;&gt;0,NA(),IF(COUNTA(当初受注!A39:D39)=0,"",当初受注!B39))</f>
        <v/>
      </c>
      <c r="C41" s="4" t="str">
        <f aca="false">IF($L$3&lt;&gt;0,NA(),IF(COUNTA(当初受注!A39:D39)=0,"",当初受注!C39))</f>
        <v/>
      </c>
      <c r="D41" s="7" t="str">
        <f aca="false">IF($L$3&lt;&gt;0,NA(),IF(COUNTA(当初受注!A39:D39)=0,"",当初受注!F39))</f>
        <v/>
      </c>
      <c r="E41" s="8" t="str">
        <f aca="false">IF($L$3&lt;&gt;0,NA(),IF(COUNTA(当初受注!A39:D39)=0,"",当初受注!G39))</f>
        <v/>
      </c>
      <c r="F41" s="4" t="str">
        <f aca="false">IF($L$3&lt;&gt;0,NA(),IF(COUNTA(当初受注!A39:D39)=0,"",当初受注!H39))</f>
        <v/>
      </c>
      <c r="G41" s="4" t="str">
        <f aca="false">IF($L$3&lt;&gt;0,NA(),IF(COUNTA(当初受注!A39:D39)=0,"",当初受注!I39))</f>
        <v/>
      </c>
      <c r="H41" s="6" t="str">
        <f aca="false">IF($L$3&lt;&gt;0,NA(),IF(COUNTA(当初受注!A39:D39)=0,"",当初受注!M39))</f>
        <v/>
      </c>
      <c r="I41" s="6" t="str">
        <f aca="false">IF($L$3&lt;&gt;0,NA(),IF(COUNTA(当初受注!A39:D39)=0,"",当初受注!N39))</f>
        <v/>
      </c>
      <c r="J41" s="1"/>
      <c r="K41" s="1"/>
      <c r="L41" s="1"/>
    </row>
    <row r="42" customFormat="false" ht="30" hidden="false" customHeight="true" outlineLevel="0" collapsed="false">
      <c r="A42" s="1" t="str">
        <f aca="false">IF($L$3&lt;&gt;0,NA(),IF(COUNTA(当初受注!A40:D40)=0,"",当初受注!A40))</f>
        <v/>
      </c>
      <c r="B42" s="6" t="str">
        <f aca="false">IF($L$3&lt;&gt;0,NA(),IF(COUNTA(当初受注!A40:D40)=0,"",当初受注!B40))</f>
        <v/>
      </c>
      <c r="C42" s="4" t="str">
        <f aca="false">IF($L$3&lt;&gt;0,NA(),IF(COUNTA(当初受注!A40:D40)=0,"",当初受注!C40))</f>
        <v/>
      </c>
      <c r="D42" s="7" t="str">
        <f aca="false">IF($L$3&lt;&gt;0,NA(),IF(COUNTA(当初受注!A40:D40)=0,"",当初受注!F40))</f>
        <v/>
      </c>
      <c r="E42" s="8" t="str">
        <f aca="false">IF($L$3&lt;&gt;0,NA(),IF(COUNTA(当初受注!A40:D40)=0,"",当初受注!G40))</f>
        <v/>
      </c>
      <c r="F42" s="4" t="str">
        <f aca="false">IF($L$3&lt;&gt;0,NA(),IF(COUNTA(当初受注!A40:D40)=0,"",当初受注!H40))</f>
        <v/>
      </c>
      <c r="G42" s="4" t="str">
        <f aca="false">IF($L$3&lt;&gt;0,NA(),IF(COUNTA(当初受注!A40:D40)=0,"",当初受注!I40))</f>
        <v/>
      </c>
      <c r="H42" s="6" t="str">
        <f aca="false">IF($L$3&lt;&gt;0,NA(),IF(COUNTA(当初受注!A40:D40)=0,"",当初受注!M40))</f>
        <v/>
      </c>
      <c r="I42" s="6" t="str">
        <f aca="false">IF($L$3&lt;&gt;0,NA(),IF(COUNTA(当初受注!A40:D40)=0,"",当初受注!N40))</f>
        <v/>
      </c>
      <c r="J42" s="1"/>
      <c r="K42" s="1"/>
      <c r="L42" s="1"/>
    </row>
    <row r="43" customFormat="false" ht="30" hidden="false" customHeight="true" outlineLevel="0" collapsed="false">
      <c r="A43" s="1" t="str">
        <f aca="false">IF($L$3&lt;&gt;0,NA(),IF(COUNTA(当初受注!A41:D41)=0,"",当初受注!A41))</f>
        <v/>
      </c>
      <c r="B43" s="6" t="str">
        <f aca="false">IF($L$3&lt;&gt;0,NA(),IF(COUNTA(当初受注!A41:D41)=0,"",当初受注!B41))</f>
        <v/>
      </c>
      <c r="C43" s="4" t="str">
        <f aca="false">IF($L$3&lt;&gt;0,NA(),IF(COUNTA(当初受注!A41:D41)=0,"",当初受注!C41))</f>
        <v/>
      </c>
      <c r="D43" s="7" t="str">
        <f aca="false">IF($L$3&lt;&gt;0,NA(),IF(COUNTA(当初受注!A41:D41)=0,"",当初受注!F41))</f>
        <v/>
      </c>
      <c r="E43" s="8" t="str">
        <f aca="false">IF($L$3&lt;&gt;0,NA(),IF(COUNTA(当初受注!A41:D41)=0,"",当初受注!G41))</f>
        <v/>
      </c>
      <c r="F43" s="4" t="str">
        <f aca="false">IF($L$3&lt;&gt;0,NA(),IF(COUNTA(当初受注!A41:D41)=0,"",当初受注!H41))</f>
        <v/>
      </c>
      <c r="G43" s="4" t="str">
        <f aca="false">IF($L$3&lt;&gt;0,NA(),IF(COUNTA(当初受注!A41:D41)=0,"",当初受注!I41))</f>
        <v/>
      </c>
      <c r="H43" s="6" t="str">
        <f aca="false">IF($L$3&lt;&gt;0,NA(),IF(COUNTA(当初受注!A41:D41)=0,"",当初受注!M41))</f>
        <v/>
      </c>
      <c r="I43" s="6" t="str">
        <f aca="false">IF($L$3&lt;&gt;0,NA(),IF(COUNTA(当初受注!A41:D41)=0,"",当初受注!N41))</f>
        <v/>
      </c>
      <c r="J43" s="1"/>
      <c r="K43" s="1"/>
      <c r="L43" s="1"/>
    </row>
    <row r="44" customFormat="false" ht="30" hidden="false" customHeight="true" outlineLevel="0" collapsed="false">
      <c r="A44" s="1" t="str">
        <f aca="false">IF($L$3&lt;&gt;0,NA(),IF(COUNTA(当初受注!A42:D42)=0,"",当初受注!A42))</f>
        <v/>
      </c>
      <c r="B44" s="6" t="str">
        <f aca="false">IF($L$3&lt;&gt;0,NA(),IF(COUNTA(当初受注!A42:D42)=0,"",当初受注!B42))</f>
        <v/>
      </c>
      <c r="C44" s="4" t="str">
        <f aca="false">IF($L$3&lt;&gt;0,NA(),IF(COUNTA(当初受注!A42:D42)=0,"",当初受注!C42))</f>
        <v/>
      </c>
      <c r="D44" s="7" t="str">
        <f aca="false">IF($L$3&lt;&gt;0,NA(),IF(COUNTA(当初受注!A42:D42)=0,"",当初受注!F42))</f>
        <v/>
      </c>
      <c r="E44" s="8" t="str">
        <f aca="false">IF($L$3&lt;&gt;0,NA(),IF(COUNTA(当初受注!A42:D42)=0,"",当初受注!G42))</f>
        <v/>
      </c>
      <c r="F44" s="4" t="str">
        <f aca="false">IF($L$3&lt;&gt;0,NA(),IF(COUNTA(当初受注!A42:D42)=0,"",当初受注!H42))</f>
        <v/>
      </c>
      <c r="G44" s="4" t="str">
        <f aca="false">IF($L$3&lt;&gt;0,NA(),IF(COUNTA(当初受注!A42:D42)=0,"",当初受注!I42))</f>
        <v/>
      </c>
      <c r="H44" s="6" t="str">
        <f aca="false">IF($L$3&lt;&gt;0,NA(),IF(COUNTA(当初受注!A42:D42)=0,"",当初受注!M42))</f>
        <v/>
      </c>
      <c r="I44" s="6" t="str">
        <f aca="false">IF($L$3&lt;&gt;0,NA(),IF(COUNTA(当初受注!A42:D42)=0,"",当初受注!N42))</f>
        <v/>
      </c>
      <c r="J44" s="1"/>
      <c r="K44" s="1"/>
      <c r="L44" s="1"/>
    </row>
    <row r="45" customFormat="false" ht="30" hidden="false" customHeight="true" outlineLevel="0" collapsed="false">
      <c r="A45" s="1" t="str">
        <f aca="false">IF($L$3&lt;&gt;0,NA(),IF(COUNTA(当初受注!A43:D43)=0,"",当初受注!A43))</f>
        <v/>
      </c>
      <c r="B45" s="6" t="str">
        <f aca="false">IF($L$3&lt;&gt;0,NA(),IF(COUNTA(当初受注!A43:D43)=0,"",当初受注!B43))</f>
        <v/>
      </c>
      <c r="C45" s="4" t="str">
        <f aca="false">IF($L$3&lt;&gt;0,NA(),IF(COUNTA(当初受注!A43:D43)=0,"",当初受注!C43))</f>
        <v/>
      </c>
      <c r="D45" s="7" t="str">
        <f aca="false">IF($L$3&lt;&gt;0,NA(),IF(COUNTA(当初受注!A43:D43)=0,"",当初受注!F43))</f>
        <v/>
      </c>
      <c r="E45" s="8" t="str">
        <f aca="false">IF($L$3&lt;&gt;0,NA(),IF(COUNTA(当初受注!A43:D43)=0,"",当初受注!G43))</f>
        <v/>
      </c>
      <c r="F45" s="4" t="str">
        <f aca="false">IF($L$3&lt;&gt;0,NA(),IF(COUNTA(当初受注!A43:D43)=0,"",当初受注!H43))</f>
        <v/>
      </c>
      <c r="G45" s="4" t="str">
        <f aca="false">IF($L$3&lt;&gt;0,NA(),IF(COUNTA(当初受注!A43:D43)=0,"",当初受注!I43))</f>
        <v/>
      </c>
      <c r="H45" s="6" t="str">
        <f aca="false">IF($L$3&lt;&gt;0,NA(),IF(COUNTA(当初受注!A43:D43)=0,"",当初受注!M43))</f>
        <v/>
      </c>
      <c r="I45" s="6" t="str">
        <f aca="false">IF($L$3&lt;&gt;0,NA(),IF(COUNTA(当初受注!A43:D43)=0,"",当初受注!N43))</f>
        <v/>
      </c>
      <c r="J45" s="1"/>
      <c r="K45" s="1"/>
      <c r="L45" s="1"/>
    </row>
    <row r="46" customFormat="false" ht="30" hidden="false" customHeight="true" outlineLevel="0" collapsed="false">
      <c r="A46" s="1" t="str">
        <f aca="false">IF($L$3&lt;&gt;0,NA(),IF(COUNTA(当初受注!A44:D44)=0,"",当初受注!A44))</f>
        <v/>
      </c>
      <c r="B46" s="6" t="str">
        <f aca="false">IF($L$3&lt;&gt;0,NA(),IF(COUNTA(当初受注!A44:D44)=0,"",当初受注!B44))</f>
        <v/>
      </c>
      <c r="C46" s="4" t="str">
        <f aca="false">IF($L$3&lt;&gt;0,NA(),IF(COUNTA(当初受注!A44:D44)=0,"",当初受注!C44))</f>
        <v/>
      </c>
      <c r="D46" s="7" t="str">
        <f aca="false">IF($L$3&lt;&gt;0,NA(),IF(COUNTA(当初受注!A44:D44)=0,"",当初受注!F44))</f>
        <v/>
      </c>
      <c r="E46" s="8" t="str">
        <f aca="false">IF($L$3&lt;&gt;0,NA(),IF(COUNTA(当初受注!A44:D44)=0,"",当初受注!G44))</f>
        <v/>
      </c>
      <c r="F46" s="4" t="str">
        <f aca="false">IF($L$3&lt;&gt;0,NA(),IF(COUNTA(当初受注!A44:D44)=0,"",当初受注!H44))</f>
        <v/>
      </c>
      <c r="G46" s="4" t="str">
        <f aca="false">IF($L$3&lt;&gt;0,NA(),IF(COUNTA(当初受注!A44:D44)=0,"",当初受注!I44))</f>
        <v/>
      </c>
      <c r="H46" s="6" t="str">
        <f aca="false">IF($L$3&lt;&gt;0,NA(),IF(COUNTA(当初受注!A44:D44)=0,"",当初受注!M44))</f>
        <v/>
      </c>
      <c r="I46" s="6" t="str">
        <f aca="false">IF($L$3&lt;&gt;0,NA(),IF(COUNTA(当初受注!A44:D44)=0,"",当初受注!N44))</f>
        <v/>
      </c>
      <c r="J46" s="1"/>
      <c r="K46" s="1"/>
      <c r="L46" s="1"/>
    </row>
    <row r="47" customFormat="false" ht="30" hidden="false" customHeight="true" outlineLevel="0" collapsed="false">
      <c r="A47" s="1" t="str">
        <f aca="false">IF($L$3&lt;&gt;0,NA(),IF(COUNTA(当初受注!A45:D45)=0,"",当初受注!A45))</f>
        <v/>
      </c>
      <c r="B47" s="6" t="str">
        <f aca="false">IF($L$3&lt;&gt;0,NA(),IF(COUNTA(当初受注!A45:D45)=0,"",当初受注!B45))</f>
        <v/>
      </c>
      <c r="C47" s="4" t="str">
        <f aca="false">IF($L$3&lt;&gt;0,NA(),IF(COUNTA(当初受注!A45:D45)=0,"",当初受注!C45))</f>
        <v/>
      </c>
      <c r="D47" s="7" t="str">
        <f aca="false">IF($L$3&lt;&gt;0,NA(),IF(COUNTA(当初受注!A45:D45)=0,"",当初受注!F45))</f>
        <v/>
      </c>
      <c r="E47" s="8" t="str">
        <f aca="false">IF($L$3&lt;&gt;0,NA(),IF(COUNTA(当初受注!A45:D45)=0,"",当初受注!G45))</f>
        <v/>
      </c>
      <c r="F47" s="4" t="str">
        <f aca="false">IF($L$3&lt;&gt;0,NA(),IF(COUNTA(当初受注!A45:D45)=0,"",当初受注!H45))</f>
        <v/>
      </c>
      <c r="G47" s="4" t="str">
        <f aca="false">IF($L$3&lt;&gt;0,NA(),IF(COUNTA(当初受注!A45:D45)=0,"",当初受注!I45))</f>
        <v/>
      </c>
      <c r="H47" s="6" t="str">
        <f aca="false">IF($L$3&lt;&gt;0,NA(),IF(COUNTA(当初受注!A45:D45)=0,"",当初受注!M45))</f>
        <v/>
      </c>
      <c r="I47" s="6" t="str">
        <f aca="false">IF($L$3&lt;&gt;0,NA(),IF(COUNTA(当初受注!A45:D45)=0,"",当初受注!N45))</f>
        <v/>
      </c>
      <c r="J47" s="1"/>
      <c r="K47" s="1"/>
      <c r="L47" s="1"/>
    </row>
    <row r="48" customFormat="false" ht="30" hidden="false" customHeight="true" outlineLevel="0" collapsed="false">
      <c r="A48" s="1" t="str">
        <f aca="false">IF($L$3&lt;&gt;0,NA(),IF(COUNTA(当初受注!A46:D46)=0,"",当初受注!A46))</f>
        <v/>
      </c>
      <c r="B48" s="6" t="str">
        <f aca="false">IF($L$3&lt;&gt;0,NA(),IF(COUNTA(当初受注!A46:D46)=0,"",当初受注!B46))</f>
        <v/>
      </c>
      <c r="C48" s="4" t="str">
        <f aca="false">IF($L$3&lt;&gt;0,NA(),IF(COUNTA(当初受注!A46:D46)=0,"",当初受注!C46))</f>
        <v/>
      </c>
      <c r="D48" s="7" t="str">
        <f aca="false">IF($L$3&lt;&gt;0,NA(),IF(COUNTA(当初受注!A46:D46)=0,"",当初受注!F46))</f>
        <v/>
      </c>
      <c r="E48" s="8" t="str">
        <f aca="false">IF($L$3&lt;&gt;0,NA(),IF(COUNTA(当初受注!A46:D46)=0,"",当初受注!G46))</f>
        <v/>
      </c>
      <c r="F48" s="4" t="str">
        <f aca="false">IF($L$3&lt;&gt;0,NA(),IF(COUNTA(当初受注!A46:D46)=0,"",当初受注!H46))</f>
        <v/>
      </c>
      <c r="G48" s="4" t="str">
        <f aca="false">IF($L$3&lt;&gt;0,NA(),IF(COUNTA(当初受注!A46:D46)=0,"",当初受注!I46))</f>
        <v/>
      </c>
      <c r="H48" s="6" t="str">
        <f aca="false">IF($L$3&lt;&gt;0,NA(),IF(COUNTA(当初受注!A46:D46)=0,"",当初受注!M46))</f>
        <v/>
      </c>
      <c r="I48" s="6" t="str">
        <f aca="false">IF($L$3&lt;&gt;0,NA(),IF(COUNTA(当初受注!A46:D46)=0,"",当初受注!N46))</f>
        <v/>
      </c>
      <c r="J48" s="1"/>
      <c r="K48" s="1"/>
      <c r="L48" s="1"/>
    </row>
    <row r="49" customFormat="false" ht="30" hidden="false" customHeight="true" outlineLevel="0" collapsed="false">
      <c r="A49" s="1" t="str">
        <f aca="false">IF($L$3&lt;&gt;0,NA(),IF(COUNTA(当初受注!A47:D47)=0,"",当初受注!A47))</f>
        <v/>
      </c>
      <c r="B49" s="6" t="str">
        <f aca="false">IF($L$3&lt;&gt;0,NA(),IF(COUNTA(当初受注!A47:D47)=0,"",当初受注!B47))</f>
        <v/>
      </c>
      <c r="C49" s="4" t="str">
        <f aca="false">IF($L$3&lt;&gt;0,NA(),IF(COUNTA(当初受注!A47:D47)=0,"",当初受注!C47))</f>
        <v/>
      </c>
      <c r="D49" s="7" t="str">
        <f aca="false">IF($L$3&lt;&gt;0,NA(),IF(COUNTA(当初受注!A47:D47)=0,"",当初受注!F47))</f>
        <v/>
      </c>
      <c r="E49" s="8" t="str">
        <f aca="false">IF($L$3&lt;&gt;0,NA(),IF(COUNTA(当初受注!A47:D47)=0,"",当初受注!G47))</f>
        <v/>
      </c>
      <c r="F49" s="4" t="str">
        <f aca="false">IF($L$3&lt;&gt;0,NA(),IF(COUNTA(当初受注!A47:D47)=0,"",当初受注!H47))</f>
        <v/>
      </c>
      <c r="G49" s="4" t="str">
        <f aca="false">IF($L$3&lt;&gt;0,NA(),IF(COUNTA(当初受注!A47:D47)=0,"",当初受注!I47))</f>
        <v/>
      </c>
      <c r="H49" s="6" t="str">
        <f aca="false">IF($L$3&lt;&gt;0,NA(),IF(COUNTA(当初受注!A47:D47)=0,"",当初受注!M47))</f>
        <v/>
      </c>
      <c r="I49" s="6" t="str">
        <f aca="false">IF($L$3&lt;&gt;0,NA(),IF(COUNTA(当初受注!A47:D47)=0,"",当初受注!N47))</f>
        <v/>
      </c>
      <c r="J49" s="1"/>
      <c r="K49" s="1"/>
      <c r="L49" s="1"/>
    </row>
    <row r="50" customFormat="false" ht="30" hidden="false" customHeight="true" outlineLevel="0" collapsed="false">
      <c r="A50" s="1" t="str">
        <f aca="false">IF($L$3&lt;&gt;0,NA(),IF(COUNTA(当初受注!A48:D48)=0,"",当初受注!A48))</f>
        <v/>
      </c>
      <c r="B50" s="6" t="str">
        <f aca="false">IF($L$3&lt;&gt;0,NA(),IF(COUNTA(当初受注!A48:D48)=0,"",当初受注!B48))</f>
        <v/>
      </c>
      <c r="C50" s="4" t="str">
        <f aca="false">IF($L$3&lt;&gt;0,NA(),IF(COUNTA(当初受注!A48:D48)=0,"",当初受注!C48))</f>
        <v/>
      </c>
      <c r="D50" s="7" t="str">
        <f aca="false">IF($L$3&lt;&gt;0,NA(),IF(COUNTA(当初受注!A48:D48)=0,"",当初受注!F48))</f>
        <v/>
      </c>
      <c r="E50" s="8" t="str">
        <f aca="false">IF($L$3&lt;&gt;0,NA(),IF(COUNTA(当初受注!A48:D48)=0,"",当初受注!G48))</f>
        <v/>
      </c>
      <c r="F50" s="4" t="str">
        <f aca="false">IF($L$3&lt;&gt;0,NA(),IF(COUNTA(当初受注!A48:D48)=0,"",当初受注!H48))</f>
        <v/>
      </c>
      <c r="G50" s="4" t="str">
        <f aca="false">IF($L$3&lt;&gt;0,NA(),IF(COUNTA(当初受注!A48:D48)=0,"",当初受注!I48))</f>
        <v/>
      </c>
      <c r="H50" s="6" t="str">
        <f aca="false">IF($L$3&lt;&gt;0,NA(),IF(COUNTA(当初受注!A48:D48)=0,"",当初受注!M48))</f>
        <v/>
      </c>
      <c r="I50" s="6" t="str">
        <f aca="false">IF($L$3&lt;&gt;0,NA(),IF(COUNTA(当初受注!A48:D48)=0,"",当初受注!N48))</f>
        <v/>
      </c>
      <c r="J50" s="1"/>
      <c r="K50" s="1"/>
      <c r="L50" s="1"/>
    </row>
    <row r="51" customFormat="false" ht="30" hidden="false" customHeight="true" outlineLevel="0" collapsed="false">
      <c r="A51" s="1" t="str">
        <f aca="false">IF($L$3&lt;&gt;0,NA(),IF(COUNTA(当初受注!A49:D49)=0,"",当初受注!A49))</f>
        <v/>
      </c>
      <c r="B51" s="6" t="str">
        <f aca="false">IF($L$3&lt;&gt;0,NA(),IF(COUNTA(当初受注!A49:D49)=0,"",当初受注!B49))</f>
        <v/>
      </c>
      <c r="C51" s="4" t="str">
        <f aca="false">IF($L$3&lt;&gt;0,NA(),IF(COUNTA(当初受注!A49:D49)=0,"",当初受注!C49))</f>
        <v/>
      </c>
      <c r="D51" s="7" t="str">
        <f aca="false">IF($L$3&lt;&gt;0,NA(),IF(COUNTA(当初受注!A49:D49)=0,"",当初受注!F49))</f>
        <v/>
      </c>
      <c r="E51" s="8" t="str">
        <f aca="false">IF($L$3&lt;&gt;0,NA(),IF(COUNTA(当初受注!A49:D49)=0,"",当初受注!G49))</f>
        <v/>
      </c>
      <c r="F51" s="4" t="str">
        <f aca="false">IF($L$3&lt;&gt;0,NA(),IF(COUNTA(当初受注!A49:D49)=0,"",当初受注!H49))</f>
        <v/>
      </c>
      <c r="G51" s="4" t="str">
        <f aca="false">IF($L$3&lt;&gt;0,NA(),IF(COUNTA(当初受注!A49:D49)=0,"",当初受注!I49))</f>
        <v/>
      </c>
      <c r="H51" s="6" t="str">
        <f aca="false">IF($L$3&lt;&gt;0,NA(),IF(COUNTA(当初受注!A49:D49)=0,"",当初受注!M49))</f>
        <v/>
      </c>
      <c r="I51" s="6" t="str">
        <f aca="false">IF($L$3&lt;&gt;0,NA(),IF(COUNTA(当初受注!A49:D49)=0,"",当初受注!N49))</f>
        <v/>
      </c>
      <c r="J51" s="1"/>
      <c r="K51" s="1"/>
      <c r="L51" s="1"/>
    </row>
    <row r="52" customFormat="false" ht="30" hidden="false" customHeight="true" outlineLevel="0" collapsed="false">
      <c r="A52" s="1" t="str">
        <f aca="false">IF($L$3&lt;&gt;0,NA(),IF(COUNTA(当初受注!A50:D50)=0,"",当初受注!A50))</f>
        <v/>
      </c>
      <c r="B52" s="6" t="str">
        <f aca="false">IF($L$3&lt;&gt;0,NA(),IF(COUNTA(当初受注!A50:D50)=0,"",当初受注!B50))</f>
        <v/>
      </c>
      <c r="C52" s="4" t="str">
        <f aca="false">IF($L$3&lt;&gt;0,NA(),IF(COUNTA(当初受注!A50:D50)=0,"",当初受注!C50))</f>
        <v/>
      </c>
      <c r="D52" s="7" t="str">
        <f aca="false">IF($L$3&lt;&gt;0,NA(),IF(COUNTA(当初受注!A50:D50)=0,"",当初受注!F50))</f>
        <v/>
      </c>
      <c r="E52" s="8" t="str">
        <f aca="false">IF($L$3&lt;&gt;0,NA(),IF(COUNTA(当初受注!A50:D50)=0,"",当初受注!G50))</f>
        <v/>
      </c>
      <c r="F52" s="4" t="str">
        <f aca="false">IF($L$3&lt;&gt;0,NA(),IF(COUNTA(当初受注!A50:D50)=0,"",当初受注!H50))</f>
        <v/>
      </c>
      <c r="G52" s="4" t="str">
        <f aca="false">IF($L$3&lt;&gt;0,NA(),IF(COUNTA(当初受注!A50:D50)=0,"",当初受注!I50))</f>
        <v/>
      </c>
      <c r="H52" s="6" t="str">
        <f aca="false">IF($L$3&lt;&gt;0,NA(),IF(COUNTA(当初受注!A50:D50)=0,"",当初受注!M50))</f>
        <v/>
      </c>
      <c r="I52" s="6" t="str">
        <f aca="false">IF($L$3&lt;&gt;0,NA(),IF(COUNTA(当初受注!A50:D50)=0,"",当初受注!N50))</f>
        <v/>
      </c>
      <c r="J52" s="1"/>
      <c r="K52" s="1"/>
      <c r="L52" s="1"/>
    </row>
    <row r="53" customFormat="false" ht="30" hidden="false" customHeight="true" outlineLevel="0" collapsed="false">
      <c r="A53" s="1" t="str">
        <f aca="false">IF($L$3&lt;&gt;0,NA(),IF(COUNTA(当初受注!A51:D51)=0,"",当初受注!A51))</f>
        <v/>
      </c>
      <c r="B53" s="6" t="str">
        <f aca="false">IF($L$3&lt;&gt;0,NA(),IF(COUNTA(当初受注!A51:D51)=0,"",当初受注!B51))</f>
        <v/>
      </c>
      <c r="C53" s="4" t="str">
        <f aca="false">IF($L$3&lt;&gt;0,NA(),IF(COUNTA(当初受注!A51:D51)=0,"",当初受注!C51))</f>
        <v/>
      </c>
      <c r="D53" s="7" t="str">
        <f aca="false">IF($L$3&lt;&gt;0,NA(),IF(COUNTA(当初受注!A51:D51)=0,"",当初受注!F51))</f>
        <v/>
      </c>
      <c r="E53" s="8" t="str">
        <f aca="false">IF($L$3&lt;&gt;0,NA(),IF(COUNTA(当初受注!A51:D51)=0,"",当初受注!G51))</f>
        <v/>
      </c>
      <c r="F53" s="4" t="str">
        <f aca="false">IF($L$3&lt;&gt;0,NA(),IF(COUNTA(当初受注!A51:D51)=0,"",当初受注!H51))</f>
        <v/>
      </c>
      <c r="G53" s="4" t="str">
        <f aca="false">IF($L$3&lt;&gt;0,NA(),IF(COUNTA(当初受注!A51:D51)=0,"",当初受注!I51))</f>
        <v/>
      </c>
      <c r="H53" s="6" t="str">
        <f aca="false">IF($L$3&lt;&gt;0,NA(),IF(COUNTA(当初受注!A51:D51)=0,"",当初受注!M51))</f>
        <v/>
      </c>
      <c r="I53" s="6" t="str">
        <f aca="false">IF($L$3&lt;&gt;0,NA(),IF(COUNTA(当初受注!A51:D51)=0,"",当初受注!N51))</f>
        <v/>
      </c>
      <c r="J53" s="1"/>
      <c r="K53" s="1"/>
      <c r="L53" s="1"/>
    </row>
    <row r="54" customFormat="false" ht="30" hidden="false" customHeight="true" outlineLevel="0" collapsed="false">
      <c r="A54" s="1" t="str">
        <f aca="false">IF($L$3&lt;&gt;0,NA(),IF(COUNTA(当初受注!A52:D52)=0,"",当初受注!A52))</f>
        <v/>
      </c>
      <c r="B54" s="6" t="str">
        <f aca="false">IF($L$3&lt;&gt;0,NA(),IF(COUNTA(当初受注!A52:D52)=0,"",当初受注!B52))</f>
        <v/>
      </c>
      <c r="C54" s="4" t="str">
        <f aca="false">IF($L$3&lt;&gt;0,NA(),IF(COUNTA(当初受注!A52:D52)=0,"",当初受注!C52))</f>
        <v/>
      </c>
      <c r="D54" s="7" t="str">
        <f aca="false">IF($L$3&lt;&gt;0,NA(),IF(COUNTA(当初受注!A52:D52)=0,"",当初受注!F52))</f>
        <v/>
      </c>
      <c r="E54" s="8" t="str">
        <f aca="false">IF($L$3&lt;&gt;0,NA(),IF(COUNTA(当初受注!A52:D52)=0,"",当初受注!G52))</f>
        <v/>
      </c>
      <c r="F54" s="4" t="str">
        <f aca="false">IF($L$3&lt;&gt;0,NA(),IF(COUNTA(当初受注!A52:D52)=0,"",当初受注!H52))</f>
        <v/>
      </c>
      <c r="G54" s="4" t="str">
        <f aca="false">IF($L$3&lt;&gt;0,NA(),IF(COUNTA(当初受注!A52:D52)=0,"",当初受注!I52))</f>
        <v/>
      </c>
      <c r="H54" s="6" t="str">
        <f aca="false">IF($L$3&lt;&gt;0,NA(),IF(COUNTA(当初受注!A52:D52)=0,"",当初受注!M52))</f>
        <v/>
      </c>
      <c r="I54" s="6" t="str">
        <f aca="false">IF($L$3&lt;&gt;0,NA(),IF(COUNTA(当初受注!A52:D52)=0,"",当初受注!N52))</f>
        <v/>
      </c>
      <c r="J54" s="1"/>
      <c r="K54" s="1"/>
      <c r="L54" s="1"/>
    </row>
    <row r="55" customFormat="false" ht="30" hidden="false" customHeight="true" outlineLevel="0" collapsed="false">
      <c r="A55" s="1" t="str">
        <f aca="false">IF($L$3&lt;&gt;0,NA(),IF(COUNTA(当初受注!A53:D53)=0,"",当初受注!A53))</f>
        <v/>
      </c>
      <c r="B55" s="6" t="str">
        <f aca="false">IF($L$3&lt;&gt;0,NA(),IF(COUNTA(当初受注!A53:D53)=0,"",当初受注!B53))</f>
        <v/>
      </c>
      <c r="C55" s="4" t="str">
        <f aca="false">IF($L$3&lt;&gt;0,NA(),IF(COUNTA(当初受注!A53:D53)=0,"",当初受注!C53))</f>
        <v/>
      </c>
      <c r="D55" s="7" t="str">
        <f aca="false">IF($L$3&lt;&gt;0,NA(),IF(COUNTA(当初受注!A53:D53)=0,"",当初受注!F53))</f>
        <v/>
      </c>
      <c r="E55" s="8" t="str">
        <f aca="false">IF($L$3&lt;&gt;0,NA(),IF(COUNTA(当初受注!A53:D53)=0,"",当初受注!G53))</f>
        <v/>
      </c>
      <c r="F55" s="4" t="str">
        <f aca="false">IF($L$3&lt;&gt;0,NA(),IF(COUNTA(当初受注!A53:D53)=0,"",当初受注!H53))</f>
        <v/>
      </c>
      <c r="G55" s="4" t="str">
        <f aca="false">IF($L$3&lt;&gt;0,NA(),IF(COUNTA(当初受注!A53:D53)=0,"",当初受注!I53))</f>
        <v/>
      </c>
      <c r="H55" s="6" t="str">
        <f aca="false">IF($L$3&lt;&gt;0,NA(),IF(COUNTA(当初受注!A53:D53)=0,"",当初受注!M53))</f>
        <v/>
      </c>
      <c r="I55" s="6" t="str">
        <f aca="false">IF($L$3&lt;&gt;0,NA(),IF(COUNTA(当初受注!A53:D53)=0,"",当初受注!N53))</f>
        <v/>
      </c>
      <c r="J55" s="1"/>
      <c r="K55" s="1"/>
      <c r="L55" s="1"/>
    </row>
    <row r="56" customFormat="false" ht="30" hidden="false" customHeight="true" outlineLevel="0" collapsed="false">
      <c r="A56" s="1" t="str">
        <f aca="false">IF($L$3&lt;&gt;0,NA(),IF(COUNTA(当初受注!A54:D54)=0,"",当初受注!A54))</f>
        <v/>
      </c>
      <c r="B56" s="6" t="str">
        <f aca="false">IF($L$3&lt;&gt;0,NA(),IF(COUNTA(当初受注!A54:D54)=0,"",当初受注!B54))</f>
        <v/>
      </c>
      <c r="C56" s="4" t="str">
        <f aca="false">IF($L$3&lt;&gt;0,NA(),IF(COUNTA(当初受注!A54:D54)=0,"",当初受注!C54))</f>
        <v/>
      </c>
      <c r="D56" s="7" t="str">
        <f aca="false">IF($L$3&lt;&gt;0,NA(),IF(COUNTA(当初受注!A54:D54)=0,"",当初受注!F54))</f>
        <v/>
      </c>
      <c r="E56" s="8" t="str">
        <f aca="false">IF($L$3&lt;&gt;0,NA(),IF(COUNTA(当初受注!A54:D54)=0,"",当初受注!G54))</f>
        <v/>
      </c>
      <c r="F56" s="4" t="str">
        <f aca="false">IF($L$3&lt;&gt;0,NA(),IF(COUNTA(当初受注!A54:D54)=0,"",当初受注!H54))</f>
        <v/>
      </c>
      <c r="G56" s="4" t="str">
        <f aca="false">IF($L$3&lt;&gt;0,NA(),IF(COUNTA(当初受注!A54:D54)=0,"",当初受注!I54))</f>
        <v/>
      </c>
      <c r="H56" s="6" t="str">
        <f aca="false">IF($L$3&lt;&gt;0,NA(),IF(COUNTA(当初受注!A54:D54)=0,"",当初受注!M54))</f>
        <v/>
      </c>
      <c r="I56" s="6" t="str">
        <f aca="false">IF($L$3&lt;&gt;0,NA(),IF(COUNTA(当初受注!A54:D54)=0,"",当初受注!N54))</f>
        <v/>
      </c>
      <c r="J56" s="1"/>
      <c r="K56" s="1"/>
      <c r="L56" s="1"/>
    </row>
    <row r="57" customFormat="false" ht="30" hidden="false" customHeight="true" outlineLevel="0" collapsed="false">
      <c r="A57" s="1" t="str">
        <f aca="false">IF($L$3&lt;&gt;0,NA(),IF(COUNTA(当初受注!A55:D55)=0,"",当初受注!A55))</f>
        <v/>
      </c>
      <c r="B57" s="6" t="str">
        <f aca="false">IF($L$3&lt;&gt;0,NA(),IF(COUNTA(当初受注!A55:D55)=0,"",当初受注!B55))</f>
        <v/>
      </c>
      <c r="C57" s="4" t="str">
        <f aca="false">IF($L$3&lt;&gt;0,NA(),IF(COUNTA(当初受注!A55:D55)=0,"",当初受注!C55))</f>
        <v/>
      </c>
      <c r="D57" s="7" t="str">
        <f aca="false">IF($L$3&lt;&gt;0,NA(),IF(COUNTA(当初受注!A55:D55)=0,"",当初受注!F55))</f>
        <v/>
      </c>
      <c r="E57" s="8" t="str">
        <f aca="false">IF($L$3&lt;&gt;0,NA(),IF(COUNTA(当初受注!A55:D55)=0,"",当初受注!G55))</f>
        <v/>
      </c>
      <c r="F57" s="4" t="str">
        <f aca="false">IF($L$3&lt;&gt;0,NA(),IF(COUNTA(当初受注!A55:D55)=0,"",当初受注!H55))</f>
        <v/>
      </c>
      <c r="G57" s="4" t="str">
        <f aca="false">IF($L$3&lt;&gt;0,NA(),IF(COUNTA(当初受注!A55:D55)=0,"",当初受注!I55))</f>
        <v/>
      </c>
      <c r="H57" s="6" t="str">
        <f aca="false">IF($L$3&lt;&gt;0,NA(),IF(COUNTA(当初受注!A55:D55)=0,"",当初受注!M55))</f>
        <v/>
      </c>
      <c r="I57" s="6" t="str">
        <f aca="false">IF($L$3&lt;&gt;0,NA(),IF(COUNTA(当初受注!A55:D55)=0,"",当初受注!N55))</f>
        <v/>
      </c>
      <c r="J57" s="1"/>
      <c r="K57" s="1"/>
      <c r="L57" s="1"/>
    </row>
    <row r="58" customFormat="false" ht="30" hidden="false" customHeight="true" outlineLevel="0" collapsed="false">
      <c r="A58" s="1" t="str">
        <f aca="false">IF($L$3&lt;&gt;0,NA(),IF(COUNTA(当初受注!A56:D56)=0,"",当初受注!A56))</f>
        <v/>
      </c>
      <c r="B58" s="6" t="str">
        <f aca="false">IF($L$3&lt;&gt;0,NA(),IF(COUNTA(当初受注!A56:D56)=0,"",当初受注!B56))</f>
        <v/>
      </c>
      <c r="C58" s="4" t="str">
        <f aca="false">IF($L$3&lt;&gt;0,NA(),IF(COUNTA(当初受注!A56:D56)=0,"",当初受注!C56))</f>
        <v/>
      </c>
      <c r="D58" s="7" t="str">
        <f aca="false">IF($L$3&lt;&gt;0,NA(),IF(COUNTA(当初受注!A56:D56)=0,"",当初受注!F56))</f>
        <v/>
      </c>
      <c r="E58" s="8" t="str">
        <f aca="false">IF($L$3&lt;&gt;0,NA(),IF(COUNTA(当初受注!A56:D56)=0,"",当初受注!G56))</f>
        <v/>
      </c>
      <c r="F58" s="4" t="str">
        <f aca="false">IF($L$3&lt;&gt;0,NA(),IF(COUNTA(当初受注!A56:D56)=0,"",当初受注!H56))</f>
        <v/>
      </c>
      <c r="G58" s="4" t="str">
        <f aca="false">IF($L$3&lt;&gt;0,NA(),IF(COUNTA(当初受注!A56:D56)=0,"",当初受注!I56))</f>
        <v/>
      </c>
      <c r="H58" s="6" t="str">
        <f aca="false">IF($L$3&lt;&gt;0,NA(),IF(COUNTA(当初受注!A56:D56)=0,"",当初受注!M56))</f>
        <v/>
      </c>
      <c r="I58" s="6" t="str">
        <f aca="false">IF($L$3&lt;&gt;0,NA(),IF(COUNTA(当初受注!A56:D56)=0,"",当初受注!N56))</f>
        <v/>
      </c>
      <c r="J58" s="1"/>
      <c r="K58" s="1"/>
      <c r="L58" s="1"/>
    </row>
    <row r="59" customFormat="false" ht="30" hidden="false" customHeight="true" outlineLevel="0" collapsed="false">
      <c r="A59" s="1" t="str">
        <f aca="false">IF($L$3&lt;&gt;0,NA(),IF(COUNTA(当初受注!A57:D57)=0,"",当初受注!A57))</f>
        <v/>
      </c>
      <c r="B59" s="6" t="str">
        <f aca="false">IF($L$3&lt;&gt;0,NA(),IF(COUNTA(当初受注!A57:D57)=0,"",当初受注!B57))</f>
        <v/>
      </c>
      <c r="C59" s="4" t="str">
        <f aca="false">IF($L$3&lt;&gt;0,NA(),IF(COUNTA(当初受注!A57:D57)=0,"",当初受注!C57))</f>
        <v/>
      </c>
      <c r="D59" s="7" t="str">
        <f aca="false">IF($L$3&lt;&gt;0,NA(),IF(COUNTA(当初受注!A57:D57)=0,"",当初受注!F57))</f>
        <v/>
      </c>
      <c r="E59" s="8" t="str">
        <f aca="false">IF($L$3&lt;&gt;0,NA(),IF(COUNTA(当初受注!A57:D57)=0,"",当初受注!G57))</f>
        <v/>
      </c>
      <c r="F59" s="4" t="str">
        <f aca="false">IF($L$3&lt;&gt;0,NA(),IF(COUNTA(当初受注!A57:D57)=0,"",当初受注!H57))</f>
        <v/>
      </c>
      <c r="G59" s="4" t="str">
        <f aca="false">IF($L$3&lt;&gt;0,NA(),IF(COUNTA(当初受注!A57:D57)=0,"",当初受注!I57))</f>
        <v/>
      </c>
      <c r="H59" s="6" t="str">
        <f aca="false">IF($L$3&lt;&gt;0,NA(),IF(COUNTA(当初受注!A57:D57)=0,"",当初受注!M57))</f>
        <v/>
      </c>
      <c r="I59" s="6" t="str">
        <f aca="false">IF($L$3&lt;&gt;0,NA(),IF(COUNTA(当初受注!A57:D57)=0,"",当初受注!N57))</f>
        <v/>
      </c>
      <c r="J59" s="1"/>
      <c r="K59" s="1"/>
      <c r="L59" s="1"/>
    </row>
  </sheetData>
  <mergeCells count="2">
    <mergeCell ref="A2:I2"/>
    <mergeCell ref="A4:H4"/>
  </mergeCells>
  <conditionalFormatting sqref="E10:E59">
    <cfRule type="expression" priority="2" aboveAverage="0" equalAverage="0" bottom="0" percent="0" rank="0" text="" dxfId="0">
      <formula>$E10="未確認"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9" min="1" style="0" width="21"/>
    <col collapsed="false" customWidth="true" hidden="false" outlineLevel="0" max="10" min="10" style="0" width="48"/>
    <col collapsed="false" customWidth="true" hidden="false" outlineLevel="0" max="14" min="11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28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</row>
    <row r="3" customFormat="false" ht="23" hidden="false" customHeight="true" outlineLevel="0" collapsed="false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23" hidden="false" customHeight="true" outlineLevel="0" collapsed="false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38" hidden="false" customHeight="true" outlineLevel="0" collapsed="false">
      <c r="A7" s="5" t="s">
        <v>19</v>
      </c>
      <c r="B7" s="5" t="s">
        <v>20</v>
      </c>
      <c r="C7" s="5" t="s">
        <v>21</v>
      </c>
      <c r="D7" s="5" t="s">
        <v>31</v>
      </c>
      <c r="E7" s="5" t="s">
        <v>32</v>
      </c>
      <c r="F7" s="5" t="s">
        <v>33</v>
      </c>
      <c r="G7" s="5" t="s">
        <v>23</v>
      </c>
      <c r="H7" s="5" t="s">
        <v>24</v>
      </c>
      <c r="I7" s="5" t="s">
        <v>34</v>
      </c>
      <c r="J7" s="5" t="s">
        <v>35</v>
      </c>
      <c r="K7" s="5" t="s">
        <v>36</v>
      </c>
      <c r="L7" s="5" t="s">
        <v>37</v>
      </c>
      <c r="M7" s="5" t="s">
        <v>26</v>
      </c>
      <c r="N7" s="5" t="s">
        <v>27</v>
      </c>
    </row>
    <row r="8" customFormat="false" ht="30" hidden="false" customHeight="true" outlineLevel="0" collapsed="false">
      <c r="A8" s="9" t="s">
        <v>38</v>
      </c>
      <c r="B8" s="3" t="n">
        <v>46296</v>
      </c>
      <c r="C8" s="10" t="n">
        <v>100000</v>
      </c>
      <c r="D8" s="3" t="n">
        <v>46297</v>
      </c>
      <c r="E8" s="1" t="n">
        <f aca="false">IF(J8="","",IF(K8&lt;&gt;0,NA(),IF(AND(B8&gt;=受注一覧!$B$3,B8&lt;=受注一覧!$E$3),1,0)))</f>
        <v>1</v>
      </c>
      <c r="F8" s="1" t="n">
        <f aca="false">IF(J8="","",IF(K8&lt;&gt;0,NA(),COUNTIFS(変更記録!$A$8:$A$107,A8)))</f>
        <v>2</v>
      </c>
      <c r="G8" s="1" t="str">
        <f aca="false">IF(J8="","",IF(K8&lt;&gt;0,NA(),IF(F8=0,"未変更",IF(COUNTIFS(変更記録!$A$8:$A$107,A8,変更記録!$B$8:$B$107,F8,変更記録!$D$8:$D$107,"未確認")&gt;0,"未確認",IF(COUNTIFS(変更記録!$A$8:$A$107,A8,変更記録!$B$8:$B$107,F8,変更記録!$D$8:$D$107,"取消")&gt;0,"取消","変更")))))</f>
        <v>変更</v>
      </c>
      <c r="H8" s="4" t="n">
        <f aca="false">IF(J8="","",IF(K8&lt;&gt;0,NA(),IF(G8="未確認","",IF(F8=0,C8,SUMIFS(変更記録!$H$8:$H$107,変更記録!$A$8:$A$107,A8,変更記録!$B$8:$B$107,F8)))))</f>
        <v>90000</v>
      </c>
      <c r="I8" s="4" t="n">
        <f aca="false">IF(J8="","",IF(K8&lt;&gt;0,NA(),IF(G8="未確認","",H8-C8)))</f>
        <v>-10000</v>
      </c>
      <c r="J8" s="1" t="str">
        <f aca="false">IF(COUNTA(A8:D8)=0,"",IF(NOT(AND(ISTEXT(A8),LEN(A8)=8,EXACT(LEFT(A8,4),"ORD-"),ISNUMBER(FIND(MID(A8,5,1)&amp;"x","0x1x2x3x4x5x6x7x8x9x")),ISNUMBER(FIND(MID(A8,6,1)&amp;"x","0x1x2x3x4x5x6x7x8x9x")),ISNUMBER(FIND(MID(A8,7,1)&amp;"x","0x1x2x3x4x5x6x7x8x9x")),ISNUMBER(FIND(MID(A8,8,1)&amp;"x","0x1x2x3x4x5x6x7x8x9x")))),"IDはORD-と半角数字4桁",IF(COUNTIFS($A$8:$A$57,A8)&gt;1,"受注IDが重複",IF(NOT(IF(ISNUMBER(B8),AND(B8&gt;=43831,B8&lt;73051,B8=INT(B8)),FALSE())),"当初受注日は時刻なしで必須",IF(NOT(IF(ISNUMBER(C8),AND(C8&gt;=0,C8&lt;=1000000000,C8=INT(C8)),FALSE())),"当初額は0〜10億円の整数で必須",IF(NOT(IF(ISNUMBER(D8),AND(D8&gt;=43831,D8&lt;73051,D8=INT(D8)),FALSE())),"当初確認日は時刻なしで必須",IF(OR(B8&gt;D8,D8&gt;受注一覧!$H$3),"受注日≦当初確認日≦基準日を確認","確認済み")))))))</f>
        <v>確認済み</v>
      </c>
      <c r="K8" s="1" t="n">
        <f aca="false">IF(J8="","",IF(J8="確認済み",0,1))</f>
        <v>0</v>
      </c>
      <c r="L8" s="1" t="n">
        <f aca="false">IF(COUNTA(A8:D8)=0,IF(AND(J8="",K8="",E8="",F8="",G8="",H8="",I8="",M8="",N8=""),0,1),IF(NOT(AND(ISTEXT(J8),J8=IF(COUNTA(A8:D8)=0,"",IF(NOT(AND(ISTEXT(A8),LEN(A8)=8,EXACT(LEFT(A8,4),"ORD-"),ISNUMBER(FIND(MID(A8,5,1)&amp;"x","0x1x2x3x4x5x6x7x8x9x")),ISNUMBER(FIND(MID(A8,6,1)&amp;"x","0x1x2x3x4x5x6x7x8x9x")),ISNUMBER(FIND(MID(A8,7,1)&amp;"x","0x1x2x3x4x5x6x7x8x9x")),ISNUMBER(FIND(MID(A8,8,1)&amp;"x","0x1x2x3x4x5x6x7x8x9x")))),"IDはORD-と半角数字4桁",IF(COUNTIFS($A$8:$A$57,A8)&gt;1,"受注IDが重複",IF(NOT(IF(ISNUMBER(B8),AND(B8&gt;=43831,B8&lt;73051,B8=INT(B8)),FALSE())),"当初受注日は時刻なしで必須",IF(NOT(IF(ISNUMBER(C8),AND(C8&gt;=0,C8&lt;=1000000000,C8=INT(C8)),FALSE())),"当初額は0〜10億円の整数で必須",IF(NOT(IF(ISNUMBER(D8),AND(D8&gt;=43831,D8&lt;73051,D8=INT(D8)),FALSE())),"当初確認日は時刻なしで必須",IF(OR(B8&gt;D8,D8&gt;受注一覧!$H$3),"受注日≦当初確認日≦基準日を確認","確認済み"))))))),ISNUMBER(K8),K8=IF(J8="確認済み",0,1))),1,IF(K8&lt;&gt;0,0,IF(AND(ISNUMBER(E8),E8=IF(AND(B8&gt;=受注一覧!$B$3,B8&lt;=受注一覧!$E$3),1,0),ISNUMBER(F8),F8=COUNTIFS(変更記録!$A$8:$A$107,A8),ISTEXT(G8),G8=IF(F8=0,"未変更",IF(COUNTIFS(変更記録!$A$8:$A$107,A8,変更記録!$B$8:$B$107,F8,変更記録!$D$8:$D$107,"未確認")&gt;0,"未確認",IF(COUNTIFS(変更記録!$A$8:$A$107,A8,変更記録!$B$8:$B$107,F8,変更記録!$D$8:$D$107,"取消")&gt;0,"取消","変更"))),IF(G8="未確認",ISTEXT(H8),ISNUMBER(H8)),H8=IF(G8="未確認","",IF(F8=0,C8,SUMIFS(変更記録!$H$8:$H$107,変更記録!$A$8:$A$107,A8,変更記録!$B$8:$B$107,F8))),IF(G8="未確認",ISTEXT(I8),ISNUMBER(I8)),I8=IF(G8="未確認","",H8-C8),IF(F8=0,ISTEXT(M8),ISNUMBER(M8)),M8=IF(F8=0,"",SUMIFS(変更記録!$C$8:$C$107,変更記録!$A$8:$A$107,A8,変更記録!$B$8:$B$107,F8)),ISNUMBER(N8),N8=IF(F8=0,D8,SUMIFS(変更記録!$F$8:$F$107,変更記録!$A$8:$A$107,A8,変更記録!$B$8:$B$107,F8))),0,1))))</f>
        <v>0</v>
      </c>
      <c r="M8" s="11" t="n">
        <f aca="false">IF(J8="","",IF(K8&lt;&gt;0,NA(),IF(F8=0,"",SUMIFS(変更記録!$C$8:$C$107,変更記録!$A$8:$A$107,A8,変更記録!$B$8:$B$107,F8))))</f>
        <v>46310</v>
      </c>
      <c r="N8" s="11" t="n">
        <f aca="false">IF(J8="","",IF(K8&lt;&gt;0,NA(),IF(F8=0,D8,SUMIFS(変更記録!$F$8:$F$107,変更記録!$A$8:$A$107,A8,変更記録!$B$8:$B$107,F8))))</f>
        <v>46311</v>
      </c>
    </row>
    <row r="9" customFormat="false" ht="30" hidden="false" customHeight="true" outlineLevel="0" collapsed="false">
      <c r="A9" s="9" t="s">
        <v>39</v>
      </c>
      <c r="B9" s="3" t="n">
        <v>46326</v>
      </c>
      <c r="C9" s="10" t="n">
        <v>200000</v>
      </c>
      <c r="D9" s="3" t="n">
        <v>46326</v>
      </c>
      <c r="E9" s="1" t="n">
        <f aca="false">IF(J9="","",IF(K9&lt;&gt;0,NA(),IF(AND(B9&gt;=受注一覧!$B$3,B9&lt;=受注一覧!$E$3),1,0)))</f>
        <v>1</v>
      </c>
      <c r="F9" s="1" t="n">
        <f aca="false">IF(J9="","",IF(K9&lt;&gt;0,NA(),COUNTIFS(変更記録!$A$8:$A$107,A9)))</f>
        <v>1</v>
      </c>
      <c r="G9" s="1" t="str">
        <f aca="false">IF(J9="","",IF(K9&lt;&gt;0,NA(),IF(F9=0,"未変更",IF(COUNTIFS(変更記録!$A$8:$A$107,A9,変更記録!$B$8:$B$107,F9,変更記録!$D$8:$D$107,"未確認")&gt;0,"未確認",IF(COUNTIFS(変更記録!$A$8:$A$107,A9,変更記録!$B$8:$B$107,F9,変更記録!$D$8:$D$107,"取消")&gt;0,"取消","変更")))))</f>
        <v>取消</v>
      </c>
      <c r="H9" s="4" t="n">
        <f aca="false">IF(J9="","",IF(K9&lt;&gt;0,NA(),IF(G9="未確認","",IF(F9=0,C9,SUMIFS(変更記録!$H$8:$H$107,変更記録!$A$8:$A$107,A9,変更記録!$B$8:$B$107,F9)))))</f>
        <v>0</v>
      </c>
      <c r="I9" s="4" t="n">
        <f aca="false">IF(J9="","",IF(K9&lt;&gt;0,NA(),IF(G9="未確認","",H9-C9)))</f>
        <v>-200000</v>
      </c>
      <c r="J9" s="1" t="str">
        <f aca="false">IF(COUNTA(A9:D9)=0,"",IF(NOT(AND(ISTEXT(A9),LEN(A9)=8,EXACT(LEFT(A9,4),"ORD-"),ISNUMBER(FIND(MID(A9,5,1)&amp;"x","0x1x2x3x4x5x6x7x8x9x")),ISNUMBER(FIND(MID(A9,6,1)&amp;"x","0x1x2x3x4x5x6x7x8x9x")),ISNUMBER(FIND(MID(A9,7,1)&amp;"x","0x1x2x3x4x5x6x7x8x9x")),ISNUMBER(FIND(MID(A9,8,1)&amp;"x","0x1x2x3x4x5x6x7x8x9x")))),"IDはORD-と半角数字4桁",IF(COUNTIFS($A$8:$A$57,A9)&gt;1,"受注IDが重複",IF(NOT(IF(ISNUMBER(B9),AND(B9&gt;=43831,B9&lt;73051,B9=INT(B9)),FALSE())),"当初受注日は時刻なしで必須",IF(NOT(IF(ISNUMBER(C9),AND(C9&gt;=0,C9&lt;=1000000000,C9=INT(C9)),FALSE())),"当初額は0〜10億円の整数で必須",IF(NOT(IF(ISNUMBER(D9),AND(D9&gt;=43831,D9&lt;73051,D9=INT(D9)),FALSE())),"当初確認日は時刻なしで必須",IF(OR(B9&gt;D9,D9&gt;受注一覧!$H$3),"受注日≦当初確認日≦基準日を確認","確認済み")))))))</f>
        <v>確認済み</v>
      </c>
      <c r="K9" s="1" t="n">
        <f aca="false">IF(J9="","",IF(J9="確認済み",0,1))</f>
        <v>0</v>
      </c>
      <c r="L9" s="1" t="n">
        <f aca="false">IF(COUNTA(A9:D9)=0,IF(AND(J9="",K9="",E9="",F9="",G9="",H9="",I9="",M9="",N9=""),0,1),IF(NOT(AND(ISTEXT(J9),J9=IF(COUNTA(A9:D9)=0,"",IF(NOT(AND(ISTEXT(A9),LEN(A9)=8,EXACT(LEFT(A9,4),"ORD-"),ISNUMBER(FIND(MID(A9,5,1)&amp;"x","0x1x2x3x4x5x6x7x8x9x")),ISNUMBER(FIND(MID(A9,6,1)&amp;"x","0x1x2x3x4x5x6x7x8x9x")),ISNUMBER(FIND(MID(A9,7,1)&amp;"x","0x1x2x3x4x5x6x7x8x9x")),ISNUMBER(FIND(MID(A9,8,1)&amp;"x","0x1x2x3x4x5x6x7x8x9x")))),"IDはORD-と半角数字4桁",IF(COUNTIFS($A$8:$A$57,A9)&gt;1,"受注IDが重複",IF(NOT(IF(ISNUMBER(B9),AND(B9&gt;=43831,B9&lt;73051,B9=INT(B9)),FALSE())),"当初受注日は時刻なしで必須",IF(NOT(IF(ISNUMBER(C9),AND(C9&gt;=0,C9&lt;=1000000000,C9=INT(C9)),FALSE())),"当初額は0〜10億円の整数で必須",IF(NOT(IF(ISNUMBER(D9),AND(D9&gt;=43831,D9&lt;73051,D9=INT(D9)),FALSE())),"当初確認日は時刻なしで必須",IF(OR(B9&gt;D9,D9&gt;受注一覧!$H$3),"受注日≦当初確認日≦基準日を確認","確認済み"))))))),ISNUMBER(K9),K9=IF(J9="確認済み",0,1))),1,IF(K9&lt;&gt;0,0,IF(AND(ISNUMBER(E9),E9=IF(AND(B9&gt;=受注一覧!$B$3,B9&lt;=受注一覧!$E$3),1,0),ISNUMBER(F9),F9=COUNTIFS(変更記録!$A$8:$A$107,A9),ISTEXT(G9),G9=IF(F9=0,"未変更",IF(COUNTIFS(変更記録!$A$8:$A$107,A9,変更記録!$B$8:$B$107,F9,変更記録!$D$8:$D$107,"未確認")&gt;0,"未確認",IF(COUNTIFS(変更記録!$A$8:$A$107,A9,変更記録!$B$8:$B$107,F9,変更記録!$D$8:$D$107,"取消")&gt;0,"取消","変更"))),IF(G9="未確認",ISTEXT(H9),ISNUMBER(H9)),H9=IF(G9="未確認","",IF(F9=0,C9,SUMIFS(変更記録!$H$8:$H$107,変更記録!$A$8:$A$107,A9,変更記録!$B$8:$B$107,F9))),IF(G9="未確認",ISTEXT(I9),ISNUMBER(I9)),I9=IF(G9="未確認","",H9-C9),IF(F9=0,ISTEXT(M9),ISNUMBER(M9)),M9=IF(F9=0,"",SUMIFS(変更記録!$C$8:$C$107,変更記録!$A$8:$A$107,A9,変更記録!$B$8:$B$107,F9)),ISNUMBER(N9),N9=IF(F9=0,D9,SUMIFS(変更記録!$F$8:$F$107,変更記録!$A$8:$A$107,A9,変更記録!$B$8:$B$107,F9))),0,1))))</f>
        <v>0</v>
      </c>
      <c r="M9" s="11" t="n">
        <f aca="false">IF(J9="","",IF(K9&lt;&gt;0,NA(),IF(F9=0,"",SUMIFS(変更記録!$C$8:$C$107,変更記録!$A$8:$A$107,A9,変更記録!$B$8:$B$107,F9))))</f>
        <v>46328</v>
      </c>
      <c r="N9" s="11" t="n">
        <f aca="false">IF(J9="","",IF(K9&lt;&gt;0,NA(),IF(F9=0,D9,SUMIFS(変更記録!$F$8:$F$107,変更記録!$A$8:$A$107,A9,変更記録!$B$8:$B$107,F9))))</f>
        <v>46329</v>
      </c>
    </row>
    <row r="10" customFormat="false" ht="30" hidden="false" customHeight="true" outlineLevel="0" collapsed="false">
      <c r="A10" s="9" t="s">
        <v>40</v>
      </c>
      <c r="B10" s="3" t="n">
        <v>46311</v>
      </c>
      <c r="C10" s="10" t="n">
        <v>0</v>
      </c>
      <c r="D10" s="3" t="n">
        <v>46311</v>
      </c>
      <c r="E10" s="1" t="n">
        <f aca="false">IF(J10="","",IF(K10&lt;&gt;0,NA(),IF(AND(B10&gt;=受注一覧!$B$3,B10&lt;=受注一覧!$E$3),1,0)))</f>
        <v>1</v>
      </c>
      <c r="F10" s="1" t="n">
        <f aca="false">IF(J10="","",IF(K10&lt;&gt;0,NA(),COUNTIFS(変更記録!$A$8:$A$107,A10)))</f>
        <v>0</v>
      </c>
      <c r="G10" s="1" t="str">
        <f aca="false">IF(J10="","",IF(K10&lt;&gt;0,NA(),IF(F10=0,"未変更",IF(COUNTIFS(変更記録!$A$8:$A$107,A10,変更記録!$B$8:$B$107,F10,変更記録!$D$8:$D$107,"未確認")&gt;0,"未確認",IF(COUNTIFS(変更記録!$A$8:$A$107,A10,変更記録!$B$8:$B$107,F10,変更記録!$D$8:$D$107,"取消")&gt;0,"取消","変更")))))</f>
        <v>未変更</v>
      </c>
      <c r="H10" s="4" t="n">
        <f aca="false">IF(J10="","",IF(K10&lt;&gt;0,NA(),IF(G10="未確認","",IF(F10=0,C10,SUMIFS(変更記録!$H$8:$H$107,変更記録!$A$8:$A$107,A10,変更記録!$B$8:$B$107,F10)))))</f>
        <v>0</v>
      </c>
      <c r="I10" s="4" t="n">
        <f aca="false">IF(J10="","",IF(K10&lt;&gt;0,NA(),IF(G10="未確認","",H10-C10)))</f>
        <v>0</v>
      </c>
      <c r="J10" s="1" t="str">
        <f aca="false">IF(COUNTA(A10:D10)=0,"",IF(NOT(AND(ISTEXT(A10),LEN(A10)=8,EXACT(LEFT(A10,4),"ORD-"),ISNUMBER(FIND(MID(A10,5,1)&amp;"x","0x1x2x3x4x5x6x7x8x9x")),ISNUMBER(FIND(MID(A10,6,1)&amp;"x","0x1x2x3x4x5x6x7x8x9x")),ISNUMBER(FIND(MID(A10,7,1)&amp;"x","0x1x2x3x4x5x6x7x8x9x")),ISNUMBER(FIND(MID(A10,8,1)&amp;"x","0x1x2x3x4x5x6x7x8x9x")))),"IDはORD-と半角数字4桁",IF(COUNTIFS($A$8:$A$57,A10)&gt;1,"受注IDが重複",IF(NOT(IF(ISNUMBER(B10),AND(B10&gt;=43831,B10&lt;73051,B10=INT(B10)),FALSE())),"当初受注日は時刻なしで必須",IF(NOT(IF(ISNUMBER(C10),AND(C10&gt;=0,C10&lt;=1000000000,C10=INT(C10)),FALSE())),"当初額は0〜10億円の整数で必須",IF(NOT(IF(ISNUMBER(D10),AND(D10&gt;=43831,D10&lt;73051,D10=INT(D10)),FALSE())),"当初確認日は時刻なしで必須",IF(OR(B10&gt;D10,D10&gt;受注一覧!$H$3),"受注日≦当初確認日≦基準日を確認","確認済み")))))))</f>
        <v>確認済み</v>
      </c>
      <c r="K10" s="1" t="n">
        <f aca="false">IF(J10="","",IF(J10="確認済み",0,1))</f>
        <v>0</v>
      </c>
      <c r="L10" s="1" t="n">
        <f aca="false">IF(COUNTA(A10:D10)=0,IF(AND(J10="",K10="",E10="",F10="",G10="",H10="",I10="",M10="",N10=""),0,1),IF(NOT(AND(ISTEXT(J10),J10=IF(COUNTA(A10:D10)=0,"",IF(NOT(AND(ISTEXT(A10),LEN(A10)=8,EXACT(LEFT(A10,4),"ORD-"),ISNUMBER(FIND(MID(A10,5,1)&amp;"x","0x1x2x3x4x5x6x7x8x9x")),ISNUMBER(FIND(MID(A10,6,1)&amp;"x","0x1x2x3x4x5x6x7x8x9x")),ISNUMBER(FIND(MID(A10,7,1)&amp;"x","0x1x2x3x4x5x6x7x8x9x")),ISNUMBER(FIND(MID(A10,8,1)&amp;"x","0x1x2x3x4x5x6x7x8x9x")))),"IDはORD-と半角数字4桁",IF(COUNTIFS($A$8:$A$57,A10)&gt;1,"受注IDが重複",IF(NOT(IF(ISNUMBER(B10),AND(B10&gt;=43831,B10&lt;73051,B10=INT(B10)),FALSE())),"当初受注日は時刻なしで必須",IF(NOT(IF(ISNUMBER(C10),AND(C10&gt;=0,C10&lt;=1000000000,C10=INT(C10)),FALSE())),"当初額は0〜10億円の整数で必須",IF(NOT(IF(ISNUMBER(D10),AND(D10&gt;=43831,D10&lt;73051,D10=INT(D10)),FALSE())),"当初確認日は時刻なしで必須",IF(OR(B10&gt;D10,D10&gt;受注一覧!$H$3),"受注日≦当初確認日≦基準日を確認","確認済み"))))))),ISNUMBER(K10),K10=IF(J10="確認済み",0,1))),1,IF(K10&lt;&gt;0,0,IF(AND(ISNUMBER(E10),E10=IF(AND(B10&gt;=受注一覧!$B$3,B10&lt;=受注一覧!$E$3),1,0),ISNUMBER(F10),F10=COUNTIFS(変更記録!$A$8:$A$107,A10),ISTEXT(G10),G10=IF(F10=0,"未変更",IF(COUNTIFS(変更記録!$A$8:$A$107,A10,変更記録!$B$8:$B$107,F10,変更記録!$D$8:$D$107,"未確認")&gt;0,"未確認",IF(COUNTIFS(変更記録!$A$8:$A$107,A10,変更記録!$B$8:$B$107,F10,変更記録!$D$8:$D$107,"取消")&gt;0,"取消","変更"))),IF(G10="未確認",ISTEXT(H10),ISNUMBER(H10)),H10=IF(G10="未確認","",IF(F10=0,C10,SUMIFS(変更記録!$H$8:$H$107,変更記録!$A$8:$A$107,A10,変更記録!$B$8:$B$107,F10))),IF(G10="未確認",ISTEXT(I10),ISNUMBER(I10)),I10=IF(G10="未確認","",H10-C10),IF(F10=0,ISTEXT(M10),ISNUMBER(M10)),M10=IF(F10=0,"",SUMIFS(変更記録!$C$8:$C$107,変更記録!$A$8:$A$107,A10,変更記録!$B$8:$B$107,F10)),ISNUMBER(N10),N10=IF(F10=0,D10,SUMIFS(変更記録!$F$8:$F$107,変更記録!$A$8:$A$107,A10,変更記録!$B$8:$B$107,F10))),0,1))))</f>
        <v>0</v>
      </c>
      <c r="M10" s="11" t="str">
        <f aca="false">IF(J10="","",IF(K10&lt;&gt;0,NA(),IF(F10=0,"",SUMIFS(変更記録!$C$8:$C$107,変更記録!$A$8:$A$107,A10,変更記録!$B$8:$B$107,F10))))</f>
        <v/>
      </c>
      <c r="N10" s="11" t="n">
        <f aca="false">IF(J10="","",IF(K10&lt;&gt;0,NA(),IF(F10=0,D10,SUMIFS(変更記録!$F$8:$F$107,変更記録!$A$8:$A$107,A10,変更記録!$B$8:$B$107,F10))))</f>
        <v>46311</v>
      </c>
    </row>
    <row r="11" customFormat="false" ht="30" hidden="false" customHeight="true" outlineLevel="0" collapsed="false">
      <c r="A11" s="9" t="s">
        <v>41</v>
      </c>
      <c r="B11" s="3" t="n">
        <v>46315</v>
      </c>
      <c r="C11" s="10" t="n">
        <v>80000</v>
      </c>
      <c r="D11" s="3" t="n">
        <v>46316</v>
      </c>
      <c r="E11" s="1" t="n">
        <f aca="false">IF(J11="","",IF(K11&lt;&gt;0,NA(),IF(AND(B11&gt;=受注一覧!$B$3,B11&lt;=受注一覧!$E$3),1,0)))</f>
        <v>1</v>
      </c>
      <c r="F11" s="1" t="n">
        <f aca="false">IF(J11="","",IF(K11&lt;&gt;0,NA(),COUNTIFS(変更記録!$A$8:$A$107,A11)))</f>
        <v>1</v>
      </c>
      <c r="G11" s="1" t="str">
        <f aca="false">IF(J11="","",IF(K11&lt;&gt;0,NA(),IF(F11=0,"未変更",IF(COUNTIFS(変更記録!$A$8:$A$107,A11,変更記録!$B$8:$B$107,F11,変更記録!$D$8:$D$107,"未確認")&gt;0,"未確認",IF(COUNTIFS(変更記録!$A$8:$A$107,A11,変更記録!$B$8:$B$107,F11,変更記録!$D$8:$D$107,"取消")&gt;0,"取消","変更")))))</f>
        <v>未確認</v>
      </c>
      <c r="H11" s="4" t="str">
        <f aca="false">IF(J11="","",IF(K11&lt;&gt;0,NA(),IF(G11="未確認","",IF(F11=0,C11,SUMIFS(変更記録!$H$8:$H$107,変更記録!$A$8:$A$107,A11,変更記録!$B$8:$B$107,F11)))))</f>
        <v/>
      </c>
      <c r="I11" s="4" t="str">
        <f aca="false">IF(J11="","",IF(K11&lt;&gt;0,NA(),IF(G11="未確認","",H11-C11)))</f>
        <v/>
      </c>
      <c r="J11" s="1" t="str">
        <f aca="false">IF(COUNTA(A11:D11)=0,"",IF(NOT(AND(ISTEXT(A11),LEN(A11)=8,EXACT(LEFT(A11,4),"ORD-"),ISNUMBER(FIND(MID(A11,5,1)&amp;"x","0x1x2x3x4x5x6x7x8x9x")),ISNUMBER(FIND(MID(A11,6,1)&amp;"x","0x1x2x3x4x5x6x7x8x9x")),ISNUMBER(FIND(MID(A11,7,1)&amp;"x","0x1x2x3x4x5x6x7x8x9x")),ISNUMBER(FIND(MID(A11,8,1)&amp;"x","0x1x2x3x4x5x6x7x8x9x")))),"IDはORD-と半角数字4桁",IF(COUNTIFS($A$8:$A$57,A11)&gt;1,"受注IDが重複",IF(NOT(IF(ISNUMBER(B11),AND(B11&gt;=43831,B11&lt;73051,B11=INT(B11)),FALSE())),"当初受注日は時刻なしで必須",IF(NOT(IF(ISNUMBER(C11),AND(C11&gt;=0,C11&lt;=1000000000,C11=INT(C11)),FALSE())),"当初額は0〜10億円の整数で必須",IF(NOT(IF(ISNUMBER(D11),AND(D11&gt;=43831,D11&lt;73051,D11=INT(D11)),FALSE())),"当初確認日は時刻なしで必須",IF(OR(B11&gt;D11,D11&gt;受注一覧!$H$3),"受注日≦当初確認日≦基準日を確認","確認済み")))))))</f>
        <v>確認済み</v>
      </c>
      <c r="K11" s="1" t="n">
        <f aca="false">IF(J11="","",IF(J11="確認済み",0,1))</f>
        <v>0</v>
      </c>
      <c r="L11" s="1" t="n">
        <f aca="false">IF(COUNTA(A11:D11)=0,IF(AND(J11="",K11="",E11="",F11="",G11="",H11="",I11="",M11="",N11=""),0,1),IF(NOT(AND(ISTEXT(J11),J11=IF(COUNTA(A11:D11)=0,"",IF(NOT(AND(ISTEXT(A11),LEN(A11)=8,EXACT(LEFT(A11,4),"ORD-"),ISNUMBER(FIND(MID(A11,5,1)&amp;"x","0x1x2x3x4x5x6x7x8x9x")),ISNUMBER(FIND(MID(A11,6,1)&amp;"x","0x1x2x3x4x5x6x7x8x9x")),ISNUMBER(FIND(MID(A11,7,1)&amp;"x","0x1x2x3x4x5x6x7x8x9x")),ISNUMBER(FIND(MID(A11,8,1)&amp;"x","0x1x2x3x4x5x6x7x8x9x")))),"IDはORD-と半角数字4桁",IF(COUNTIFS($A$8:$A$57,A11)&gt;1,"受注IDが重複",IF(NOT(IF(ISNUMBER(B11),AND(B11&gt;=43831,B11&lt;73051,B11=INT(B11)),FALSE())),"当初受注日は時刻なしで必須",IF(NOT(IF(ISNUMBER(C11),AND(C11&gt;=0,C11&lt;=1000000000,C11=INT(C11)),FALSE())),"当初額は0〜10億円の整数で必須",IF(NOT(IF(ISNUMBER(D11),AND(D11&gt;=43831,D11&lt;73051,D11=INT(D11)),FALSE())),"当初確認日は時刻なしで必須",IF(OR(B11&gt;D11,D11&gt;受注一覧!$H$3),"受注日≦当初確認日≦基準日を確認","確認済み"))))))),ISNUMBER(K11),K11=IF(J11="確認済み",0,1))),1,IF(K11&lt;&gt;0,0,IF(AND(ISNUMBER(E11),E11=IF(AND(B11&gt;=受注一覧!$B$3,B11&lt;=受注一覧!$E$3),1,0),ISNUMBER(F11),F11=COUNTIFS(変更記録!$A$8:$A$107,A11),ISTEXT(G11),G11=IF(F11=0,"未変更",IF(COUNTIFS(変更記録!$A$8:$A$107,A11,変更記録!$B$8:$B$107,F11,変更記録!$D$8:$D$107,"未確認")&gt;0,"未確認",IF(COUNTIFS(変更記録!$A$8:$A$107,A11,変更記録!$B$8:$B$107,F11,変更記録!$D$8:$D$107,"取消")&gt;0,"取消","変更"))),IF(G11="未確認",ISTEXT(H11),ISNUMBER(H11)),H11=IF(G11="未確認","",IF(F11=0,C11,SUMIFS(変更記録!$H$8:$H$107,変更記録!$A$8:$A$107,A11,変更記録!$B$8:$B$107,F11))),IF(G11="未確認",ISTEXT(I11),ISNUMBER(I11)),I11=IF(G11="未確認","",H11-C11),IF(F11=0,ISTEXT(M11),ISNUMBER(M11)),M11=IF(F11=0,"",SUMIFS(変更記録!$C$8:$C$107,変更記録!$A$8:$A$107,A11,変更記録!$B$8:$B$107,F11)),ISNUMBER(N11),N11=IF(F11=0,D11,SUMIFS(変更記録!$F$8:$F$107,変更記録!$A$8:$A$107,A11,変更記録!$B$8:$B$107,F11))),0,1))))</f>
        <v>0</v>
      </c>
      <c r="M11" s="11" t="n">
        <f aca="false">IF(J11="","",IF(K11&lt;&gt;0,NA(),IF(F11=0,"",SUMIFS(変更記録!$C$8:$C$107,変更記録!$A$8:$A$107,A11,変更記録!$B$8:$B$107,F11))))</f>
        <v>46325</v>
      </c>
      <c r="N11" s="11" t="n">
        <f aca="false">IF(J11="","",IF(K11&lt;&gt;0,NA(),IF(F11=0,D11,SUMIFS(変更記録!$F$8:$F$107,変更記録!$A$8:$A$107,A11,変更記録!$B$8:$B$107,F11))))</f>
        <v>46331</v>
      </c>
    </row>
    <row r="12" customFormat="false" ht="30" hidden="false" customHeight="true" outlineLevel="0" collapsed="false">
      <c r="A12" s="9" t="s">
        <v>42</v>
      </c>
      <c r="B12" s="3" t="n">
        <v>46295</v>
      </c>
      <c r="C12" s="10" t="n">
        <v>120000</v>
      </c>
      <c r="D12" s="3" t="n">
        <v>46296</v>
      </c>
      <c r="E12" s="1" t="n">
        <f aca="false">IF(J12="","",IF(K12&lt;&gt;0,NA(),IF(AND(B12&gt;=受注一覧!$B$3,B12&lt;=受注一覧!$E$3),1,0)))</f>
        <v>0</v>
      </c>
      <c r="F12" s="1" t="n">
        <f aca="false">IF(J12="","",IF(K12&lt;&gt;0,NA(),COUNTIFS(変更記録!$A$8:$A$107,A12)))</f>
        <v>1</v>
      </c>
      <c r="G12" s="1" t="str">
        <f aca="false">IF(J12="","",IF(K12&lt;&gt;0,NA(),IF(F12=0,"未変更",IF(COUNTIFS(変更記録!$A$8:$A$107,A12,変更記録!$B$8:$B$107,F12,変更記録!$D$8:$D$107,"未確認")&gt;0,"未確認",IF(COUNTIFS(変更記録!$A$8:$A$107,A12,変更記録!$B$8:$B$107,F12,変更記録!$D$8:$D$107,"取消")&gt;0,"取消","変更")))))</f>
        <v>変更</v>
      </c>
      <c r="H12" s="4" t="n">
        <f aca="false">IF(J12="","",IF(K12&lt;&gt;0,NA(),IF(G12="未確認","",IF(F12=0,C12,SUMIFS(変更記録!$H$8:$H$107,変更記録!$A$8:$A$107,A12,変更記録!$B$8:$B$107,F12)))))</f>
        <v>150000</v>
      </c>
      <c r="I12" s="4" t="n">
        <f aca="false">IF(J12="","",IF(K12&lt;&gt;0,NA(),IF(G12="未確認","",H12-C12)))</f>
        <v>30000</v>
      </c>
      <c r="J12" s="1" t="str">
        <f aca="false">IF(COUNTA(A12:D12)=0,"",IF(NOT(AND(ISTEXT(A12),LEN(A12)=8,EXACT(LEFT(A12,4),"ORD-"),ISNUMBER(FIND(MID(A12,5,1)&amp;"x","0x1x2x3x4x5x6x7x8x9x")),ISNUMBER(FIND(MID(A12,6,1)&amp;"x","0x1x2x3x4x5x6x7x8x9x")),ISNUMBER(FIND(MID(A12,7,1)&amp;"x","0x1x2x3x4x5x6x7x8x9x")),ISNUMBER(FIND(MID(A12,8,1)&amp;"x","0x1x2x3x4x5x6x7x8x9x")))),"IDはORD-と半角数字4桁",IF(COUNTIFS($A$8:$A$57,A12)&gt;1,"受注IDが重複",IF(NOT(IF(ISNUMBER(B12),AND(B12&gt;=43831,B12&lt;73051,B12=INT(B12)),FALSE())),"当初受注日は時刻なしで必須",IF(NOT(IF(ISNUMBER(C12),AND(C12&gt;=0,C12&lt;=1000000000,C12=INT(C12)),FALSE())),"当初額は0〜10億円の整数で必須",IF(NOT(IF(ISNUMBER(D12),AND(D12&gt;=43831,D12&lt;73051,D12=INT(D12)),FALSE())),"当初確認日は時刻なしで必須",IF(OR(B12&gt;D12,D12&gt;受注一覧!$H$3),"受注日≦当初確認日≦基準日を確認","確認済み")))))))</f>
        <v>確認済み</v>
      </c>
      <c r="K12" s="1" t="n">
        <f aca="false">IF(J12="","",IF(J12="確認済み",0,1))</f>
        <v>0</v>
      </c>
      <c r="L12" s="1" t="n">
        <f aca="false">IF(COUNTA(A12:D12)=0,IF(AND(J12="",K12="",E12="",F12="",G12="",H12="",I12="",M12="",N12=""),0,1),IF(NOT(AND(ISTEXT(J12),J12=IF(COUNTA(A12:D12)=0,"",IF(NOT(AND(ISTEXT(A12),LEN(A12)=8,EXACT(LEFT(A12,4),"ORD-"),ISNUMBER(FIND(MID(A12,5,1)&amp;"x","0x1x2x3x4x5x6x7x8x9x")),ISNUMBER(FIND(MID(A12,6,1)&amp;"x","0x1x2x3x4x5x6x7x8x9x")),ISNUMBER(FIND(MID(A12,7,1)&amp;"x","0x1x2x3x4x5x6x7x8x9x")),ISNUMBER(FIND(MID(A12,8,1)&amp;"x","0x1x2x3x4x5x6x7x8x9x")))),"IDはORD-と半角数字4桁",IF(COUNTIFS($A$8:$A$57,A12)&gt;1,"受注IDが重複",IF(NOT(IF(ISNUMBER(B12),AND(B12&gt;=43831,B12&lt;73051,B12=INT(B12)),FALSE())),"当初受注日は時刻なしで必須",IF(NOT(IF(ISNUMBER(C12),AND(C12&gt;=0,C12&lt;=1000000000,C12=INT(C12)),FALSE())),"当初額は0〜10億円の整数で必須",IF(NOT(IF(ISNUMBER(D12),AND(D12&gt;=43831,D12&lt;73051,D12=INT(D12)),FALSE())),"当初確認日は時刻なしで必須",IF(OR(B12&gt;D12,D12&gt;受注一覧!$H$3),"受注日≦当初確認日≦基準日を確認","確認済み"))))))),ISNUMBER(K12),K12=IF(J12="確認済み",0,1))),1,IF(K12&lt;&gt;0,0,IF(AND(ISNUMBER(E12),E12=IF(AND(B12&gt;=受注一覧!$B$3,B12&lt;=受注一覧!$E$3),1,0),ISNUMBER(F12),F12=COUNTIFS(変更記録!$A$8:$A$107,A12),ISTEXT(G12),G12=IF(F12=0,"未変更",IF(COUNTIFS(変更記録!$A$8:$A$107,A12,変更記録!$B$8:$B$107,F12,変更記録!$D$8:$D$107,"未確認")&gt;0,"未確認",IF(COUNTIFS(変更記録!$A$8:$A$107,A12,変更記録!$B$8:$B$107,F12,変更記録!$D$8:$D$107,"取消")&gt;0,"取消","変更"))),IF(G12="未確認",ISTEXT(H12),ISNUMBER(H12)),H12=IF(G12="未確認","",IF(F12=0,C12,SUMIFS(変更記録!$H$8:$H$107,変更記録!$A$8:$A$107,A12,変更記録!$B$8:$B$107,F12))),IF(G12="未確認",ISTEXT(I12),ISNUMBER(I12)),I12=IF(G12="未確認","",H12-C12),IF(F12=0,ISTEXT(M12),ISNUMBER(M12)),M12=IF(F12=0,"",SUMIFS(変更記録!$C$8:$C$107,変更記録!$A$8:$A$107,A12,変更記録!$B$8:$B$107,F12)),ISNUMBER(N12),N12=IF(F12=0,D12,SUMIFS(変更記録!$F$8:$F$107,変更記録!$A$8:$A$107,A12,変更記録!$B$8:$B$107,F12))),0,1))))</f>
        <v>0</v>
      </c>
      <c r="M12" s="11" t="n">
        <f aca="false">IF(J12="","",IF(K12&lt;&gt;0,NA(),IF(F12=0,"",SUMIFS(変更記録!$C$8:$C$107,変更記録!$A$8:$A$107,A12,変更記録!$B$8:$B$107,F12))))</f>
        <v>46305</v>
      </c>
      <c r="N12" s="11" t="n">
        <f aca="false">IF(J12="","",IF(K12&lt;&gt;0,NA(),IF(F12=0,D12,SUMIFS(変更記録!$F$8:$F$107,変更記録!$A$8:$A$107,A12,変更記録!$B$8:$B$107,F12))))</f>
        <v>46306</v>
      </c>
    </row>
    <row r="13" customFormat="false" ht="30" hidden="false" customHeight="true" outlineLevel="0" collapsed="false">
      <c r="A13" s="9" t="s">
        <v>43</v>
      </c>
      <c r="B13" s="3" t="n">
        <v>46326</v>
      </c>
      <c r="C13" s="10" t="n">
        <v>60000</v>
      </c>
      <c r="D13" s="3" t="n">
        <v>46326</v>
      </c>
      <c r="E13" s="1" t="n">
        <f aca="false">IF(J13="","",IF(K13&lt;&gt;0,NA(),IF(AND(B13&gt;=受注一覧!$B$3,B13&lt;=受注一覧!$E$3),1,0)))</f>
        <v>1</v>
      </c>
      <c r="F13" s="1" t="n">
        <f aca="false">IF(J13="","",IF(K13&lt;&gt;0,NA(),COUNTIFS(変更記録!$A$8:$A$107,A13)))</f>
        <v>1</v>
      </c>
      <c r="G13" s="1" t="str">
        <f aca="false">IF(J13="","",IF(K13&lt;&gt;0,NA(),IF(F13=0,"未変更",IF(COUNTIFS(変更記録!$A$8:$A$107,A13,変更記録!$B$8:$B$107,F13,変更記録!$D$8:$D$107,"未確認")&gt;0,"未確認",IF(COUNTIFS(変更記録!$A$8:$A$107,A13,変更記録!$B$8:$B$107,F13,変更記録!$D$8:$D$107,"取消")&gt;0,"取消","変更")))))</f>
        <v>変更</v>
      </c>
      <c r="H13" s="4" t="n">
        <f aca="false">IF(J13="","",IF(K13&lt;&gt;0,NA(),IF(G13="未確認","",IF(F13=0,C13,SUMIFS(変更記録!$H$8:$H$107,変更記録!$A$8:$A$107,A13,変更記録!$B$8:$B$107,F13)))))</f>
        <v>70000</v>
      </c>
      <c r="I13" s="4" t="n">
        <f aca="false">IF(J13="","",IF(K13&lt;&gt;0,NA(),IF(G13="未確認","",H13-C13)))</f>
        <v>10000</v>
      </c>
      <c r="J13" s="1" t="str">
        <f aca="false">IF(COUNTA(A13:D13)=0,"",IF(NOT(AND(ISTEXT(A13),LEN(A13)=8,EXACT(LEFT(A13,4),"ORD-"),ISNUMBER(FIND(MID(A13,5,1)&amp;"x","0x1x2x3x4x5x6x7x8x9x")),ISNUMBER(FIND(MID(A13,6,1)&amp;"x","0x1x2x3x4x5x6x7x8x9x")),ISNUMBER(FIND(MID(A13,7,1)&amp;"x","0x1x2x3x4x5x6x7x8x9x")),ISNUMBER(FIND(MID(A13,8,1)&amp;"x","0x1x2x3x4x5x6x7x8x9x")))),"IDはORD-と半角数字4桁",IF(COUNTIFS($A$8:$A$57,A13)&gt;1,"受注IDが重複",IF(NOT(IF(ISNUMBER(B13),AND(B13&gt;=43831,B13&lt;73051,B13=INT(B13)),FALSE())),"当初受注日は時刻なしで必須",IF(NOT(IF(ISNUMBER(C13),AND(C13&gt;=0,C13&lt;=1000000000,C13=INT(C13)),FALSE())),"当初額は0〜10億円の整数で必須",IF(NOT(IF(ISNUMBER(D13),AND(D13&gt;=43831,D13&lt;73051,D13=INT(D13)),FALSE())),"当初確認日は時刻なしで必須",IF(OR(B13&gt;D13,D13&gt;受注一覧!$H$3),"受注日≦当初確認日≦基準日を確認","確認済み")))))))</f>
        <v>確認済み</v>
      </c>
      <c r="K13" s="1" t="n">
        <f aca="false">IF(J13="","",IF(J13="確認済み",0,1))</f>
        <v>0</v>
      </c>
      <c r="L13" s="1" t="n">
        <f aca="false">IF(COUNTA(A13:D13)=0,IF(AND(J13="",K13="",E13="",F13="",G13="",H13="",I13="",M13="",N13=""),0,1),IF(NOT(AND(ISTEXT(J13),J13=IF(COUNTA(A13:D13)=0,"",IF(NOT(AND(ISTEXT(A13),LEN(A13)=8,EXACT(LEFT(A13,4),"ORD-"),ISNUMBER(FIND(MID(A13,5,1)&amp;"x","0x1x2x3x4x5x6x7x8x9x")),ISNUMBER(FIND(MID(A13,6,1)&amp;"x","0x1x2x3x4x5x6x7x8x9x")),ISNUMBER(FIND(MID(A13,7,1)&amp;"x","0x1x2x3x4x5x6x7x8x9x")),ISNUMBER(FIND(MID(A13,8,1)&amp;"x","0x1x2x3x4x5x6x7x8x9x")))),"IDはORD-と半角数字4桁",IF(COUNTIFS($A$8:$A$57,A13)&gt;1,"受注IDが重複",IF(NOT(IF(ISNUMBER(B13),AND(B13&gt;=43831,B13&lt;73051,B13=INT(B13)),FALSE())),"当初受注日は時刻なしで必須",IF(NOT(IF(ISNUMBER(C13),AND(C13&gt;=0,C13&lt;=1000000000,C13=INT(C13)),FALSE())),"当初額は0〜10億円の整数で必須",IF(NOT(IF(ISNUMBER(D13),AND(D13&gt;=43831,D13&lt;73051,D13=INT(D13)),FALSE())),"当初確認日は時刻なしで必須",IF(OR(B13&gt;D13,D13&gt;受注一覧!$H$3),"受注日≦当初確認日≦基準日を確認","確認済み"))))))),ISNUMBER(K13),K13=IF(J13="確認済み",0,1))),1,IF(K13&lt;&gt;0,0,IF(AND(ISNUMBER(E13),E13=IF(AND(B13&gt;=受注一覧!$B$3,B13&lt;=受注一覧!$E$3),1,0),ISNUMBER(F13),F13=COUNTIFS(変更記録!$A$8:$A$107,A13),ISTEXT(G13),G13=IF(F13=0,"未変更",IF(COUNTIFS(変更記録!$A$8:$A$107,A13,変更記録!$B$8:$B$107,F13,変更記録!$D$8:$D$107,"未確認")&gt;0,"未確認",IF(COUNTIFS(変更記録!$A$8:$A$107,A13,変更記録!$B$8:$B$107,F13,変更記録!$D$8:$D$107,"取消")&gt;0,"取消","変更"))),IF(G13="未確認",ISTEXT(H13),ISNUMBER(H13)),H13=IF(G13="未確認","",IF(F13=0,C13,SUMIFS(変更記録!$H$8:$H$107,変更記録!$A$8:$A$107,A13,変更記録!$B$8:$B$107,F13))),IF(G13="未確認",ISTEXT(I13),ISNUMBER(I13)),I13=IF(G13="未確認","",H13-C13),IF(F13=0,ISTEXT(M13),ISNUMBER(M13)),M13=IF(F13=0,"",SUMIFS(変更記録!$C$8:$C$107,変更記録!$A$8:$A$107,A13,変更記録!$B$8:$B$107,F13)),ISNUMBER(N13),N13=IF(F13=0,D13,SUMIFS(変更記録!$F$8:$F$107,変更記録!$A$8:$A$107,A13,変更記録!$B$8:$B$107,F13))),0,1))))</f>
        <v>0</v>
      </c>
      <c r="M13" s="11" t="n">
        <f aca="false">IF(J13="","",IF(K13&lt;&gt;0,NA(),IF(F13=0,"",SUMIFS(変更記録!$C$8:$C$107,変更記録!$A$8:$A$107,A13,変更記録!$B$8:$B$107,F13))))</f>
        <v>46328</v>
      </c>
      <c r="N13" s="11" t="n">
        <f aca="false">IF(J13="","",IF(K13&lt;&gt;0,NA(),IF(F13=0,D13,SUMIFS(変更記録!$F$8:$F$107,変更記録!$A$8:$A$107,A13,変更記録!$B$8:$B$107,F13))))</f>
        <v>46329</v>
      </c>
    </row>
    <row r="14" customFormat="false" ht="30" hidden="false" customHeight="true" outlineLevel="0" collapsed="false">
      <c r="A14" s="9" t="s">
        <v>44</v>
      </c>
      <c r="B14" s="3" t="n">
        <v>46320</v>
      </c>
      <c r="C14" s="10" t="n">
        <v>1</v>
      </c>
      <c r="D14" s="3" t="n">
        <v>46321</v>
      </c>
      <c r="E14" s="1" t="n">
        <f aca="false">IF(J14="","",IF(K14&lt;&gt;0,NA(),IF(AND(B14&gt;=受注一覧!$B$3,B14&lt;=受注一覧!$E$3),1,0)))</f>
        <v>1</v>
      </c>
      <c r="F14" s="1" t="n">
        <f aca="false">IF(J14="","",IF(K14&lt;&gt;0,NA(),COUNTIFS(変更記録!$A$8:$A$107,A14)))</f>
        <v>1</v>
      </c>
      <c r="G14" s="1" t="str">
        <f aca="false">IF(J14="","",IF(K14&lt;&gt;0,NA(),IF(F14=0,"未変更",IF(COUNTIFS(変更記録!$A$8:$A$107,A14,変更記録!$B$8:$B$107,F14,変更記録!$D$8:$D$107,"未確認")&gt;0,"未確認",IF(COUNTIFS(変更記録!$A$8:$A$107,A14,変更記録!$B$8:$B$107,F14,変更記録!$D$8:$D$107,"取消")&gt;0,"取消","変更")))))</f>
        <v>変更</v>
      </c>
      <c r="H14" s="4" t="n">
        <f aca="false">IF(J14="","",IF(K14&lt;&gt;0,NA(),IF(G14="未確認","",IF(F14=0,C14,SUMIFS(変更記録!$H$8:$H$107,変更記録!$A$8:$A$107,A14,変更記録!$B$8:$B$107,F14)))))</f>
        <v>0</v>
      </c>
      <c r="I14" s="4" t="n">
        <f aca="false">IF(J14="","",IF(K14&lt;&gt;0,NA(),IF(G14="未確認","",H14-C14)))</f>
        <v>-1</v>
      </c>
      <c r="J14" s="1" t="str">
        <f aca="false">IF(COUNTA(A14:D14)=0,"",IF(NOT(AND(ISTEXT(A14),LEN(A14)=8,EXACT(LEFT(A14,4),"ORD-"),ISNUMBER(FIND(MID(A14,5,1)&amp;"x","0x1x2x3x4x5x6x7x8x9x")),ISNUMBER(FIND(MID(A14,6,1)&amp;"x","0x1x2x3x4x5x6x7x8x9x")),ISNUMBER(FIND(MID(A14,7,1)&amp;"x","0x1x2x3x4x5x6x7x8x9x")),ISNUMBER(FIND(MID(A14,8,1)&amp;"x","0x1x2x3x4x5x6x7x8x9x")))),"IDはORD-と半角数字4桁",IF(COUNTIFS($A$8:$A$57,A14)&gt;1,"受注IDが重複",IF(NOT(IF(ISNUMBER(B14),AND(B14&gt;=43831,B14&lt;73051,B14=INT(B14)),FALSE())),"当初受注日は時刻なしで必須",IF(NOT(IF(ISNUMBER(C14),AND(C14&gt;=0,C14&lt;=1000000000,C14=INT(C14)),FALSE())),"当初額は0〜10億円の整数で必須",IF(NOT(IF(ISNUMBER(D14),AND(D14&gt;=43831,D14&lt;73051,D14=INT(D14)),FALSE())),"当初確認日は時刻なしで必須",IF(OR(B14&gt;D14,D14&gt;受注一覧!$H$3),"受注日≦当初確認日≦基準日を確認","確認済み")))))))</f>
        <v>確認済み</v>
      </c>
      <c r="K14" s="1" t="n">
        <f aca="false">IF(J14="","",IF(J14="確認済み",0,1))</f>
        <v>0</v>
      </c>
      <c r="L14" s="1" t="n">
        <f aca="false">IF(COUNTA(A14:D14)=0,IF(AND(J14="",K14="",E14="",F14="",G14="",H14="",I14="",M14="",N14=""),0,1),IF(NOT(AND(ISTEXT(J14),J14=IF(COUNTA(A14:D14)=0,"",IF(NOT(AND(ISTEXT(A14),LEN(A14)=8,EXACT(LEFT(A14,4),"ORD-"),ISNUMBER(FIND(MID(A14,5,1)&amp;"x","0x1x2x3x4x5x6x7x8x9x")),ISNUMBER(FIND(MID(A14,6,1)&amp;"x","0x1x2x3x4x5x6x7x8x9x")),ISNUMBER(FIND(MID(A14,7,1)&amp;"x","0x1x2x3x4x5x6x7x8x9x")),ISNUMBER(FIND(MID(A14,8,1)&amp;"x","0x1x2x3x4x5x6x7x8x9x")))),"IDはORD-と半角数字4桁",IF(COUNTIFS($A$8:$A$57,A14)&gt;1,"受注IDが重複",IF(NOT(IF(ISNUMBER(B14),AND(B14&gt;=43831,B14&lt;73051,B14=INT(B14)),FALSE())),"当初受注日は時刻なしで必須",IF(NOT(IF(ISNUMBER(C14),AND(C14&gt;=0,C14&lt;=1000000000,C14=INT(C14)),FALSE())),"当初額は0〜10億円の整数で必須",IF(NOT(IF(ISNUMBER(D14),AND(D14&gt;=43831,D14&lt;73051,D14=INT(D14)),FALSE())),"当初確認日は時刻なしで必須",IF(OR(B14&gt;D14,D14&gt;受注一覧!$H$3),"受注日≦当初確認日≦基準日を確認","確認済み"))))))),ISNUMBER(K14),K14=IF(J14="確認済み",0,1))),1,IF(K14&lt;&gt;0,0,IF(AND(ISNUMBER(E14),E14=IF(AND(B14&gt;=受注一覧!$B$3,B14&lt;=受注一覧!$E$3),1,0),ISNUMBER(F14),F14=COUNTIFS(変更記録!$A$8:$A$107,A14),ISTEXT(G14),G14=IF(F14=0,"未変更",IF(COUNTIFS(変更記録!$A$8:$A$107,A14,変更記録!$B$8:$B$107,F14,変更記録!$D$8:$D$107,"未確認")&gt;0,"未確認",IF(COUNTIFS(変更記録!$A$8:$A$107,A14,変更記録!$B$8:$B$107,F14,変更記録!$D$8:$D$107,"取消")&gt;0,"取消","変更"))),IF(G14="未確認",ISTEXT(H14),ISNUMBER(H14)),H14=IF(G14="未確認","",IF(F14=0,C14,SUMIFS(変更記録!$H$8:$H$107,変更記録!$A$8:$A$107,A14,変更記録!$B$8:$B$107,F14))),IF(G14="未確認",ISTEXT(I14),ISNUMBER(I14)),I14=IF(G14="未確認","",H14-C14),IF(F14=0,ISTEXT(M14),ISNUMBER(M14)),M14=IF(F14=0,"",SUMIFS(変更記録!$C$8:$C$107,変更記録!$A$8:$A$107,A14,変更記録!$B$8:$B$107,F14)),ISNUMBER(N14),N14=IF(F14=0,D14,SUMIFS(変更記録!$F$8:$F$107,変更記録!$A$8:$A$107,A14,変更記録!$B$8:$B$107,F14))),0,1))))</f>
        <v>0</v>
      </c>
      <c r="M14" s="11" t="n">
        <f aca="false">IF(J14="","",IF(K14&lt;&gt;0,NA(),IF(F14=0,"",SUMIFS(変更記録!$C$8:$C$107,変更記録!$A$8:$A$107,A14,変更記録!$B$8:$B$107,F14))))</f>
        <v>46323</v>
      </c>
      <c r="N14" s="11" t="n">
        <f aca="false">IF(J14="","",IF(K14&lt;&gt;0,NA(),IF(F14=0,D14,SUMIFS(変更記録!$F$8:$F$107,変更記録!$A$8:$A$107,A14,変更記録!$B$8:$B$107,F14))))</f>
        <v>46324</v>
      </c>
    </row>
    <row r="15" customFormat="false" ht="30" hidden="false" customHeight="true" outlineLevel="0" collapsed="false">
      <c r="A15" s="9" t="s">
        <v>45</v>
      </c>
      <c r="B15" s="3" t="n">
        <v>46321</v>
      </c>
      <c r="C15" s="10" t="n">
        <v>1</v>
      </c>
      <c r="D15" s="3" t="n">
        <v>46321</v>
      </c>
      <c r="E15" s="1" t="n">
        <f aca="false">IF(J15="","",IF(K15&lt;&gt;0,NA(),IF(AND(B15&gt;=受注一覧!$B$3,B15&lt;=受注一覧!$E$3),1,0)))</f>
        <v>1</v>
      </c>
      <c r="F15" s="1" t="n">
        <f aca="false">IF(J15="","",IF(K15&lt;&gt;0,NA(),COUNTIFS(変更記録!$A$8:$A$107,A15)))</f>
        <v>0</v>
      </c>
      <c r="G15" s="1" t="str">
        <f aca="false">IF(J15="","",IF(K15&lt;&gt;0,NA(),IF(F15=0,"未変更",IF(COUNTIFS(変更記録!$A$8:$A$107,A15,変更記録!$B$8:$B$107,F15,変更記録!$D$8:$D$107,"未確認")&gt;0,"未確認",IF(COUNTIFS(変更記録!$A$8:$A$107,A15,変更記録!$B$8:$B$107,F15,変更記録!$D$8:$D$107,"取消")&gt;0,"取消","変更")))))</f>
        <v>未変更</v>
      </c>
      <c r="H15" s="4" t="n">
        <f aca="false">IF(J15="","",IF(K15&lt;&gt;0,NA(),IF(G15="未確認","",IF(F15=0,C15,SUMIFS(変更記録!$H$8:$H$107,変更記録!$A$8:$A$107,A15,変更記録!$B$8:$B$107,F15)))))</f>
        <v>1</v>
      </c>
      <c r="I15" s="4" t="n">
        <f aca="false">IF(J15="","",IF(K15&lt;&gt;0,NA(),IF(G15="未確認","",H15-C15)))</f>
        <v>0</v>
      </c>
      <c r="J15" s="1" t="str">
        <f aca="false">IF(COUNTA(A15:D15)=0,"",IF(NOT(AND(ISTEXT(A15),LEN(A15)=8,EXACT(LEFT(A15,4),"ORD-"),ISNUMBER(FIND(MID(A15,5,1)&amp;"x","0x1x2x3x4x5x6x7x8x9x")),ISNUMBER(FIND(MID(A15,6,1)&amp;"x","0x1x2x3x4x5x6x7x8x9x")),ISNUMBER(FIND(MID(A15,7,1)&amp;"x","0x1x2x3x4x5x6x7x8x9x")),ISNUMBER(FIND(MID(A15,8,1)&amp;"x","0x1x2x3x4x5x6x7x8x9x")))),"IDはORD-と半角数字4桁",IF(COUNTIFS($A$8:$A$57,A15)&gt;1,"受注IDが重複",IF(NOT(IF(ISNUMBER(B15),AND(B15&gt;=43831,B15&lt;73051,B15=INT(B15)),FALSE())),"当初受注日は時刻なしで必須",IF(NOT(IF(ISNUMBER(C15),AND(C15&gt;=0,C15&lt;=1000000000,C15=INT(C15)),FALSE())),"当初額は0〜10億円の整数で必須",IF(NOT(IF(ISNUMBER(D15),AND(D15&gt;=43831,D15&lt;73051,D15=INT(D15)),FALSE())),"当初確認日は時刻なしで必須",IF(OR(B15&gt;D15,D15&gt;受注一覧!$H$3),"受注日≦当初確認日≦基準日を確認","確認済み")))))))</f>
        <v>確認済み</v>
      </c>
      <c r="K15" s="1" t="n">
        <f aca="false">IF(J15="","",IF(J15="確認済み",0,1))</f>
        <v>0</v>
      </c>
      <c r="L15" s="1" t="n">
        <f aca="false">IF(COUNTA(A15:D15)=0,IF(AND(J15="",K15="",E15="",F15="",G15="",H15="",I15="",M15="",N15=""),0,1),IF(NOT(AND(ISTEXT(J15),J15=IF(COUNTA(A15:D15)=0,"",IF(NOT(AND(ISTEXT(A15),LEN(A15)=8,EXACT(LEFT(A15,4),"ORD-"),ISNUMBER(FIND(MID(A15,5,1)&amp;"x","0x1x2x3x4x5x6x7x8x9x")),ISNUMBER(FIND(MID(A15,6,1)&amp;"x","0x1x2x3x4x5x6x7x8x9x")),ISNUMBER(FIND(MID(A15,7,1)&amp;"x","0x1x2x3x4x5x6x7x8x9x")),ISNUMBER(FIND(MID(A15,8,1)&amp;"x","0x1x2x3x4x5x6x7x8x9x")))),"IDはORD-と半角数字4桁",IF(COUNTIFS($A$8:$A$57,A15)&gt;1,"受注IDが重複",IF(NOT(IF(ISNUMBER(B15),AND(B15&gt;=43831,B15&lt;73051,B15=INT(B15)),FALSE())),"当初受注日は時刻なしで必須",IF(NOT(IF(ISNUMBER(C15),AND(C15&gt;=0,C15&lt;=1000000000,C15=INT(C15)),FALSE())),"当初額は0〜10億円の整数で必須",IF(NOT(IF(ISNUMBER(D15),AND(D15&gt;=43831,D15&lt;73051,D15=INT(D15)),FALSE())),"当初確認日は時刻なしで必須",IF(OR(B15&gt;D15,D15&gt;受注一覧!$H$3),"受注日≦当初確認日≦基準日を確認","確認済み"))))))),ISNUMBER(K15),K15=IF(J15="確認済み",0,1))),1,IF(K15&lt;&gt;0,0,IF(AND(ISNUMBER(E15),E15=IF(AND(B15&gt;=受注一覧!$B$3,B15&lt;=受注一覧!$E$3),1,0),ISNUMBER(F15),F15=COUNTIFS(変更記録!$A$8:$A$107,A15),ISTEXT(G15),G15=IF(F15=0,"未変更",IF(COUNTIFS(変更記録!$A$8:$A$107,A15,変更記録!$B$8:$B$107,F15,変更記録!$D$8:$D$107,"未確認")&gt;0,"未確認",IF(COUNTIFS(変更記録!$A$8:$A$107,A15,変更記録!$B$8:$B$107,F15,変更記録!$D$8:$D$107,"取消")&gt;0,"取消","変更"))),IF(G15="未確認",ISTEXT(H15),ISNUMBER(H15)),H15=IF(G15="未確認","",IF(F15=0,C15,SUMIFS(変更記録!$H$8:$H$107,変更記録!$A$8:$A$107,A15,変更記録!$B$8:$B$107,F15))),IF(G15="未確認",ISTEXT(I15),ISNUMBER(I15)),I15=IF(G15="未確認","",H15-C15),IF(F15=0,ISTEXT(M15),ISNUMBER(M15)),M15=IF(F15=0,"",SUMIFS(変更記録!$C$8:$C$107,変更記録!$A$8:$A$107,A15,変更記録!$B$8:$B$107,F15)),ISNUMBER(N15),N15=IF(F15=0,D15,SUMIFS(変更記録!$F$8:$F$107,変更記録!$A$8:$A$107,A15,変更記録!$B$8:$B$107,F15))),0,1))))</f>
        <v>0</v>
      </c>
      <c r="M15" s="11" t="str">
        <f aca="false">IF(J15="","",IF(K15&lt;&gt;0,NA(),IF(F15=0,"",SUMIFS(変更記録!$C$8:$C$107,変更記録!$A$8:$A$107,A15,変更記録!$B$8:$B$107,F15))))</f>
        <v/>
      </c>
      <c r="N15" s="11" t="n">
        <f aca="false">IF(J15="","",IF(K15&lt;&gt;0,NA(),IF(F15=0,D15,SUMIFS(変更記録!$F$8:$F$107,変更記録!$A$8:$A$107,A15,変更記録!$B$8:$B$107,F15))))</f>
        <v>46321</v>
      </c>
    </row>
    <row r="16" customFormat="false" ht="30" hidden="false" customHeight="true" outlineLevel="0" collapsed="false">
      <c r="A16" s="9"/>
      <c r="B16" s="3"/>
      <c r="C16" s="10"/>
      <c r="D16" s="3"/>
      <c r="E16" s="1" t="str">
        <f aca="false">IF(J16="","",IF(K16&lt;&gt;0,NA(),IF(AND(B16&gt;=受注一覧!$B$3,B16&lt;=受注一覧!$E$3),1,0)))</f>
        <v/>
      </c>
      <c r="F16" s="1" t="str">
        <f aca="false">IF(J16="","",IF(K16&lt;&gt;0,NA(),COUNTIFS(変更記録!$A$8:$A$107,A16)))</f>
        <v/>
      </c>
      <c r="G16" s="1" t="str">
        <f aca="false">IF(J16="","",IF(K16&lt;&gt;0,NA(),IF(F16=0,"未変更",IF(COUNTIFS(変更記録!$A$8:$A$107,A16,変更記録!$B$8:$B$107,F16,変更記録!$D$8:$D$107,"未確認")&gt;0,"未確認",IF(COUNTIFS(変更記録!$A$8:$A$107,A16,変更記録!$B$8:$B$107,F16,変更記録!$D$8:$D$107,"取消")&gt;0,"取消","変更")))))</f>
        <v/>
      </c>
      <c r="H16" s="4" t="str">
        <f aca="false">IF(J16="","",IF(K16&lt;&gt;0,NA(),IF(G16="未確認","",IF(F16=0,C16,SUMIFS(変更記録!$H$8:$H$107,変更記録!$A$8:$A$107,A16,変更記録!$B$8:$B$107,F16)))))</f>
        <v/>
      </c>
      <c r="I16" s="4" t="str">
        <f aca="false">IF(J16="","",IF(K16&lt;&gt;0,NA(),IF(G16="未確認","",H16-C16)))</f>
        <v/>
      </c>
      <c r="J16" s="1" t="str">
        <f aca="false">IF(COUNTA(A16:D16)=0,"",IF(NOT(AND(ISTEXT(A16),LEN(A16)=8,EXACT(LEFT(A16,4),"ORD-"),ISNUMBER(FIND(MID(A16,5,1)&amp;"x","0x1x2x3x4x5x6x7x8x9x")),ISNUMBER(FIND(MID(A16,6,1)&amp;"x","0x1x2x3x4x5x6x7x8x9x")),ISNUMBER(FIND(MID(A16,7,1)&amp;"x","0x1x2x3x4x5x6x7x8x9x")),ISNUMBER(FIND(MID(A16,8,1)&amp;"x","0x1x2x3x4x5x6x7x8x9x")))),"IDはORD-と半角数字4桁",IF(COUNTIFS($A$8:$A$57,A16)&gt;1,"受注IDが重複",IF(NOT(IF(ISNUMBER(B16),AND(B16&gt;=43831,B16&lt;73051,B16=INT(B16)),FALSE())),"当初受注日は時刻なしで必須",IF(NOT(IF(ISNUMBER(C16),AND(C16&gt;=0,C16&lt;=1000000000,C16=INT(C16)),FALSE())),"当初額は0〜10億円の整数で必須",IF(NOT(IF(ISNUMBER(D16),AND(D16&gt;=43831,D16&lt;73051,D16=INT(D16)),FALSE())),"当初確認日は時刻なしで必須",IF(OR(B16&gt;D16,D16&gt;受注一覧!$H$3),"受注日≦当初確認日≦基準日を確認","確認済み")))))))</f>
        <v/>
      </c>
      <c r="K16" s="1" t="str">
        <f aca="false">IF(J16="","",IF(J16="確認済み",0,1))</f>
        <v/>
      </c>
      <c r="L16" s="1" t="n">
        <f aca="false">IF(COUNTA(A16:D16)=0,IF(AND(J16="",K16="",E16="",F16="",G16="",H16="",I16="",M16="",N16=""),0,1),IF(NOT(AND(ISTEXT(J16),J16=IF(COUNTA(A16:D16)=0,"",IF(NOT(AND(ISTEXT(A16),LEN(A16)=8,EXACT(LEFT(A16,4),"ORD-"),ISNUMBER(FIND(MID(A16,5,1)&amp;"x","0x1x2x3x4x5x6x7x8x9x")),ISNUMBER(FIND(MID(A16,6,1)&amp;"x","0x1x2x3x4x5x6x7x8x9x")),ISNUMBER(FIND(MID(A16,7,1)&amp;"x","0x1x2x3x4x5x6x7x8x9x")),ISNUMBER(FIND(MID(A16,8,1)&amp;"x","0x1x2x3x4x5x6x7x8x9x")))),"IDはORD-と半角数字4桁",IF(COUNTIFS($A$8:$A$57,A16)&gt;1,"受注IDが重複",IF(NOT(IF(ISNUMBER(B16),AND(B16&gt;=43831,B16&lt;73051,B16=INT(B16)),FALSE())),"当初受注日は時刻なしで必須",IF(NOT(IF(ISNUMBER(C16),AND(C16&gt;=0,C16&lt;=1000000000,C16=INT(C16)),FALSE())),"当初額は0〜10億円の整数で必須",IF(NOT(IF(ISNUMBER(D16),AND(D16&gt;=43831,D16&lt;73051,D16=INT(D16)),FALSE())),"当初確認日は時刻なしで必須",IF(OR(B16&gt;D16,D16&gt;受注一覧!$H$3),"受注日≦当初確認日≦基準日を確認","確認済み"))))))),ISNUMBER(K16),K16=IF(J16="確認済み",0,1))),1,IF(K16&lt;&gt;0,0,IF(AND(ISNUMBER(E16),E16=IF(AND(B16&gt;=受注一覧!$B$3,B16&lt;=受注一覧!$E$3),1,0),ISNUMBER(F16),F16=COUNTIFS(変更記録!$A$8:$A$107,A16),ISTEXT(G16),G16=IF(F16=0,"未変更",IF(COUNTIFS(変更記録!$A$8:$A$107,A16,変更記録!$B$8:$B$107,F16,変更記録!$D$8:$D$107,"未確認")&gt;0,"未確認",IF(COUNTIFS(変更記録!$A$8:$A$107,A16,変更記録!$B$8:$B$107,F16,変更記録!$D$8:$D$107,"取消")&gt;0,"取消","変更"))),IF(G16="未確認",ISTEXT(H16),ISNUMBER(H16)),H16=IF(G16="未確認","",IF(F16=0,C16,SUMIFS(変更記録!$H$8:$H$107,変更記録!$A$8:$A$107,A16,変更記録!$B$8:$B$107,F16))),IF(G16="未確認",ISTEXT(I16),ISNUMBER(I16)),I16=IF(G16="未確認","",H16-C16),IF(F16=0,ISTEXT(M16),ISNUMBER(M16)),M16=IF(F16=0,"",SUMIFS(変更記録!$C$8:$C$107,変更記録!$A$8:$A$107,A16,変更記録!$B$8:$B$107,F16)),ISNUMBER(N16),N16=IF(F16=0,D16,SUMIFS(変更記録!$F$8:$F$107,変更記録!$A$8:$A$107,A16,変更記録!$B$8:$B$107,F16))),0,1))))</f>
        <v>0</v>
      </c>
      <c r="M16" s="11" t="str">
        <f aca="false">IF(J16="","",IF(K16&lt;&gt;0,NA(),IF(F16=0,"",SUMIFS(変更記録!$C$8:$C$107,変更記録!$A$8:$A$107,A16,変更記録!$B$8:$B$107,F16))))</f>
        <v/>
      </c>
      <c r="N16" s="11" t="str">
        <f aca="false">IF(J16="","",IF(K16&lt;&gt;0,NA(),IF(F16=0,D16,SUMIFS(変更記録!$F$8:$F$107,変更記録!$A$8:$A$107,A16,変更記録!$B$8:$B$107,F16))))</f>
        <v/>
      </c>
    </row>
    <row r="17" customFormat="false" ht="30" hidden="false" customHeight="true" outlineLevel="0" collapsed="false">
      <c r="A17" s="9"/>
      <c r="B17" s="3"/>
      <c r="C17" s="10"/>
      <c r="D17" s="3"/>
      <c r="E17" s="1" t="str">
        <f aca="false">IF(J17="","",IF(K17&lt;&gt;0,NA(),IF(AND(B17&gt;=受注一覧!$B$3,B17&lt;=受注一覧!$E$3),1,0)))</f>
        <v/>
      </c>
      <c r="F17" s="1" t="str">
        <f aca="false">IF(J17="","",IF(K17&lt;&gt;0,NA(),COUNTIFS(変更記録!$A$8:$A$107,A17)))</f>
        <v/>
      </c>
      <c r="G17" s="1" t="str">
        <f aca="false">IF(J17="","",IF(K17&lt;&gt;0,NA(),IF(F17=0,"未変更",IF(COUNTIFS(変更記録!$A$8:$A$107,A17,変更記録!$B$8:$B$107,F17,変更記録!$D$8:$D$107,"未確認")&gt;0,"未確認",IF(COUNTIFS(変更記録!$A$8:$A$107,A17,変更記録!$B$8:$B$107,F17,変更記録!$D$8:$D$107,"取消")&gt;0,"取消","変更")))))</f>
        <v/>
      </c>
      <c r="H17" s="4" t="str">
        <f aca="false">IF(J17="","",IF(K17&lt;&gt;0,NA(),IF(G17="未確認","",IF(F17=0,C17,SUMIFS(変更記録!$H$8:$H$107,変更記録!$A$8:$A$107,A17,変更記録!$B$8:$B$107,F17)))))</f>
        <v/>
      </c>
      <c r="I17" s="4" t="str">
        <f aca="false">IF(J17="","",IF(K17&lt;&gt;0,NA(),IF(G17="未確認","",H17-C17)))</f>
        <v/>
      </c>
      <c r="J17" s="1" t="str">
        <f aca="false">IF(COUNTA(A17:D17)=0,"",IF(NOT(AND(ISTEXT(A17),LEN(A17)=8,EXACT(LEFT(A17,4),"ORD-"),ISNUMBER(FIND(MID(A17,5,1)&amp;"x","0x1x2x3x4x5x6x7x8x9x")),ISNUMBER(FIND(MID(A17,6,1)&amp;"x","0x1x2x3x4x5x6x7x8x9x")),ISNUMBER(FIND(MID(A17,7,1)&amp;"x","0x1x2x3x4x5x6x7x8x9x")),ISNUMBER(FIND(MID(A17,8,1)&amp;"x","0x1x2x3x4x5x6x7x8x9x")))),"IDはORD-と半角数字4桁",IF(COUNTIFS($A$8:$A$57,A17)&gt;1,"受注IDが重複",IF(NOT(IF(ISNUMBER(B17),AND(B17&gt;=43831,B17&lt;73051,B17=INT(B17)),FALSE())),"当初受注日は時刻なしで必須",IF(NOT(IF(ISNUMBER(C17),AND(C17&gt;=0,C17&lt;=1000000000,C17=INT(C17)),FALSE())),"当初額は0〜10億円の整数で必須",IF(NOT(IF(ISNUMBER(D17),AND(D17&gt;=43831,D17&lt;73051,D17=INT(D17)),FALSE())),"当初確認日は時刻なしで必須",IF(OR(B17&gt;D17,D17&gt;受注一覧!$H$3),"受注日≦当初確認日≦基準日を確認","確認済み")))))))</f>
        <v/>
      </c>
      <c r="K17" s="1" t="str">
        <f aca="false">IF(J17="","",IF(J17="確認済み",0,1))</f>
        <v/>
      </c>
      <c r="L17" s="1" t="n">
        <f aca="false">IF(COUNTA(A17:D17)=0,IF(AND(J17="",K17="",E17="",F17="",G17="",H17="",I17="",M17="",N17=""),0,1),IF(NOT(AND(ISTEXT(J17),J17=IF(COUNTA(A17:D17)=0,"",IF(NOT(AND(ISTEXT(A17),LEN(A17)=8,EXACT(LEFT(A17,4),"ORD-"),ISNUMBER(FIND(MID(A17,5,1)&amp;"x","0x1x2x3x4x5x6x7x8x9x")),ISNUMBER(FIND(MID(A17,6,1)&amp;"x","0x1x2x3x4x5x6x7x8x9x")),ISNUMBER(FIND(MID(A17,7,1)&amp;"x","0x1x2x3x4x5x6x7x8x9x")),ISNUMBER(FIND(MID(A17,8,1)&amp;"x","0x1x2x3x4x5x6x7x8x9x")))),"IDはORD-と半角数字4桁",IF(COUNTIFS($A$8:$A$57,A17)&gt;1,"受注IDが重複",IF(NOT(IF(ISNUMBER(B17),AND(B17&gt;=43831,B17&lt;73051,B17=INT(B17)),FALSE())),"当初受注日は時刻なしで必須",IF(NOT(IF(ISNUMBER(C17),AND(C17&gt;=0,C17&lt;=1000000000,C17=INT(C17)),FALSE())),"当初額は0〜10億円の整数で必須",IF(NOT(IF(ISNUMBER(D17),AND(D17&gt;=43831,D17&lt;73051,D17=INT(D17)),FALSE())),"当初確認日は時刻なしで必須",IF(OR(B17&gt;D17,D17&gt;受注一覧!$H$3),"受注日≦当初確認日≦基準日を確認","確認済み"))))))),ISNUMBER(K17),K17=IF(J17="確認済み",0,1))),1,IF(K17&lt;&gt;0,0,IF(AND(ISNUMBER(E17),E17=IF(AND(B17&gt;=受注一覧!$B$3,B17&lt;=受注一覧!$E$3),1,0),ISNUMBER(F17),F17=COUNTIFS(変更記録!$A$8:$A$107,A17),ISTEXT(G17),G17=IF(F17=0,"未変更",IF(COUNTIFS(変更記録!$A$8:$A$107,A17,変更記録!$B$8:$B$107,F17,変更記録!$D$8:$D$107,"未確認")&gt;0,"未確認",IF(COUNTIFS(変更記録!$A$8:$A$107,A17,変更記録!$B$8:$B$107,F17,変更記録!$D$8:$D$107,"取消")&gt;0,"取消","変更"))),IF(G17="未確認",ISTEXT(H17),ISNUMBER(H17)),H17=IF(G17="未確認","",IF(F17=0,C17,SUMIFS(変更記録!$H$8:$H$107,変更記録!$A$8:$A$107,A17,変更記録!$B$8:$B$107,F17))),IF(G17="未確認",ISTEXT(I17),ISNUMBER(I17)),I17=IF(G17="未確認","",H17-C17),IF(F17=0,ISTEXT(M17),ISNUMBER(M17)),M17=IF(F17=0,"",SUMIFS(変更記録!$C$8:$C$107,変更記録!$A$8:$A$107,A17,変更記録!$B$8:$B$107,F17)),ISNUMBER(N17),N17=IF(F17=0,D17,SUMIFS(変更記録!$F$8:$F$107,変更記録!$A$8:$A$107,A17,変更記録!$B$8:$B$107,F17))),0,1))))</f>
        <v>0</v>
      </c>
      <c r="M17" s="11" t="str">
        <f aca="false">IF(J17="","",IF(K17&lt;&gt;0,NA(),IF(F17=0,"",SUMIFS(変更記録!$C$8:$C$107,変更記録!$A$8:$A$107,A17,変更記録!$B$8:$B$107,F17))))</f>
        <v/>
      </c>
      <c r="N17" s="11" t="str">
        <f aca="false">IF(J17="","",IF(K17&lt;&gt;0,NA(),IF(F17=0,D17,SUMIFS(変更記録!$F$8:$F$107,変更記録!$A$8:$A$107,A17,変更記録!$B$8:$B$107,F17))))</f>
        <v/>
      </c>
    </row>
    <row r="18" customFormat="false" ht="30" hidden="false" customHeight="true" outlineLevel="0" collapsed="false">
      <c r="A18" s="9"/>
      <c r="B18" s="3"/>
      <c r="C18" s="10"/>
      <c r="D18" s="3"/>
      <c r="E18" s="1" t="str">
        <f aca="false">IF(J18="","",IF(K18&lt;&gt;0,NA(),IF(AND(B18&gt;=受注一覧!$B$3,B18&lt;=受注一覧!$E$3),1,0)))</f>
        <v/>
      </c>
      <c r="F18" s="1" t="str">
        <f aca="false">IF(J18="","",IF(K18&lt;&gt;0,NA(),COUNTIFS(変更記録!$A$8:$A$107,A18)))</f>
        <v/>
      </c>
      <c r="G18" s="1" t="str">
        <f aca="false">IF(J18="","",IF(K18&lt;&gt;0,NA(),IF(F18=0,"未変更",IF(COUNTIFS(変更記録!$A$8:$A$107,A18,変更記録!$B$8:$B$107,F18,変更記録!$D$8:$D$107,"未確認")&gt;0,"未確認",IF(COUNTIFS(変更記録!$A$8:$A$107,A18,変更記録!$B$8:$B$107,F18,変更記録!$D$8:$D$107,"取消")&gt;0,"取消","変更")))))</f>
        <v/>
      </c>
      <c r="H18" s="4" t="str">
        <f aca="false">IF(J18="","",IF(K18&lt;&gt;0,NA(),IF(G18="未確認","",IF(F18=0,C18,SUMIFS(変更記録!$H$8:$H$107,変更記録!$A$8:$A$107,A18,変更記録!$B$8:$B$107,F18)))))</f>
        <v/>
      </c>
      <c r="I18" s="4" t="str">
        <f aca="false">IF(J18="","",IF(K18&lt;&gt;0,NA(),IF(G18="未確認","",H18-C18)))</f>
        <v/>
      </c>
      <c r="J18" s="1" t="str">
        <f aca="false">IF(COUNTA(A18:D18)=0,"",IF(NOT(AND(ISTEXT(A18),LEN(A18)=8,EXACT(LEFT(A18,4),"ORD-"),ISNUMBER(FIND(MID(A18,5,1)&amp;"x","0x1x2x3x4x5x6x7x8x9x")),ISNUMBER(FIND(MID(A18,6,1)&amp;"x","0x1x2x3x4x5x6x7x8x9x")),ISNUMBER(FIND(MID(A18,7,1)&amp;"x","0x1x2x3x4x5x6x7x8x9x")),ISNUMBER(FIND(MID(A18,8,1)&amp;"x","0x1x2x3x4x5x6x7x8x9x")))),"IDはORD-と半角数字4桁",IF(COUNTIFS($A$8:$A$57,A18)&gt;1,"受注IDが重複",IF(NOT(IF(ISNUMBER(B18),AND(B18&gt;=43831,B18&lt;73051,B18=INT(B18)),FALSE())),"当初受注日は時刻なしで必須",IF(NOT(IF(ISNUMBER(C18),AND(C18&gt;=0,C18&lt;=1000000000,C18=INT(C18)),FALSE())),"当初額は0〜10億円の整数で必須",IF(NOT(IF(ISNUMBER(D18),AND(D18&gt;=43831,D18&lt;73051,D18=INT(D18)),FALSE())),"当初確認日は時刻なしで必須",IF(OR(B18&gt;D18,D18&gt;受注一覧!$H$3),"受注日≦当初確認日≦基準日を確認","確認済み")))))))</f>
        <v/>
      </c>
      <c r="K18" s="1" t="str">
        <f aca="false">IF(J18="","",IF(J18="確認済み",0,1))</f>
        <v/>
      </c>
      <c r="L18" s="1" t="n">
        <f aca="false">IF(COUNTA(A18:D18)=0,IF(AND(J18="",K18="",E18="",F18="",G18="",H18="",I18="",M18="",N18=""),0,1),IF(NOT(AND(ISTEXT(J18),J18=IF(COUNTA(A18:D18)=0,"",IF(NOT(AND(ISTEXT(A18),LEN(A18)=8,EXACT(LEFT(A18,4),"ORD-"),ISNUMBER(FIND(MID(A18,5,1)&amp;"x","0x1x2x3x4x5x6x7x8x9x")),ISNUMBER(FIND(MID(A18,6,1)&amp;"x","0x1x2x3x4x5x6x7x8x9x")),ISNUMBER(FIND(MID(A18,7,1)&amp;"x","0x1x2x3x4x5x6x7x8x9x")),ISNUMBER(FIND(MID(A18,8,1)&amp;"x","0x1x2x3x4x5x6x7x8x9x")))),"IDはORD-と半角数字4桁",IF(COUNTIFS($A$8:$A$57,A18)&gt;1,"受注IDが重複",IF(NOT(IF(ISNUMBER(B18),AND(B18&gt;=43831,B18&lt;73051,B18=INT(B18)),FALSE())),"当初受注日は時刻なしで必須",IF(NOT(IF(ISNUMBER(C18),AND(C18&gt;=0,C18&lt;=1000000000,C18=INT(C18)),FALSE())),"当初額は0〜10億円の整数で必須",IF(NOT(IF(ISNUMBER(D18),AND(D18&gt;=43831,D18&lt;73051,D18=INT(D18)),FALSE())),"当初確認日は時刻なしで必須",IF(OR(B18&gt;D18,D18&gt;受注一覧!$H$3),"受注日≦当初確認日≦基準日を確認","確認済み"))))))),ISNUMBER(K18),K18=IF(J18="確認済み",0,1))),1,IF(K18&lt;&gt;0,0,IF(AND(ISNUMBER(E18),E18=IF(AND(B18&gt;=受注一覧!$B$3,B18&lt;=受注一覧!$E$3),1,0),ISNUMBER(F18),F18=COUNTIFS(変更記録!$A$8:$A$107,A18),ISTEXT(G18),G18=IF(F18=0,"未変更",IF(COUNTIFS(変更記録!$A$8:$A$107,A18,変更記録!$B$8:$B$107,F18,変更記録!$D$8:$D$107,"未確認")&gt;0,"未確認",IF(COUNTIFS(変更記録!$A$8:$A$107,A18,変更記録!$B$8:$B$107,F18,変更記録!$D$8:$D$107,"取消")&gt;0,"取消","変更"))),IF(G18="未確認",ISTEXT(H18),ISNUMBER(H18)),H18=IF(G18="未確認","",IF(F18=0,C18,SUMIFS(変更記録!$H$8:$H$107,変更記録!$A$8:$A$107,A18,変更記録!$B$8:$B$107,F18))),IF(G18="未確認",ISTEXT(I18),ISNUMBER(I18)),I18=IF(G18="未確認","",H18-C18),IF(F18=0,ISTEXT(M18),ISNUMBER(M18)),M18=IF(F18=0,"",SUMIFS(変更記録!$C$8:$C$107,変更記録!$A$8:$A$107,A18,変更記録!$B$8:$B$107,F18)),ISNUMBER(N18),N18=IF(F18=0,D18,SUMIFS(変更記録!$F$8:$F$107,変更記録!$A$8:$A$107,A18,変更記録!$B$8:$B$107,F18))),0,1))))</f>
        <v>0</v>
      </c>
      <c r="M18" s="11" t="str">
        <f aca="false">IF(J18="","",IF(K18&lt;&gt;0,NA(),IF(F18=0,"",SUMIFS(変更記録!$C$8:$C$107,変更記録!$A$8:$A$107,A18,変更記録!$B$8:$B$107,F18))))</f>
        <v/>
      </c>
      <c r="N18" s="11" t="str">
        <f aca="false">IF(J18="","",IF(K18&lt;&gt;0,NA(),IF(F18=0,D18,SUMIFS(変更記録!$F$8:$F$107,変更記録!$A$8:$A$107,A18,変更記録!$B$8:$B$107,F18))))</f>
        <v/>
      </c>
    </row>
    <row r="19" customFormat="false" ht="30" hidden="false" customHeight="true" outlineLevel="0" collapsed="false">
      <c r="A19" s="9"/>
      <c r="B19" s="3"/>
      <c r="C19" s="10"/>
      <c r="D19" s="3"/>
      <c r="E19" s="1" t="str">
        <f aca="false">IF(J19="","",IF(K19&lt;&gt;0,NA(),IF(AND(B19&gt;=受注一覧!$B$3,B19&lt;=受注一覧!$E$3),1,0)))</f>
        <v/>
      </c>
      <c r="F19" s="1" t="str">
        <f aca="false">IF(J19="","",IF(K19&lt;&gt;0,NA(),COUNTIFS(変更記録!$A$8:$A$107,A19)))</f>
        <v/>
      </c>
      <c r="G19" s="1" t="str">
        <f aca="false">IF(J19="","",IF(K19&lt;&gt;0,NA(),IF(F19=0,"未変更",IF(COUNTIFS(変更記録!$A$8:$A$107,A19,変更記録!$B$8:$B$107,F19,変更記録!$D$8:$D$107,"未確認")&gt;0,"未確認",IF(COUNTIFS(変更記録!$A$8:$A$107,A19,変更記録!$B$8:$B$107,F19,変更記録!$D$8:$D$107,"取消")&gt;0,"取消","変更")))))</f>
        <v/>
      </c>
      <c r="H19" s="4" t="str">
        <f aca="false">IF(J19="","",IF(K19&lt;&gt;0,NA(),IF(G19="未確認","",IF(F19=0,C19,SUMIFS(変更記録!$H$8:$H$107,変更記録!$A$8:$A$107,A19,変更記録!$B$8:$B$107,F19)))))</f>
        <v/>
      </c>
      <c r="I19" s="4" t="str">
        <f aca="false">IF(J19="","",IF(K19&lt;&gt;0,NA(),IF(G19="未確認","",H19-C19)))</f>
        <v/>
      </c>
      <c r="J19" s="1" t="str">
        <f aca="false">IF(COUNTA(A19:D19)=0,"",IF(NOT(AND(ISTEXT(A19),LEN(A19)=8,EXACT(LEFT(A19,4),"ORD-"),ISNUMBER(FIND(MID(A19,5,1)&amp;"x","0x1x2x3x4x5x6x7x8x9x")),ISNUMBER(FIND(MID(A19,6,1)&amp;"x","0x1x2x3x4x5x6x7x8x9x")),ISNUMBER(FIND(MID(A19,7,1)&amp;"x","0x1x2x3x4x5x6x7x8x9x")),ISNUMBER(FIND(MID(A19,8,1)&amp;"x","0x1x2x3x4x5x6x7x8x9x")))),"IDはORD-と半角数字4桁",IF(COUNTIFS($A$8:$A$57,A19)&gt;1,"受注IDが重複",IF(NOT(IF(ISNUMBER(B19),AND(B19&gt;=43831,B19&lt;73051,B19=INT(B19)),FALSE())),"当初受注日は時刻なしで必須",IF(NOT(IF(ISNUMBER(C19),AND(C19&gt;=0,C19&lt;=1000000000,C19=INT(C19)),FALSE())),"当初額は0〜10億円の整数で必須",IF(NOT(IF(ISNUMBER(D19),AND(D19&gt;=43831,D19&lt;73051,D19=INT(D19)),FALSE())),"当初確認日は時刻なしで必須",IF(OR(B19&gt;D19,D19&gt;受注一覧!$H$3),"受注日≦当初確認日≦基準日を確認","確認済み")))))))</f>
        <v/>
      </c>
      <c r="K19" s="1" t="str">
        <f aca="false">IF(J19="","",IF(J19="確認済み",0,1))</f>
        <v/>
      </c>
      <c r="L19" s="1" t="n">
        <f aca="false">IF(COUNTA(A19:D19)=0,IF(AND(J19="",K19="",E19="",F19="",G19="",H19="",I19="",M19="",N19=""),0,1),IF(NOT(AND(ISTEXT(J19),J19=IF(COUNTA(A19:D19)=0,"",IF(NOT(AND(ISTEXT(A19),LEN(A19)=8,EXACT(LEFT(A19,4),"ORD-"),ISNUMBER(FIND(MID(A19,5,1)&amp;"x","0x1x2x3x4x5x6x7x8x9x")),ISNUMBER(FIND(MID(A19,6,1)&amp;"x","0x1x2x3x4x5x6x7x8x9x")),ISNUMBER(FIND(MID(A19,7,1)&amp;"x","0x1x2x3x4x5x6x7x8x9x")),ISNUMBER(FIND(MID(A19,8,1)&amp;"x","0x1x2x3x4x5x6x7x8x9x")))),"IDはORD-と半角数字4桁",IF(COUNTIFS($A$8:$A$57,A19)&gt;1,"受注IDが重複",IF(NOT(IF(ISNUMBER(B19),AND(B19&gt;=43831,B19&lt;73051,B19=INT(B19)),FALSE())),"当初受注日は時刻なしで必須",IF(NOT(IF(ISNUMBER(C19),AND(C19&gt;=0,C19&lt;=1000000000,C19=INT(C19)),FALSE())),"当初額は0〜10億円の整数で必須",IF(NOT(IF(ISNUMBER(D19),AND(D19&gt;=43831,D19&lt;73051,D19=INT(D19)),FALSE())),"当初確認日は時刻なしで必須",IF(OR(B19&gt;D19,D19&gt;受注一覧!$H$3),"受注日≦当初確認日≦基準日を確認","確認済み"))))))),ISNUMBER(K19),K19=IF(J19="確認済み",0,1))),1,IF(K19&lt;&gt;0,0,IF(AND(ISNUMBER(E19),E19=IF(AND(B19&gt;=受注一覧!$B$3,B19&lt;=受注一覧!$E$3),1,0),ISNUMBER(F19),F19=COUNTIFS(変更記録!$A$8:$A$107,A19),ISTEXT(G19),G19=IF(F19=0,"未変更",IF(COUNTIFS(変更記録!$A$8:$A$107,A19,変更記録!$B$8:$B$107,F19,変更記録!$D$8:$D$107,"未確認")&gt;0,"未確認",IF(COUNTIFS(変更記録!$A$8:$A$107,A19,変更記録!$B$8:$B$107,F19,変更記録!$D$8:$D$107,"取消")&gt;0,"取消","変更"))),IF(G19="未確認",ISTEXT(H19),ISNUMBER(H19)),H19=IF(G19="未確認","",IF(F19=0,C19,SUMIFS(変更記録!$H$8:$H$107,変更記録!$A$8:$A$107,A19,変更記録!$B$8:$B$107,F19))),IF(G19="未確認",ISTEXT(I19),ISNUMBER(I19)),I19=IF(G19="未確認","",H19-C19),IF(F19=0,ISTEXT(M19),ISNUMBER(M19)),M19=IF(F19=0,"",SUMIFS(変更記録!$C$8:$C$107,変更記録!$A$8:$A$107,A19,変更記録!$B$8:$B$107,F19)),ISNUMBER(N19),N19=IF(F19=0,D19,SUMIFS(変更記録!$F$8:$F$107,変更記録!$A$8:$A$107,A19,変更記録!$B$8:$B$107,F19))),0,1))))</f>
        <v>0</v>
      </c>
      <c r="M19" s="11" t="str">
        <f aca="false">IF(J19="","",IF(K19&lt;&gt;0,NA(),IF(F19=0,"",SUMIFS(変更記録!$C$8:$C$107,変更記録!$A$8:$A$107,A19,変更記録!$B$8:$B$107,F19))))</f>
        <v/>
      </c>
      <c r="N19" s="11" t="str">
        <f aca="false">IF(J19="","",IF(K19&lt;&gt;0,NA(),IF(F19=0,D19,SUMIFS(変更記録!$F$8:$F$107,変更記録!$A$8:$A$107,A19,変更記録!$B$8:$B$107,F19))))</f>
        <v/>
      </c>
    </row>
    <row r="20" customFormat="false" ht="30" hidden="false" customHeight="true" outlineLevel="0" collapsed="false">
      <c r="A20" s="9"/>
      <c r="B20" s="3"/>
      <c r="C20" s="10"/>
      <c r="D20" s="3"/>
      <c r="E20" s="1" t="str">
        <f aca="false">IF(J20="","",IF(K20&lt;&gt;0,NA(),IF(AND(B20&gt;=受注一覧!$B$3,B20&lt;=受注一覧!$E$3),1,0)))</f>
        <v/>
      </c>
      <c r="F20" s="1" t="str">
        <f aca="false">IF(J20="","",IF(K20&lt;&gt;0,NA(),COUNTIFS(変更記録!$A$8:$A$107,A20)))</f>
        <v/>
      </c>
      <c r="G20" s="1" t="str">
        <f aca="false">IF(J20="","",IF(K20&lt;&gt;0,NA(),IF(F20=0,"未変更",IF(COUNTIFS(変更記録!$A$8:$A$107,A20,変更記録!$B$8:$B$107,F20,変更記録!$D$8:$D$107,"未確認")&gt;0,"未確認",IF(COUNTIFS(変更記録!$A$8:$A$107,A20,変更記録!$B$8:$B$107,F20,変更記録!$D$8:$D$107,"取消")&gt;0,"取消","変更")))))</f>
        <v/>
      </c>
      <c r="H20" s="4" t="str">
        <f aca="false">IF(J20="","",IF(K20&lt;&gt;0,NA(),IF(G20="未確認","",IF(F20=0,C20,SUMIFS(変更記録!$H$8:$H$107,変更記録!$A$8:$A$107,A20,変更記録!$B$8:$B$107,F20)))))</f>
        <v/>
      </c>
      <c r="I20" s="4" t="str">
        <f aca="false">IF(J20="","",IF(K20&lt;&gt;0,NA(),IF(G20="未確認","",H20-C20)))</f>
        <v/>
      </c>
      <c r="J20" s="1" t="str">
        <f aca="false">IF(COUNTA(A20:D20)=0,"",IF(NOT(AND(ISTEXT(A20),LEN(A20)=8,EXACT(LEFT(A20,4),"ORD-"),ISNUMBER(FIND(MID(A20,5,1)&amp;"x","0x1x2x3x4x5x6x7x8x9x")),ISNUMBER(FIND(MID(A20,6,1)&amp;"x","0x1x2x3x4x5x6x7x8x9x")),ISNUMBER(FIND(MID(A20,7,1)&amp;"x","0x1x2x3x4x5x6x7x8x9x")),ISNUMBER(FIND(MID(A20,8,1)&amp;"x","0x1x2x3x4x5x6x7x8x9x")))),"IDはORD-と半角数字4桁",IF(COUNTIFS($A$8:$A$57,A20)&gt;1,"受注IDが重複",IF(NOT(IF(ISNUMBER(B20),AND(B20&gt;=43831,B20&lt;73051,B20=INT(B20)),FALSE())),"当初受注日は時刻なしで必須",IF(NOT(IF(ISNUMBER(C20),AND(C20&gt;=0,C20&lt;=1000000000,C20=INT(C20)),FALSE())),"当初額は0〜10億円の整数で必須",IF(NOT(IF(ISNUMBER(D20),AND(D20&gt;=43831,D20&lt;73051,D20=INT(D20)),FALSE())),"当初確認日は時刻なしで必須",IF(OR(B20&gt;D20,D20&gt;受注一覧!$H$3),"受注日≦当初確認日≦基準日を確認","確認済み")))))))</f>
        <v/>
      </c>
      <c r="K20" s="1" t="str">
        <f aca="false">IF(J20="","",IF(J20="確認済み",0,1))</f>
        <v/>
      </c>
      <c r="L20" s="1" t="n">
        <f aca="false">IF(COUNTA(A20:D20)=0,IF(AND(J20="",K20="",E20="",F20="",G20="",H20="",I20="",M20="",N20=""),0,1),IF(NOT(AND(ISTEXT(J20),J20=IF(COUNTA(A20:D20)=0,"",IF(NOT(AND(ISTEXT(A20),LEN(A20)=8,EXACT(LEFT(A20,4),"ORD-"),ISNUMBER(FIND(MID(A20,5,1)&amp;"x","0x1x2x3x4x5x6x7x8x9x")),ISNUMBER(FIND(MID(A20,6,1)&amp;"x","0x1x2x3x4x5x6x7x8x9x")),ISNUMBER(FIND(MID(A20,7,1)&amp;"x","0x1x2x3x4x5x6x7x8x9x")),ISNUMBER(FIND(MID(A20,8,1)&amp;"x","0x1x2x3x4x5x6x7x8x9x")))),"IDはORD-と半角数字4桁",IF(COUNTIFS($A$8:$A$57,A20)&gt;1,"受注IDが重複",IF(NOT(IF(ISNUMBER(B20),AND(B20&gt;=43831,B20&lt;73051,B20=INT(B20)),FALSE())),"当初受注日は時刻なしで必須",IF(NOT(IF(ISNUMBER(C20),AND(C20&gt;=0,C20&lt;=1000000000,C20=INT(C20)),FALSE())),"当初額は0〜10億円の整数で必須",IF(NOT(IF(ISNUMBER(D20),AND(D20&gt;=43831,D20&lt;73051,D20=INT(D20)),FALSE())),"当初確認日は時刻なしで必須",IF(OR(B20&gt;D20,D20&gt;受注一覧!$H$3),"受注日≦当初確認日≦基準日を確認","確認済み"))))))),ISNUMBER(K20),K20=IF(J20="確認済み",0,1))),1,IF(K20&lt;&gt;0,0,IF(AND(ISNUMBER(E20),E20=IF(AND(B20&gt;=受注一覧!$B$3,B20&lt;=受注一覧!$E$3),1,0),ISNUMBER(F20),F20=COUNTIFS(変更記録!$A$8:$A$107,A20),ISTEXT(G20),G20=IF(F20=0,"未変更",IF(COUNTIFS(変更記録!$A$8:$A$107,A20,変更記録!$B$8:$B$107,F20,変更記録!$D$8:$D$107,"未確認")&gt;0,"未確認",IF(COUNTIFS(変更記録!$A$8:$A$107,A20,変更記録!$B$8:$B$107,F20,変更記録!$D$8:$D$107,"取消")&gt;0,"取消","変更"))),IF(G20="未確認",ISTEXT(H20),ISNUMBER(H20)),H20=IF(G20="未確認","",IF(F20=0,C20,SUMIFS(変更記録!$H$8:$H$107,変更記録!$A$8:$A$107,A20,変更記録!$B$8:$B$107,F20))),IF(G20="未確認",ISTEXT(I20),ISNUMBER(I20)),I20=IF(G20="未確認","",H20-C20),IF(F20=0,ISTEXT(M20),ISNUMBER(M20)),M20=IF(F20=0,"",SUMIFS(変更記録!$C$8:$C$107,変更記録!$A$8:$A$107,A20,変更記録!$B$8:$B$107,F20)),ISNUMBER(N20),N20=IF(F20=0,D20,SUMIFS(変更記録!$F$8:$F$107,変更記録!$A$8:$A$107,A20,変更記録!$B$8:$B$107,F20))),0,1))))</f>
        <v>0</v>
      </c>
      <c r="M20" s="11" t="str">
        <f aca="false">IF(J20="","",IF(K20&lt;&gt;0,NA(),IF(F20=0,"",SUMIFS(変更記録!$C$8:$C$107,変更記録!$A$8:$A$107,A20,変更記録!$B$8:$B$107,F20))))</f>
        <v/>
      </c>
      <c r="N20" s="11" t="str">
        <f aca="false">IF(J20="","",IF(K20&lt;&gt;0,NA(),IF(F20=0,D20,SUMIFS(変更記録!$F$8:$F$107,変更記録!$A$8:$A$107,A20,変更記録!$B$8:$B$107,F20))))</f>
        <v/>
      </c>
    </row>
    <row r="21" customFormat="false" ht="30" hidden="false" customHeight="true" outlineLevel="0" collapsed="false">
      <c r="A21" s="9"/>
      <c r="B21" s="3"/>
      <c r="C21" s="10"/>
      <c r="D21" s="3"/>
      <c r="E21" s="1" t="str">
        <f aca="false">IF(J21="","",IF(K21&lt;&gt;0,NA(),IF(AND(B21&gt;=受注一覧!$B$3,B21&lt;=受注一覧!$E$3),1,0)))</f>
        <v/>
      </c>
      <c r="F21" s="1" t="str">
        <f aca="false">IF(J21="","",IF(K21&lt;&gt;0,NA(),COUNTIFS(変更記録!$A$8:$A$107,A21)))</f>
        <v/>
      </c>
      <c r="G21" s="1" t="str">
        <f aca="false">IF(J21="","",IF(K21&lt;&gt;0,NA(),IF(F21=0,"未変更",IF(COUNTIFS(変更記録!$A$8:$A$107,A21,変更記録!$B$8:$B$107,F21,変更記録!$D$8:$D$107,"未確認")&gt;0,"未確認",IF(COUNTIFS(変更記録!$A$8:$A$107,A21,変更記録!$B$8:$B$107,F21,変更記録!$D$8:$D$107,"取消")&gt;0,"取消","変更")))))</f>
        <v/>
      </c>
      <c r="H21" s="4" t="str">
        <f aca="false">IF(J21="","",IF(K21&lt;&gt;0,NA(),IF(G21="未確認","",IF(F21=0,C21,SUMIFS(変更記録!$H$8:$H$107,変更記録!$A$8:$A$107,A21,変更記録!$B$8:$B$107,F21)))))</f>
        <v/>
      </c>
      <c r="I21" s="4" t="str">
        <f aca="false">IF(J21="","",IF(K21&lt;&gt;0,NA(),IF(G21="未確認","",H21-C21)))</f>
        <v/>
      </c>
      <c r="J21" s="1" t="str">
        <f aca="false">IF(COUNTA(A21:D21)=0,"",IF(NOT(AND(ISTEXT(A21),LEN(A21)=8,EXACT(LEFT(A21,4),"ORD-"),ISNUMBER(FIND(MID(A21,5,1)&amp;"x","0x1x2x3x4x5x6x7x8x9x")),ISNUMBER(FIND(MID(A21,6,1)&amp;"x","0x1x2x3x4x5x6x7x8x9x")),ISNUMBER(FIND(MID(A21,7,1)&amp;"x","0x1x2x3x4x5x6x7x8x9x")),ISNUMBER(FIND(MID(A21,8,1)&amp;"x","0x1x2x3x4x5x6x7x8x9x")))),"IDはORD-と半角数字4桁",IF(COUNTIFS($A$8:$A$57,A21)&gt;1,"受注IDが重複",IF(NOT(IF(ISNUMBER(B21),AND(B21&gt;=43831,B21&lt;73051,B21=INT(B21)),FALSE())),"当初受注日は時刻なしで必須",IF(NOT(IF(ISNUMBER(C21),AND(C21&gt;=0,C21&lt;=1000000000,C21=INT(C21)),FALSE())),"当初額は0〜10億円の整数で必須",IF(NOT(IF(ISNUMBER(D21),AND(D21&gt;=43831,D21&lt;73051,D21=INT(D21)),FALSE())),"当初確認日は時刻なしで必須",IF(OR(B21&gt;D21,D21&gt;受注一覧!$H$3),"受注日≦当初確認日≦基準日を確認","確認済み")))))))</f>
        <v/>
      </c>
      <c r="K21" s="1" t="str">
        <f aca="false">IF(J21="","",IF(J21="確認済み",0,1))</f>
        <v/>
      </c>
      <c r="L21" s="1" t="n">
        <f aca="false">IF(COUNTA(A21:D21)=0,IF(AND(J21="",K21="",E21="",F21="",G21="",H21="",I21="",M21="",N21=""),0,1),IF(NOT(AND(ISTEXT(J21),J21=IF(COUNTA(A21:D21)=0,"",IF(NOT(AND(ISTEXT(A21),LEN(A21)=8,EXACT(LEFT(A21,4),"ORD-"),ISNUMBER(FIND(MID(A21,5,1)&amp;"x","0x1x2x3x4x5x6x7x8x9x")),ISNUMBER(FIND(MID(A21,6,1)&amp;"x","0x1x2x3x4x5x6x7x8x9x")),ISNUMBER(FIND(MID(A21,7,1)&amp;"x","0x1x2x3x4x5x6x7x8x9x")),ISNUMBER(FIND(MID(A21,8,1)&amp;"x","0x1x2x3x4x5x6x7x8x9x")))),"IDはORD-と半角数字4桁",IF(COUNTIFS($A$8:$A$57,A21)&gt;1,"受注IDが重複",IF(NOT(IF(ISNUMBER(B21),AND(B21&gt;=43831,B21&lt;73051,B21=INT(B21)),FALSE())),"当初受注日は時刻なしで必須",IF(NOT(IF(ISNUMBER(C21),AND(C21&gt;=0,C21&lt;=1000000000,C21=INT(C21)),FALSE())),"当初額は0〜10億円の整数で必須",IF(NOT(IF(ISNUMBER(D21),AND(D21&gt;=43831,D21&lt;73051,D21=INT(D21)),FALSE())),"当初確認日は時刻なしで必須",IF(OR(B21&gt;D21,D21&gt;受注一覧!$H$3),"受注日≦当初確認日≦基準日を確認","確認済み"))))))),ISNUMBER(K21),K21=IF(J21="確認済み",0,1))),1,IF(K21&lt;&gt;0,0,IF(AND(ISNUMBER(E21),E21=IF(AND(B21&gt;=受注一覧!$B$3,B21&lt;=受注一覧!$E$3),1,0),ISNUMBER(F21),F21=COUNTIFS(変更記録!$A$8:$A$107,A21),ISTEXT(G21),G21=IF(F21=0,"未変更",IF(COUNTIFS(変更記録!$A$8:$A$107,A21,変更記録!$B$8:$B$107,F21,変更記録!$D$8:$D$107,"未確認")&gt;0,"未確認",IF(COUNTIFS(変更記録!$A$8:$A$107,A21,変更記録!$B$8:$B$107,F21,変更記録!$D$8:$D$107,"取消")&gt;0,"取消","変更"))),IF(G21="未確認",ISTEXT(H21),ISNUMBER(H21)),H21=IF(G21="未確認","",IF(F21=0,C21,SUMIFS(変更記録!$H$8:$H$107,変更記録!$A$8:$A$107,A21,変更記録!$B$8:$B$107,F21))),IF(G21="未確認",ISTEXT(I21),ISNUMBER(I21)),I21=IF(G21="未確認","",H21-C21),IF(F21=0,ISTEXT(M21),ISNUMBER(M21)),M21=IF(F21=0,"",SUMIFS(変更記録!$C$8:$C$107,変更記録!$A$8:$A$107,A21,変更記録!$B$8:$B$107,F21)),ISNUMBER(N21),N21=IF(F21=0,D21,SUMIFS(変更記録!$F$8:$F$107,変更記録!$A$8:$A$107,A21,変更記録!$B$8:$B$107,F21))),0,1))))</f>
        <v>0</v>
      </c>
      <c r="M21" s="11" t="str">
        <f aca="false">IF(J21="","",IF(K21&lt;&gt;0,NA(),IF(F21=0,"",SUMIFS(変更記録!$C$8:$C$107,変更記録!$A$8:$A$107,A21,変更記録!$B$8:$B$107,F21))))</f>
        <v/>
      </c>
      <c r="N21" s="11" t="str">
        <f aca="false">IF(J21="","",IF(K21&lt;&gt;0,NA(),IF(F21=0,D21,SUMIFS(変更記録!$F$8:$F$107,変更記録!$A$8:$A$107,A21,変更記録!$B$8:$B$107,F21))))</f>
        <v/>
      </c>
    </row>
    <row r="22" customFormat="false" ht="30" hidden="false" customHeight="true" outlineLevel="0" collapsed="false">
      <c r="A22" s="9"/>
      <c r="B22" s="3"/>
      <c r="C22" s="10"/>
      <c r="D22" s="3"/>
      <c r="E22" s="1" t="str">
        <f aca="false">IF(J22="","",IF(K22&lt;&gt;0,NA(),IF(AND(B22&gt;=受注一覧!$B$3,B22&lt;=受注一覧!$E$3),1,0)))</f>
        <v/>
      </c>
      <c r="F22" s="1" t="str">
        <f aca="false">IF(J22="","",IF(K22&lt;&gt;0,NA(),COUNTIFS(変更記録!$A$8:$A$107,A22)))</f>
        <v/>
      </c>
      <c r="G22" s="1" t="str">
        <f aca="false">IF(J22="","",IF(K22&lt;&gt;0,NA(),IF(F22=0,"未変更",IF(COUNTIFS(変更記録!$A$8:$A$107,A22,変更記録!$B$8:$B$107,F22,変更記録!$D$8:$D$107,"未確認")&gt;0,"未確認",IF(COUNTIFS(変更記録!$A$8:$A$107,A22,変更記録!$B$8:$B$107,F22,変更記録!$D$8:$D$107,"取消")&gt;0,"取消","変更")))))</f>
        <v/>
      </c>
      <c r="H22" s="4" t="str">
        <f aca="false">IF(J22="","",IF(K22&lt;&gt;0,NA(),IF(G22="未確認","",IF(F22=0,C22,SUMIFS(変更記録!$H$8:$H$107,変更記録!$A$8:$A$107,A22,変更記録!$B$8:$B$107,F22)))))</f>
        <v/>
      </c>
      <c r="I22" s="4" t="str">
        <f aca="false">IF(J22="","",IF(K22&lt;&gt;0,NA(),IF(G22="未確認","",H22-C22)))</f>
        <v/>
      </c>
      <c r="J22" s="1" t="str">
        <f aca="false">IF(COUNTA(A22:D22)=0,"",IF(NOT(AND(ISTEXT(A22),LEN(A22)=8,EXACT(LEFT(A22,4),"ORD-"),ISNUMBER(FIND(MID(A22,5,1)&amp;"x","0x1x2x3x4x5x6x7x8x9x")),ISNUMBER(FIND(MID(A22,6,1)&amp;"x","0x1x2x3x4x5x6x7x8x9x")),ISNUMBER(FIND(MID(A22,7,1)&amp;"x","0x1x2x3x4x5x6x7x8x9x")),ISNUMBER(FIND(MID(A22,8,1)&amp;"x","0x1x2x3x4x5x6x7x8x9x")))),"IDはORD-と半角数字4桁",IF(COUNTIFS($A$8:$A$57,A22)&gt;1,"受注IDが重複",IF(NOT(IF(ISNUMBER(B22),AND(B22&gt;=43831,B22&lt;73051,B22=INT(B22)),FALSE())),"当初受注日は時刻なしで必須",IF(NOT(IF(ISNUMBER(C22),AND(C22&gt;=0,C22&lt;=1000000000,C22=INT(C22)),FALSE())),"当初額は0〜10億円の整数で必須",IF(NOT(IF(ISNUMBER(D22),AND(D22&gt;=43831,D22&lt;73051,D22=INT(D22)),FALSE())),"当初確認日は時刻なしで必須",IF(OR(B22&gt;D22,D22&gt;受注一覧!$H$3),"受注日≦当初確認日≦基準日を確認","確認済み")))))))</f>
        <v/>
      </c>
      <c r="K22" s="1" t="str">
        <f aca="false">IF(J22="","",IF(J22="確認済み",0,1))</f>
        <v/>
      </c>
      <c r="L22" s="1" t="n">
        <f aca="false">IF(COUNTA(A22:D22)=0,IF(AND(J22="",K22="",E22="",F22="",G22="",H22="",I22="",M22="",N22=""),0,1),IF(NOT(AND(ISTEXT(J22),J22=IF(COUNTA(A22:D22)=0,"",IF(NOT(AND(ISTEXT(A22),LEN(A22)=8,EXACT(LEFT(A22,4),"ORD-"),ISNUMBER(FIND(MID(A22,5,1)&amp;"x","0x1x2x3x4x5x6x7x8x9x")),ISNUMBER(FIND(MID(A22,6,1)&amp;"x","0x1x2x3x4x5x6x7x8x9x")),ISNUMBER(FIND(MID(A22,7,1)&amp;"x","0x1x2x3x4x5x6x7x8x9x")),ISNUMBER(FIND(MID(A22,8,1)&amp;"x","0x1x2x3x4x5x6x7x8x9x")))),"IDはORD-と半角数字4桁",IF(COUNTIFS($A$8:$A$57,A22)&gt;1,"受注IDが重複",IF(NOT(IF(ISNUMBER(B22),AND(B22&gt;=43831,B22&lt;73051,B22=INT(B22)),FALSE())),"当初受注日は時刻なしで必須",IF(NOT(IF(ISNUMBER(C22),AND(C22&gt;=0,C22&lt;=1000000000,C22=INT(C22)),FALSE())),"当初額は0〜10億円の整数で必須",IF(NOT(IF(ISNUMBER(D22),AND(D22&gt;=43831,D22&lt;73051,D22=INT(D22)),FALSE())),"当初確認日は時刻なしで必須",IF(OR(B22&gt;D22,D22&gt;受注一覧!$H$3),"受注日≦当初確認日≦基準日を確認","確認済み"))))))),ISNUMBER(K22),K22=IF(J22="確認済み",0,1))),1,IF(K22&lt;&gt;0,0,IF(AND(ISNUMBER(E22),E22=IF(AND(B22&gt;=受注一覧!$B$3,B22&lt;=受注一覧!$E$3),1,0),ISNUMBER(F22),F22=COUNTIFS(変更記録!$A$8:$A$107,A22),ISTEXT(G22),G22=IF(F22=0,"未変更",IF(COUNTIFS(変更記録!$A$8:$A$107,A22,変更記録!$B$8:$B$107,F22,変更記録!$D$8:$D$107,"未確認")&gt;0,"未確認",IF(COUNTIFS(変更記録!$A$8:$A$107,A22,変更記録!$B$8:$B$107,F22,変更記録!$D$8:$D$107,"取消")&gt;0,"取消","変更"))),IF(G22="未確認",ISTEXT(H22),ISNUMBER(H22)),H22=IF(G22="未確認","",IF(F22=0,C22,SUMIFS(変更記録!$H$8:$H$107,変更記録!$A$8:$A$107,A22,変更記録!$B$8:$B$107,F22))),IF(G22="未確認",ISTEXT(I22),ISNUMBER(I22)),I22=IF(G22="未確認","",H22-C22),IF(F22=0,ISTEXT(M22),ISNUMBER(M22)),M22=IF(F22=0,"",SUMIFS(変更記録!$C$8:$C$107,変更記録!$A$8:$A$107,A22,変更記録!$B$8:$B$107,F22)),ISNUMBER(N22),N22=IF(F22=0,D22,SUMIFS(変更記録!$F$8:$F$107,変更記録!$A$8:$A$107,A22,変更記録!$B$8:$B$107,F22))),0,1))))</f>
        <v>0</v>
      </c>
      <c r="M22" s="11" t="str">
        <f aca="false">IF(J22="","",IF(K22&lt;&gt;0,NA(),IF(F22=0,"",SUMIFS(変更記録!$C$8:$C$107,変更記録!$A$8:$A$107,A22,変更記録!$B$8:$B$107,F22))))</f>
        <v/>
      </c>
      <c r="N22" s="11" t="str">
        <f aca="false">IF(J22="","",IF(K22&lt;&gt;0,NA(),IF(F22=0,D22,SUMIFS(変更記録!$F$8:$F$107,変更記録!$A$8:$A$107,A22,変更記録!$B$8:$B$107,F22))))</f>
        <v/>
      </c>
    </row>
    <row r="23" customFormat="false" ht="30" hidden="false" customHeight="true" outlineLevel="0" collapsed="false">
      <c r="A23" s="9"/>
      <c r="B23" s="3"/>
      <c r="C23" s="10"/>
      <c r="D23" s="3"/>
      <c r="E23" s="1" t="str">
        <f aca="false">IF(J23="","",IF(K23&lt;&gt;0,NA(),IF(AND(B23&gt;=受注一覧!$B$3,B23&lt;=受注一覧!$E$3),1,0)))</f>
        <v/>
      </c>
      <c r="F23" s="1" t="str">
        <f aca="false">IF(J23="","",IF(K23&lt;&gt;0,NA(),COUNTIFS(変更記録!$A$8:$A$107,A23)))</f>
        <v/>
      </c>
      <c r="G23" s="1" t="str">
        <f aca="false">IF(J23="","",IF(K23&lt;&gt;0,NA(),IF(F23=0,"未変更",IF(COUNTIFS(変更記録!$A$8:$A$107,A23,変更記録!$B$8:$B$107,F23,変更記録!$D$8:$D$107,"未確認")&gt;0,"未確認",IF(COUNTIFS(変更記録!$A$8:$A$107,A23,変更記録!$B$8:$B$107,F23,変更記録!$D$8:$D$107,"取消")&gt;0,"取消","変更")))))</f>
        <v/>
      </c>
      <c r="H23" s="4" t="str">
        <f aca="false">IF(J23="","",IF(K23&lt;&gt;0,NA(),IF(G23="未確認","",IF(F23=0,C23,SUMIFS(変更記録!$H$8:$H$107,変更記録!$A$8:$A$107,A23,変更記録!$B$8:$B$107,F23)))))</f>
        <v/>
      </c>
      <c r="I23" s="4" t="str">
        <f aca="false">IF(J23="","",IF(K23&lt;&gt;0,NA(),IF(G23="未確認","",H23-C23)))</f>
        <v/>
      </c>
      <c r="J23" s="1" t="str">
        <f aca="false">IF(COUNTA(A23:D23)=0,"",IF(NOT(AND(ISTEXT(A23),LEN(A23)=8,EXACT(LEFT(A23,4),"ORD-"),ISNUMBER(FIND(MID(A23,5,1)&amp;"x","0x1x2x3x4x5x6x7x8x9x")),ISNUMBER(FIND(MID(A23,6,1)&amp;"x","0x1x2x3x4x5x6x7x8x9x")),ISNUMBER(FIND(MID(A23,7,1)&amp;"x","0x1x2x3x4x5x6x7x8x9x")),ISNUMBER(FIND(MID(A23,8,1)&amp;"x","0x1x2x3x4x5x6x7x8x9x")))),"IDはORD-と半角数字4桁",IF(COUNTIFS($A$8:$A$57,A23)&gt;1,"受注IDが重複",IF(NOT(IF(ISNUMBER(B23),AND(B23&gt;=43831,B23&lt;73051,B23=INT(B23)),FALSE())),"当初受注日は時刻なしで必須",IF(NOT(IF(ISNUMBER(C23),AND(C23&gt;=0,C23&lt;=1000000000,C23=INT(C23)),FALSE())),"当初額は0〜10億円の整数で必須",IF(NOT(IF(ISNUMBER(D23),AND(D23&gt;=43831,D23&lt;73051,D23=INT(D23)),FALSE())),"当初確認日は時刻なしで必須",IF(OR(B23&gt;D23,D23&gt;受注一覧!$H$3),"受注日≦当初確認日≦基準日を確認","確認済み")))))))</f>
        <v/>
      </c>
      <c r="K23" s="1" t="str">
        <f aca="false">IF(J23="","",IF(J23="確認済み",0,1))</f>
        <v/>
      </c>
      <c r="L23" s="1" t="n">
        <f aca="false">IF(COUNTA(A23:D23)=0,IF(AND(J23="",K23="",E23="",F23="",G23="",H23="",I23="",M23="",N23=""),0,1),IF(NOT(AND(ISTEXT(J23),J23=IF(COUNTA(A23:D23)=0,"",IF(NOT(AND(ISTEXT(A23),LEN(A23)=8,EXACT(LEFT(A23,4),"ORD-"),ISNUMBER(FIND(MID(A23,5,1)&amp;"x","0x1x2x3x4x5x6x7x8x9x")),ISNUMBER(FIND(MID(A23,6,1)&amp;"x","0x1x2x3x4x5x6x7x8x9x")),ISNUMBER(FIND(MID(A23,7,1)&amp;"x","0x1x2x3x4x5x6x7x8x9x")),ISNUMBER(FIND(MID(A23,8,1)&amp;"x","0x1x2x3x4x5x6x7x8x9x")))),"IDはORD-と半角数字4桁",IF(COUNTIFS($A$8:$A$57,A23)&gt;1,"受注IDが重複",IF(NOT(IF(ISNUMBER(B23),AND(B23&gt;=43831,B23&lt;73051,B23=INT(B23)),FALSE())),"当初受注日は時刻なしで必須",IF(NOT(IF(ISNUMBER(C23),AND(C23&gt;=0,C23&lt;=1000000000,C23=INT(C23)),FALSE())),"当初額は0〜10億円の整数で必須",IF(NOT(IF(ISNUMBER(D23),AND(D23&gt;=43831,D23&lt;73051,D23=INT(D23)),FALSE())),"当初確認日は時刻なしで必須",IF(OR(B23&gt;D23,D23&gt;受注一覧!$H$3),"受注日≦当初確認日≦基準日を確認","確認済み"))))))),ISNUMBER(K23),K23=IF(J23="確認済み",0,1))),1,IF(K23&lt;&gt;0,0,IF(AND(ISNUMBER(E23),E23=IF(AND(B23&gt;=受注一覧!$B$3,B23&lt;=受注一覧!$E$3),1,0),ISNUMBER(F23),F23=COUNTIFS(変更記録!$A$8:$A$107,A23),ISTEXT(G23),G23=IF(F23=0,"未変更",IF(COUNTIFS(変更記録!$A$8:$A$107,A23,変更記録!$B$8:$B$107,F23,変更記録!$D$8:$D$107,"未確認")&gt;0,"未確認",IF(COUNTIFS(変更記録!$A$8:$A$107,A23,変更記録!$B$8:$B$107,F23,変更記録!$D$8:$D$107,"取消")&gt;0,"取消","変更"))),IF(G23="未確認",ISTEXT(H23),ISNUMBER(H23)),H23=IF(G23="未確認","",IF(F23=0,C23,SUMIFS(変更記録!$H$8:$H$107,変更記録!$A$8:$A$107,A23,変更記録!$B$8:$B$107,F23))),IF(G23="未確認",ISTEXT(I23),ISNUMBER(I23)),I23=IF(G23="未確認","",H23-C23),IF(F23=0,ISTEXT(M23),ISNUMBER(M23)),M23=IF(F23=0,"",SUMIFS(変更記録!$C$8:$C$107,変更記録!$A$8:$A$107,A23,変更記録!$B$8:$B$107,F23)),ISNUMBER(N23),N23=IF(F23=0,D23,SUMIFS(変更記録!$F$8:$F$107,変更記録!$A$8:$A$107,A23,変更記録!$B$8:$B$107,F23))),0,1))))</f>
        <v>0</v>
      </c>
      <c r="M23" s="11" t="str">
        <f aca="false">IF(J23="","",IF(K23&lt;&gt;0,NA(),IF(F23=0,"",SUMIFS(変更記録!$C$8:$C$107,変更記録!$A$8:$A$107,A23,変更記録!$B$8:$B$107,F23))))</f>
        <v/>
      </c>
      <c r="N23" s="11" t="str">
        <f aca="false">IF(J23="","",IF(K23&lt;&gt;0,NA(),IF(F23=0,D23,SUMIFS(変更記録!$F$8:$F$107,変更記録!$A$8:$A$107,A23,変更記録!$B$8:$B$107,F23))))</f>
        <v/>
      </c>
    </row>
    <row r="24" customFormat="false" ht="30" hidden="false" customHeight="true" outlineLevel="0" collapsed="false">
      <c r="A24" s="9"/>
      <c r="B24" s="3"/>
      <c r="C24" s="10"/>
      <c r="D24" s="3"/>
      <c r="E24" s="1" t="str">
        <f aca="false">IF(J24="","",IF(K24&lt;&gt;0,NA(),IF(AND(B24&gt;=受注一覧!$B$3,B24&lt;=受注一覧!$E$3),1,0)))</f>
        <v/>
      </c>
      <c r="F24" s="1" t="str">
        <f aca="false">IF(J24="","",IF(K24&lt;&gt;0,NA(),COUNTIFS(変更記録!$A$8:$A$107,A24)))</f>
        <v/>
      </c>
      <c r="G24" s="1" t="str">
        <f aca="false">IF(J24="","",IF(K24&lt;&gt;0,NA(),IF(F24=0,"未変更",IF(COUNTIFS(変更記録!$A$8:$A$107,A24,変更記録!$B$8:$B$107,F24,変更記録!$D$8:$D$107,"未確認")&gt;0,"未確認",IF(COUNTIFS(変更記録!$A$8:$A$107,A24,変更記録!$B$8:$B$107,F24,変更記録!$D$8:$D$107,"取消")&gt;0,"取消","変更")))))</f>
        <v/>
      </c>
      <c r="H24" s="4" t="str">
        <f aca="false">IF(J24="","",IF(K24&lt;&gt;0,NA(),IF(G24="未確認","",IF(F24=0,C24,SUMIFS(変更記録!$H$8:$H$107,変更記録!$A$8:$A$107,A24,変更記録!$B$8:$B$107,F24)))))</f>
        <v/>
      </c>
      <c r="I24" s="4" t="str">
        <f aca="false">IF(J24="","",IF(K24&lt;&gt;0,NA(),IF(G24="未確認","",H24-C24)))</f>
        <v/>
      </c>
      <c r="J24" s="1" t="str">
        <f aca="false">IF(COUNTA(A24:D24)=0,"",IF(NOT(AND(ISTEXT(A24),LEN(A24)=8,EXACT(LEFT(A24,4),"ORD-"),ISNUMBER(FIND(MID(A24,5,1)&amp;"x","0x1x2x3x4x5x6x7x8x9x")),ISNUMBER(FIND(MID(A24,6,1)&amp;"x","0x1x2x3x4x5x6x7x8x9x")),ISNUMBER(FIND(MID(A24,7,1)&amp;"x","0x1x2x3x4x5x6x7x8x9x")),ISNUMBER(FIND(MID(A24,8,1)&amp;"x","0x1x2x3x4x5x6x7x8x9x")))),"IDはORD-と半角数字4桁",IF(COUNTIFS($A$8:$A$57,A24)&gt;1,"受注IDが重複",IF(NOT(IF(ISNUMBER(B24),AND(B24&gt;=43831,B24&lt;73051,B24=INT(B24)),FALSE())),"当初受注日は時刻なしで必須",IF(NOT(IF(ISNUMBER(C24),AND(C24&gt;=0,C24&lt;=1000000000,C24=INT(C24)),FALSE())),"当初額は0〜10億円の整数で必須",IF(NOT(IF(ISNUMBER(D24),AND(D24&gt;=43831,D24&lt;73051,D24=INT(D24)),FALSE())),"当初確認日は時刻なしで必須",IF(OR(B24&gt;D24,D24&gt;受注一覧!$H$3),"受注日≦当初確認日≦基準日を確認","確認済み")))))))</f>
        <v/>
      </c>
      <c r="K24" s="1" t="str">
        <f aca="false">IF(J24="","",IF(J24="確認済み",0,1))</f>
        <v/>
      </c>
      <c r="L24" s="1" t="n">
        <f aca="false">IF(COUNTA(A24:D24)=0,IF(AND(J24="",K24="",E24="",F24="",G24="",H24="",I24="",M24="",N24=""),0,1),IF(NOT(AND(ISTEXT(J24),J24=IF(COUNTA(A24:D24)=0,"",IF(NOT(AND(ISTEXT(A24),LEN(A24)=8,EXACT(LEFT(A24,4),"ORD-"),ISNUMBER(FIND(MID(A24,5,1)&amp;"x","0x1x2x3x4x5x6x7x8x9x")),ISNUMBER(FIND(MID(A24,6,1)&amp;"x","0x1x2x3x4x5x6x7x8x9x")),ISNUMBER(FIND(MID(A24,7,1)&amp;"x","0x1x2x3x4x5x6x7x8x9x")),ISNUMBER(FIND(MID(A24,8,1)&amp;"x","0x1x2x3x4x5x6x7x8x9x")))),"IDはORD-と半角数字4桁",IF(COUNTIFS($A$8:$A$57,A24)&gt;1,"受注IDが重複",IF(NOT(IF(ISNUMBER(B24),AND(B24&gt;=43831,B24&lt;73051,B24=INT(B24)),FALSE())),"当初受注日は時刻なしで必須",IF(NOT(IF(ISNUMBER(C24),AND(C24&gt;=0,C24&lt;=1000000000,C24=INT(C24)),FALSE())),"当初額は0〜10億円の整数で必須",IF(NOT(IF(ISNUMBER(D24),AND(D24&gt;=43831,D24&lt;73051,D24=INT(D24)),FALSE())),"当初確認日は時刻なしで必須",IF(OR(B24&gt;D24,D24&gt;受注一覧!$H$3),"受注日≦当初確認日≦基準日を確認","確認済み"))))))),ISNUMBER(K24),K24=IF(J24="確認済み",0,1))),1,IF(K24&lt;&gt;0,0,IF(AND(ISNUMBER(E24),E24=IF(AND(B24&gt;=受注一覧!$B$3,B24&lt;=受注一覧!$E$3),1,0),ISNUMBER(F24),F24=COUNTIFS(変更記録!$A$8:$A$107,A24),ISTEXT(G24),G24=IF(F24=0,"未変更",IF(COUNTIFS(変更記録!$A$8:$A$107,A24,変更記録!$B$8:$B$107,F24,変更記録!$D$8:$D$107,"未確認")&gt;0,"未確認",IF(COUNTIFS(変更記録!$A$8:$A$107,A24,変更記録!$B$8:$B$107,F24,変更記録!$D$8:$D$107,"取消")&gt;0,"取消","変更"))),IF(G24="未確認",ISTEXT(H24),ISNUMBER(H24)),H24=IF(G24="未確認","",IF(F24=0,C24,SUMIFS(変更記録!$H$8:$H$107,変更記録!$A$8:$A$107,A24,変更記録!$B$8:$B$107,F24))),IF(G24="未確認",ISTEXT(I24),ISNUMBER(I24)),I24=IF(G24="未確認","",H24-C24),IF(F24=0,ISTEXT(M24),ISNUMBER(M24)),M24=IF(F24=0,"",SUMIFS(変更記録!$C$8:$C$107,変更記録!$A$8:$A$107,A24,変更記録!$B$8:$B$107,F24)),ISNUMBER(N24),N24=IF(F24=0,D24,SUMIFS(変更記録!$F$8:$F$107,変更記録!$A$8:$A$107,A24,変更記録!$B$8:$B$107,F24))),0,1))))</f>
        <v>0</v>
      </c>
      <c r="M24" s="11" t="str">
        <f aca="false">IF(J24="","",IF(K24&lt;&gt;0,NA(),IF(F24=0,"",SUMIFS(変更記録!$C$8:$C$107,変更記録!$A$8:$A$107,A24,変更記録!$B$8:$B$107,F24))))</f>
        <v/>
      </c>
      <c r="N24" s="11" t="str">
        <f aca="false">IF(J24="","",IF(K24&lt;&gt;0,NA(),IF(F24=0,D24,SUMIFS(変更記録!$F$8:$F$107,変更記録!$A$8:$A$107,A24,変更記録!$B$8:$B$107,F24))))</f>
        <v/>
      </c>
    </row>
    <row r="25" customFormat="false" ht="30" hidden="false" customHeight="true" outlineLevel="0" collapsed="false">
      <c r="A25" s="9"/>
      <c r="B25" s="3"/>
      <c r="C25" s="10"/>
      <c r="D25" s="3"/>
      <c r="E25" s="1" t="str">
        <f aca="false">IF(J25="","",IF(K25&lt;&gt;0,NA(),IF(AND(B25&gt;=受注一覧!$B$3,B25&lt;=受注一覧!$E$3),1,0)))</f>
        <v/>
      </c>
      <c r="F25" s="1" t="str">
        <f aca="false">IF(J25="","",IF(K25&lt;&gt;0,NA(),COUNTIFS(変更記録!$A$8:$A$107,A25)))</f>
        <v/>
      </c>
      <c r="G25" s="1" t="str">
        <f aca="false">IF(J25="","",IF(K25&lt;&gt;0,NA(),IF(F25=0,"未変更",IF(COUNTIFS(変更記録!$A$8:$A$107,A25,変更記録!$B$8:$B$107,F25,変更記録!$D$8:$D$107,"未確認")&gt;0,"未確認",IF(COUNTIFS(変更記録!$A$8:$A$107,A25,変更記録!$B$8:$B$107,F25,変更記録!$D$8:$D$107,"取消")&gt;0,"取消","変更")))))</f>
        <v/>
      </c>
      <c r="H25" s="4" t="str">
        <f aca="false">IF(J25="","",IF(K25&lt;&gt;0,NA(),IF(G25="未確認","",IF(F25=0,C25,SUMIFS(変更記録!$H$8:$H$107,変更記録!$A$8:$A$107,A25,変更記録!$B$8:$B$107,F25)))))</f>
        <v/>
      </c>
      <c r="I25" s="4" t="str">
        <f aca="false">IF(J25="","",IF(K25&lt;&gt;0,NA(),IF(G25="未確認","",H25-C25)))</f>
        <v/>
      </c>
      <c r="J25" s="1" t="str">
        <f aca="false">IF(COUNTA(A25:D25)=0,"",IF(NOT(AND(ISTEXT(A25),LEN(A25)=8,EXACT(LEFT(A25,4),"ORD-"),ISNUMBER(FIND(MID(A25,5,1)&amp;"x","0x1x2x3x4x5x6x7x8x9x")),ISNUMBER(FIND(MID(A25,6,1)&amp;"x","0x1x2x3x4x5x6x7x8x9x")),ISNUMBER(FIND(MID(A25,7,1)&amp;"x","0x1x2x3x4x5x6x7x8x9x")),ISNUMBER(FIND(MID(A25,8,1)&amp;"x","0x1x2x3x4x5x6x7x8x9x")))),"IDはORD-と半角数字4桁",IF(COUNTIFS($A$8:$A$57,A25)&gt;1,"受注IDが重複",IF(NOT(IF(ISNUMBER(B25),AND(B25&gt;=43831,B25&lt;73051,B25=INT(B25)),FALSE())),"当初受注日は時刻なしで必須",IF(NOT(IF(ISNUMBER(C25),AND(C25&gt;=0,C25&lt;=1000000000,C25=INT(C25)),FALSE())),"当初額は0〜10億円の整数で必須",IF(NOT(IF(ISNUMBER(D25),AND(D25&gt;=43831,D25&lt;73051,D25=INT(D25)),FALSE())),"当初確認日は時刻なしで必須",IF(OR(B25&gt;D25,D25&gt;受注一覧!$H$3),"受注日≦当初確認日≦基準日を確認","確認済み")))))))</f>
        <v/>
      </c>
      <c r="K25" s="1" t="str">
        <f aca="false">IF(J25="","",IF(J25="確認済み",0,1))</f>
        <v/>
      </c>
      <c r="L25" s="1" t="n">
        <f aca="false">IF(COUNTA(A25:D25)=0,IF(AND(J25="",K25="",E25="",F25="",G25="",H25="",I25="",M25="",N25=""),0,1),IF(NOT(AND(ISTEXT(J25),J25=IF(COUNTA(A25:D25)=0,"",IF(NOT(AND(ISTEXT(A25),LEN(A25)=8,EXACT(LEFT(A25,4),"ORD-"),ISNUMBER(FIND(MID(A25,5,1)&amp;"x","0x1x2x3x4x5x6x7x8x9x")),ISNUMBER(FIND(MID(A25,6,1)&amp;"x","0x1x2x3x4x5x6x7x8x9x")),ISNUMBER(FIND(MID(A25,7,1)&amp;"x","0x1x2x3x4x5x6x7x8x9x")),ISNUMBER(FIND(MID(A25,8,1)&amp;"x","0x1x2x3x4x5x6x7x8x9x")))),"IDはORD-と半角数字4桁",IF(COUNTIFS($A$8:$A$57,A25)&gt;1,"受注IDが重複",IF(NOT(IF(ISNUMBER(B25),AND(B25&gt;=43831,B25&lt;73051,B25=INT(B25)),FALSE())),"当初受注日は時刻なしで必須",IF(NOT(IF(ISNUMBER(C25),AND(C25&gt;=0,C25&lt;=1000000000,C25=INT(C25)),FALSE())),"当初額は0〜10億円の整数で必須",IF(NOT(IF(ISNUMBER(D25),AND(D25&gt;=43831,D25&lt;73051,D25=INT(D25)),FALSE())),"当初確認日は時刻なしで必須",IF(OR(B25&gt;D25,D25&gt;受注一覧!$H$3),"受注日≦当初確認日≦基準日を確認","確認済み"))))))),ISNUMBER(K25),K25=IF(J25="確認済み",0,1))),1,IF(K25&lt;&gt;0,0,IF(AND(ISNUMBER(E25),E25=IF(AND(B25&gt;=受注一覧!$B$3,B25&lt;=受注一覧!$E$3),1,0),ISNUMBER(F25),F25=COUNTIFS(変更記録!$A$8:$A$107,A25),ISTEXT(G25),G25=IF(F25=0,"未変更",IF(COUNTIFS(変更記録!$A$8:$A$107,A25,変更記録!$B$8:$B$107,F25,変更記録!$D$8:$D$107,"未確認")&gt;0,"未確認",IF(COUNTIFS(変更記録!$A$8:$A$107,A25,変更記録!$B$8:$B$107,F25,変更記録!$D$8:$D$107,"取消")&gt;0,"取消","変更"))),IF(G25="未確認",ISTEXT(H25),ISNUMBER(H25)),H25=IF(G25="未確認","",IF(F25=0,C25,SUMIFS(変更記録!$H$8:$H$107,変更記録!$A$8:$A$107,A25,変更記録!$B$8:$B$107,F25))),IF(G25="未確認",ISTEXT(I25),ISNUMBER(I25)),I25=IF(G25="未確認","",H25-C25),IF(F25=0,ISTEXT(M25),ISNUMBER(M25)),M25=IF(F25=0,"",SUMIFS(変更記録!$C$8:$C$107,変更記録!$A$8:$A$107,A25,変更記録!$B$8:$B$107,F25)),ISNUMBER(N25),N25=IF(F25=0,D25,SUMIFS(変更記録!$F$8:$F$107,変更記録!$A$8:$A$107,A25,変更記録!$B$8:$B$107,F25))),0,1))))</f>
        <v>0</v>
      </c>
      <c r="M25" s="11" t="str">
        <f aca="false">IF(J25="","",IF(K25&lt;&gt;0,NA(),IF(F25=0,"",SUMIFS(変更記録!$C$8:$C$107,変更記録!$A$8:$A$107,A25,変更記録!$B$8:$B$107,F25))))</f>
        <v/>
      </c>
      <c r="N25" s="11" t="str">
        <f aca="false">IF(J25="","",IF(K25&lt;&gt;0,NA(),IF(F25=0,D25,SUMIFS(変更記録!$F$8:$F$107,変更記録!$A$8:$A$107,A25,変更記録!$B$8:$B$107,F25))))</f>
        <v/>
      </c>
    </row>
    <row r="26" customFormat="false" ht="30" hidden="false" customHeight="true" outlineLevel="0" collapsed="false">
      <c r="A26" s="9"/>
      <c r="B26" s="3"/>
      <c r="C26" s="10"/>
      <c r="D26" s="3"/>
      <c r="E26" s="1" t="str">
        <f aca="false">IF(J26="","",IF(K26&lt;&gt;0,NA(),IF(AND(B26&gt;=受注一覧!$B$3,B26&lt;=受注一覧!$E$3),1,0)))</f>
        <v/>
      </c>
      <c r="F26" s="1" t="str">
        <f aca="false">IF(J26="","",IF(K26&lt;&gt;0,NA(),COUNTIFS(変更記録!$A$8:$A$107,A26)))</f>
        <v/>
      </c>
      <c r="G26" s="1" t="str">
        <f aca="false">IF(J26="","",IF(K26&lt;&gt;0,NA(),IF(F26=0,"未変更",IF(COUNTIFS(変更記録!$A$8:$A$107,A26,変更記録!$B$8:$B$107,F26,変更記録!$D$8:$D$107,"未確認")&gt;0,"未確認",IF(COUNTIFS(変更記録!$A$8:$A$107,A26,変更記録!$B$8:$B$107,F26,変更記録!$D$8:$D$107,"取消")&gt;0,"取消","変更")))))</f>
        <v/>
      </c>
      <c r="H26" s="4" t="str">
        <f aca="false">IF(J26="","",IF(K26&lt;&gt;0,NA(),IF(G26="未確認","",IF(F26=0,C26,SUMIFS(変更記録!$H$8:$H$107,変更記録!$A$8:$A$107,A26,変更記録!$B$8:$B$107,F26)))))</f>
        <v/>
      </c>
      <c r="I26" s="4" t="str">
        <f aca="false">IF(J26="","",IF(K26&lt;&gt;0,NA(),IF(G26="未確認","",H26-C26)))</f>
        <v/>
      </c>
      <c r="J26" s="1" t="str">
        <f aca="false">IF(COUNTA(A26:D26)=0,"",IF(NOT(AND(ISTEXT(A26),LEN(A26)=8,EXACT(LEFT(A26,4),"ORD-"),ISNUMBER(FIND(MID(A26,5,1)&amp;"x","0x1x2x3x4x5x6x7x8x9x")),ISNUMBER(FIND(MID(A26,6,1)&amp;"x","0x1x2x3x4x5x6x7x8x9x")),ISNUMBER(FIND(MID(A26,7,1)&amp;"x","0x1x2x3x4x5x6x7x8x9x")),ISNUMBER(FIND(MID(A26,8,1)&amp;"x","0x1x2x3x4x5x6x7x8x9x")))),"IDはORD-と半角数字4桁",IF(COUNTIFS($A$8:$A$57,A26)&gt;1,"受注IDが重複",IF(NOT(IF(ISNUMBER(B26),AND(B26&gt;=43831,B26&lt;73051,B26=INT(B26)),FALSE())),"当初受注日は時刻なしで必須",IF(NOT(IF(ISNUMBER(C26),AND(C26&gt;=0,C26&lt;=1000000000,C26=INT(C26)),FALSE())),"当初額は0〜10億円の整数で必須",IF(NOT(IF(ISNUMBER(D26),AND(D26&gt;=43831,D26&lt;73051,D26=INT(D26)),FALSE())),"当初確認日は時刻なしで必須",IF(OR(B26&gt;D26,D26&gt;受注一覧!$H$3),"受注日≦当初確認日≦基準日を確認","確認済み")))))))</f>
        <v/>
      </c>
      <c r="K26" s="1" t="str">
        <f aca="false">IF(J26="","",IF(J26="確認済み",0,1))</f>
        <v/>
      </c>
      <c r="L26" s="1" t="n">
        <f aca="false">IF(COUNTA(A26:D26)=0,IF(AND(J26="",K26="",E26="",F26="",G26="",H26="",I26="",M26="",N26=""),0,1),IF(NOT(AND(ISTEXT(J26),J26=IF(COUNTA(A26:D26)=0,"",IF(NOT(AND(ISTEXT(A26),LEN(A26)=8,EXACT(LEFT(A26,4),"ORD-"),ISNUMBER(FIND(MID(A26,5,1)&amp;"x","0x1x2x3x4x5x6x7x8x9x")),ISNUMBER(FIND(MID(A26,6,1)&amp;"x","0x1x2x3x4x5x6x7x8x9x")),ISNUMBER(FIND(MID(A26,7,1)&amp;"x","0x1x2x3x4x5x6x7x8x9x")),ISNUMBER(FIND(MID(A26,8,1)&amp;"x","0x1x2x3x4x5x6x7x8x9x")))),"IDはORD-と半角数字4桁",IF(COUNTIFS($A$8:$A$57,A26)&gt;1,"受注IDが重複",IF(NOT(IF(ISNUMBER(B26),AND(B26&gt;=43831,B26&lt;73051,B26=INT(B26)),FALSE())),"当初受注日は時刻なしで必須",IF(NOT(IF(ISNUMBER(C26),AND(C26&gt;=0,C26&lt;=1000000000,C26=INT(C26)),FALSE())),"当初額は0〜10億円の整数で必須",IF(NOT(IF(ISNUMBER(D26),AND(D26&gt;=43831,D26&lt;73051,D26=INT(D26)),FALSE())),"当初確認日は時刻なしで必須",IF(OR(B26&gt;D26,D26&gt;受注一覧!$H$3),"受注日≦当初確認日≦基準日を確認","確認済み"))))))),ISNUMBER(K26),K26=IF(J26="確認済み",0,1))),1,IF(K26&lt;&gt;0,0,IF(AND(ISNUMBER(E26),E26=IF(AND(B26&gt;=受注一覧!$B$3,B26&lt;=受注一覧!$E$3),1,0),ISNUMBER(F26),F26=COUNTIFS(変更記録!$A$8:$A$107,A26),ISTEXT(G26),G26=IF(F26=0,"未変更",IF(COUNTIFS(変更記録!$A$8:$A$107,A26,変更記録!$B$8:$B$107,F26,変更記録!$D$8:$D$107,"未確認")&gt;0,"未確認",IF(COUNTIFS(変更記録!$A$8:$A$107,A26,変更記録!$B$8:$B$107,F26,変更記録!$D$8:$D$107,"取消")&gt;0,"取消","変更"))),IF(G26="未確認",ISTEXT(H26),ISNUMBER(H26)),H26=IF(G26="未確認","",IF(F26=0,C26,SUMIFS(変更記録!$H$8:$H$107,変更記録!$A$8:$A$107,A26,変更記録!$B$8:$B$107,F26))),IF(G26="未確認",ISTEXT(I26),ISNUMBER(I26)),I26=IF(G26="未確認","",H26-C26),IF(F26=0,ISTEXT(M26),ISNUMBER(M26)),M26=IF(F26=0,"",SUMIFS(変更記録!$C$8:$C$107,変更記録!$A$8:$A$107,A26,変更記録!$B$8:$B$107,F26)),ISNUMBER(N26),N26=IF(F26=0,D26,SUMIFS(変更記録!$F$8:$F$107,変更記録!$A$8:$A$107,A26,変更記録!$B$8:$B$107,F26))),0,1))))</f>
        <v>0</v>
      </c>
      <c r="M26" s="11" t="str">
        <f aca="false">IF(J26="","",IF(K26&lt;&gt;0,NA(),IF(F26=0,"",SUMIFS(変更記録!$C$8:$C$107,変更記録!$A$8:$A$107,A26,変更記録!$B$8:$B$107,F26))))</f>
        <v/>
      </c>
      <c r="N26" s="11" t="str">
        <f aca="false">IF(J26="","",IF(K26&lt;&gt;0,NA(),IF(F26=0,D26,SUMIFS(変更記録!$F$8:$F$107,変更記録!$A$8:$A$107,A26,変更記録!$B$8:$B$107,F26))))</f>
        <v/>
      </c>
    </row>
    <row r="27" customFormat="false" ht="30" hidden="false" customHeight="true" outlineLevel="0" collapsed="false">
      <c r="A27" s="9"/>
      <c r="B27" s="3"/>
      <c r="C27" s="10"/>
      <c r="D27" s="3"/>
      <c r="E27" s="1" t="str">
        <f aca="false">IF(J27="","",IF(K27&lt;&gt;0,NA(),IF(AND(B27&gt;=受注一覧!$B$3,B27&lt;=受注一覧!$E$3),1,0)))</f>
        <v/>
      </c>
      <c r="F27" s="1" t="str">
        <f aca="false">IF(J27="","",IF(K27&lt;&gt;0,NA(),COUNTIFS(変更記録!$A$8:$A$107,A27)))</f>
        <v/>
      </c>
      <c r="G27" s="1" t="str">
        <f aca="false">IF(J27="","",IF(K27&lt;&gt;0,NA(),IF(F27=0,"未変更",IF(COUNTIFS(変更記録!$A$8:$A$107,A27,変更記録!$B$8:$B$107,F27,変更記録!$D$8:$D$107,"未確認")&gt;0,"未確認",IF(COUNTIFS(変更記録!$A$8:$A$107,A27,変更記録!$B$8:$B$107,F27,変更記録!$D$8:$D$107,"取消")&gt;0,"取消","変更")))))</f>
        <v/>
      </c>
      <c r="H27" s="4" t="str">
        <f aca="false">IF(J27="","",IF(K27&lt;&gt;0,NA(),IF(G27="未確認","",IF(F27=0,C27,SUMIFS(変更記録!$H$8:$H$107,変更記録!$A$8:$A$107,A27,変更記録!$B$8:$B$107,F27)))))</f>
        <v/>
      </c>
      <c r="I27" s="4" t="str">
        <f aca="false">IF(J27="","",IF(K27&lt;&gt;0,NA(),IF(G27="未確認","",H27-C27)))</f>
        <v/>
      </c>
      <c r="J27" s="1" t="str">
        <f aca="false">IF(COUNTA(A27:D27)=0,"",IF(NOT(AND(ISTEXT(A27),LEN(A27)=8,EXACT(LEFT(A27,4),"ORD-"),ISNUMBER(FIND(MID(A27,5,1)&amp;"x","0x1x2x3x4x5x6x7x8x9x")),ISNUMBER(FIND(MID(A27,6,1)&amp;"x","0x1x2x3x4x5x6x7x8x9x")),ISNUMBER(FIND(MID(A27,7,1)&amp;"x","0x1x2x3x4x5x6x7x8x9x")),ISNUMBER(FIND(MID(A27,8,1)&amp;"x","0x1x2x3x4x5x6x7x8x9x")))),"IDはORD-と半角数字4桁",IF(COUNTIFS($A$8:$A$57,A27)&gt;1,"受注IDが重複",IF(NOT(IF(ISNUMBER(B27),AND(B27&gt;=43831,B27&lt;73051,B27=INT(B27)),FALSE())),"当初受注日は時刻なしで必須",IF(NOT(IF(ISNUMBER(C27),AND(C27&gt;=0,C27&lt;=1000000000,C27=INT(C27)),FALSE())),"当初額は0〜10億円の整数で必須",IF(NOT(IF(ISNUMBER(D27),AND(D27&gt;=43831,D27&lt;73051,D27=INT(D27)),FALSE())),"当初確認日は時刻なしで必須",IF(OR(B27&gt;D27,D27&gt;受注一覧!$H$3),"受注日≦当初確認日≦基準日を確認","確認済み")))))))</f>
        <v/>
      </c>
      <c r="K27" s="1" t="str">
        <f aca="false">IF(J27="","",IF(J27="確認済み",0,1))</f>
        <v/>
      </c>
      <c r="L27" s="1" t="n">
        <f aca="false">IF(COUNTA(A27:D27)=0,IF(AND(J27="",K27="",E27="",F27="",G27="",H27="",I27="",M27="",N27=""),0,1),IF(NOT(AND(ISTEXT(J27),J27=IF(COUNTA(A27:D27)=0,"",IF(NOT(AND(ISTEXT(A27),LEN(A27)=8,EXACT(LEFT(A27,4),"ORD-"),ISNUMBER(FIND(MID(A27,5,1)&amp;"x","0x1x2x3x4x5x6x7x8x9x")),ISNUMBER(FIND(MID(A27,6,1)&amp;"x","0x1x2x3x4x5x6x7x8x9x")),ISNUMBER(FIND(MID(A27,7,1)&amp;"x","0x1x2x3x4x5x6x7x8x9x")),ISNUMBER(FIND(MID(A27,8,1)&amp;"x","0x1x2x3x4x5x6x7x8x9x")))),"IDはORD-と半角数字4桁",IF(COUNTIFS($A$8:$A$57,A27)&gt;1,"受注IDが重複",IF(NOT(IF(ISNUMBER(B27),AND(B27&gt;=43831,B27&lt;73051,B27=INT(B27)),FALSE())),"当初受注日は時刻なしで必須",IF(NOT(IF(ISNUMBER(C27),AND(C27&gt;=0,C27&lt;=1000000000,C27=INT(C27)),FALSE())),"当初額は0〜10億円の整数で必須",IF(NOT(IF(ISNUMBER(D27),AND(D27&gt;=43831,D27&lt;73051,D27=INT(D27)),FALSE())),"当初確認日は時刻なしで必須",IF(OR(B27&gt;D27,D27&gt;受注一覧!$H$3),"受注日≦当初確認日≦基準日を確認","確認済み"))))))),ISNUMBER(K27),K27=IF(J27="確認済み",0,1))),1,IF(K27&lt;&gt;0,0,IF(AND(ISNUMBER(E27),E27=IF(AND(B27&gt;=受注一覧!$B$3,B27&lt;=受注一覧!$E$3),1,0),ISNUMBER(F27),F27=COUNTIFS(変更記録!$A$8:$A$107,A27),ISTEXT(G27),G27=IF(F27=0,"未変更",IF(COUNTIFS(変更記録!$A$8:$A$107,A27,変更記録!$B$8:$B$107,F27,変更記録!$D$8:$D$107,"未確認")&gt;0,"未確認",IF(COUNTIFS(変更記録!$A$8:$A$107,A27,変更記録!$B$8:$B$107,F27,変更記録!$D$8:$D$107,"取消")&gt;0,"取消","変更"))),IF(G27="未確認",ISTEXT(H27),ISNUMBER(H27)),H27=IF(G27="未確認","",IF(F27=0,C27,SUMIFS(変更記録!$H$8:$H$107,変更記録!$A$8:$A$107,A27,変更記録!$B$8:$B$107,F27))),IF(G27="未確認",ISTEXT(I27),ISNUMBER(I27)),I27=IF(G27="未確認","",H27-C27),IF(F27=0,ISTEXT(M27),ISNUMBER(M27)),M27=IF(F27=0,"",SUMIFS(変更記録!$C$8:$C$107,変更記録!$A$8:$A$107,A27,変更記録!$B$8:$B$107,F27)),ISNUMBER(N27),N27=IF(F27=0,D27,SUMIFS(変更記録!$F$8:$F$107,変更記録!$A$8:$A$107,A27,変更記録!$B$8:$B$107,F27))),0,1))))</f>
        <v>0</v>
      </c>
      <c r="M27" s="11" t="str">
        <f aca="false">IF(J27="","",IF(K27&lt;&gt;0,NA(),IF(F27=0,"",SUMIFS(変更記録!$C$8:$C$107,変更記録!$A$8:$A$107,A27,変更記録!$B$8:$B$107,F27))))</f>
        <v/>
      </c>
      <c r="N27" s="11" t="str">
        <f aca="false">IF(J27="","",IF(K27&lt;&gt;0,NA(),IF(F27=0,D27,SUMIFS(変更記録!$F$8:$F$107,変更記録!$A$8:$A$107,A27,変更記録!$B$8:$B$107,F27))))</f>
        <v/>
      </c>
    </row>
    <row r="28" customFormat="false" ht="30" hidden="false" customHeight="true" outlineLevel="0" collapsed="false">
      <c r="A28" s="9"/>
      <c r="B28" s="3"/>
      <c r="C28" s="10"/>
      <c r="D28" s="3"/>
      <c r="E28" s="1" t="str">
        <f aca="false">IF(J28="","",IF(K28&lt;&gt;0,NA(),IF(AND(B28&gt;=受注一覧!$B$3,B28&lt;=受注一覧!$E$3),1,0)))</f>
        <v/>
      </c>
      <c r="F28" s="1" t="str">
        <f aca="false">IF(J28="","",IF(K28&lt;&gt;0,NA(),COUNTIFS(変更記録!$A$8:$A$107,A28)))</f>
        <v/>
      </c>
      <c r="G28" s="1" t="str">
        <f aca="false">IF(J28="","",IF(K28&lt;&gt;0,NA(),IF(F28=0,"未変更",IF(COUNTIFS(変更記録!$A$8:$A$107,A28,変更記録!$B$8:$B$107,F28,変更記録!$D$8:$D$107,"未確認")&gt;0,"未確認",IF(COUNTIFS(変更記録!$A$8:$A$107,A28,変更記録!$B$8:$B$107,F28,変更記録!$D$8:$D$107,"取消")&gt;0,"取消","変更")))))</f>
        <v/>
      </c>
      <c r="H28" s="4" t="str">
        <f aca="false">IF(J28="","",IF(K28&lt;&gt;0,NA(),IF(G28="未確認","",IF(F28=0,C28,SUMIFS(変更記録!$H$8:$H$107,変更記録!$A$8:$A$107,A28,変更記録!$B$8:$B$107,F28)))))</f>
        <v/>
      </c>
      <c r="I28" s="4" t="str">
        <f aca="false">IF(J28="","",IF(K28&lt;&gt;0,NA(),IF(G28="未確認","",H28-C28)))</f>
        <v/>
      </c>
      <c r="J28" s="1" t="str">
        <f aca="false">IF(COUNTA(A28:D28)=0,"",IF(NOT(AND(ISTEXT(A28),LEN(A28)=8,EXACT(LEFT(A28,4),"ORD-"),ISNUMBER(FIND(MID(A28,5,1)&amp;"x","0x1x2x3x4x5x6x7x8x9x")),ISNUMBER(FIND(MID(A28,6,1)&amp;"x","0x1x2x3x4x5x6x7x8x9x")),ISNUMBER(FIND(MID(A28,7,1)&amp;"x","0x1x2x3x4x5x6x7x8x9x")),ISNUMBER(FIND(MID(A28,8,1)&amp;"x","0x1x2x3x4x5x6x7x8x9x")))),"IDはORD-と半角数字4桁",IF(COUNTIFS($A$8:$A$57,A28)&gt;1,"受注IDが重複",IF(NOT(IF(ISNUMBER(B28),AND(B28&gt;=43831,B28&lt;73051,B28=INT(B28)),FALSE())),"当初受注日は時刻なしで必須",IF(NOT(IF(ISNUMBER(C28),AND(C28&gt;=0,C28&lt;=1000000000,C28=INT(C28)),FALSE())),"当初額は0〜10億円の整数で必須",IF(NOT(IF(ISNUMBER(D28),AND(D28&gt;=43831,D28&lt;73051,D28=INT(D28)),FALSE())),"当初確認日は時刻なしで必須",IF(OR(B28&gt;D28,D28&gt;受注一覧!$H$3),"受注日≦当初確認日≦基準日を確認","確認済み")))))))</f>
        <v/>
      </c>
      <c r="K28" s="1" t="str">
        <f aca="false">IF(J28="","",IF(J28="確認済み",0,1))</f>
        <v/>
      </c>
      <c r="L28" s="1" t="n">
        <f aca="false">IF(COUNTA(A28:D28)=0,IF(AND(J28="",K28="",E28="",F28="",G28="",H28="",I28="",M28="",N28=""),0,1),IF(NOT(AND(ISTEXT(J28),J28=IF(COUNTA(A28:D28)=0,"",IF(NOT(AND(ISTEXT(A28),LEN(A28)=8,EXACT(LEFT(A28,4),"ORD-"),ISNUMBER(FIND(MID(A28,5,1)&amp;"x","0x1x2x3x4x5x6x7x8x9x")),ISNUMBER(FIND(MID(A28,6,1)&amp;"x","0x1x2x3x4x5x6x7x8x9x")),ISNUMBER(FIND(MID(A28,7,1)&amp;"x","0x1x2x3x4x5x6x7x8x9x")),ISNUMBER(FIND(MID(A28,8,1)&amp;"x","0x1x2x3x4x5x6x7x8x9x")))),"IDはORD-と半角数字4桁",IF(COUNTIFS($A$8:$A$57,A28)&gt;1,"受注IDが重複",IF(NOT(IF(ISNUMBER(B28),AND(B28&gt;=43831,B28&lt;73051,B28=INT(B28)),FALSE())),"当初受注日は時刻なしで必須",IF(NOT(IF(ISNUMBER(C28),AND(C28&gt;=0,C28&lt;=1000000000,C28=INT(C28)),FALSE())),"当初額は0〜10億円の整数で必須",IF(NOT(IF(ISNUMBER(D28),AND(D28&gt;=43831,D28&lt;73051,D28=INT(D28)),FALSE())),"当初確認日は時刻なしで必須",IF(OR(B28&gt;D28,D28&gt;受注一覧!$H$3),"受注日≦当初確認日≦基準日を確認","確認済み"))))))),ISNUMBER(K28),K28=IF(J28="確認済み",0,1))),1,IF(K28&lt;&gt;0,0,IF(AND(ISNUMBER(E28),E28=IF(AND(B28&gt;=受注一覧!$B$3,B28&lt;=受注一覧!$E$3),1,0),ISNUMBER(F28),F28=COUNTIFS(変更記録!$A$8:$A$107,A28),ISTEXT(G28),G28=IF(F28=0,"未変更",IF(COUNTIFS(変更記録!$A$8:$A$107,A28,変更記録!$B$8:$B$107,F28,変更記録!$D$8:$D$107,"未確認")&gt;0,"未確認",IF(COUNTIFS(変更記録!$A$8:$A$107,A28,変更記録!$B$8:$B$107,F28,変更記録!$D$8:$D$107,"取消")&gt;0,"取消","変更"))),IF(G28="未確認",ISTEXT(H28),ISNUMBER(H28)),H28=IF(G28="未確認","",IF(F28=0,C28,SUMIFS(変更記録!$H$8:$H$107,変更記録!$A$8:$A$107,A28,変更記録!$B$8:$B$107,F28))),IF(G28="未確認",ISTEXT(I28),ISNUMBER(I28)),I28=IF(G28="未確認","",H28-C28),IF(F28=0,ISTEXT(M28),ISNUMBER(M28)),M28=IF(F28=0,"",SUMIFS(変更記録!$C$8:$C$107,変更記録!$A$8:$A$107,A28,変更記録!$B$8:$B$107,F28)),ISNUMBER(N28),N28=IF(F28=0,D28,SUMIFS(変更記録!$F$8:$F$107,変更記録!$A$8:$A$107,A28,変更記録!$B$8:$B$107,F28))),0,1))))</f>
        <v>0</v>
      </c>
      <c r="M28" s="11" t="str">
        <f aca="false">IF(J28="","",IF(K28&lt;&gt;0,NA(),IF(F28=0,"",SUMIFS(変更記録!$C$8:$C$107,変更記録!$A$8:$A$107,A28,変更記録!$B$8:$B$107,F28))))</f>
        <v/>
      </c>
      <c r="N28" s="11" t="str">
        <f aca="false">IF(J28="","",IF(K28&lt;&gt;0,NA(),IF(F28=0,D28,SUMIFS(変更記録!$F$8:$F$107,変更記録!$A$8:$A$107,A28,変更記録!$B$8:$B$107,F28))))</f>
        <v/>
      </c>
    </row>
    <row r="29" customFormat="false" ht="30" hidden="false" customHeight="true" outlineLevel="0" collapsed="false">
      <c r="A29" s="9"/>
      <c r="B29" s="3"/>
      <c r="C29" s="10"/>
      <c r="D29" s="3"/>
      <c r="E29" s="1" t="str">
        <f aca="false">IF(J29="","",IF(K29&lt;&gt;0,NA(),IF(AND(B29&gt;=受注一覧!$B$3,B29&lt;=受注一覧!$E$3),1,0)))</f>
        <v/>
      </c>
      <c r="F29" s="1" t="str">
        <f aca="false">IF(J29="","",IF(K29&lt;&gt;0,NA(),COUNTIFS(変更記録!$A$8:$A$107,A29)))</f>
        <v/>
      </c>
      <c r="G29" s="1" t="str">
        <f aca="false">IF(J29="","",IF(K29&lt;&gt;0,NA(),IF(F29=0,"未変更",IF(COUNTIFS(変更記録!$A$8:$A$107,A29,変更記録!$B$8:$B$107,F29,変更記録!$D$8:$D$107,"未確認")&gt;0,"未確認",IF(COUNTIFS(変更記録!$A$8:$A$107,A29,変更記録!$B$8:$B$107,F29,変更記録!$D$8:$D$107,"取消")&gt;0,"取消","変更")))))</f>
        <v/>
      </c>
      <c r="H29" s="4" t="str">
        <f aca="false">IF(J29="","",IF(K29&lt;&gt;0,NA(),IF(G29="未確認","",IF(F29=0,C29,SUMIFS(変更記録!$H$8:$H$107,変更記録!$A$8:$A$107,A29,変更記録!$B$8:$B$107,F29)))))</f>
        <v/>
      </c>
      <c r="I29" s="4" t="str">
        <f aca="false">IF(J29="","",IF(K29&lt;&gt;0,NA(),IF(G29="未確認","",H29-C29)))</f>
        <v/>
      </c>
      <c r="J29" s="1" t="str">
        <f aca="false">IF(COUNTA(A29:D29)=0,"",IF(NOT(AND(ISTEXT(A29),LEN(A29)=8,EXACT(LEFT(A29,4),"ORD-"),ISNUMBER(FIND(MID(A29,5,1)&amp;"x","0x1x2x3x4x5x6x7x8x9x")),ISNUMBER(FIND(MID(A29,6,1)&amp;"x","0x1x2x3x4x5x6x7x8x9x")),ISNUMBER(FIND(MID(A29,7,1)&amp;"x","0x1x2x3x4x5x6x7x8x9x")),ISNUMBER(FIND(MID(A29,8,1)&amp;"x","0x1x2x3x4x5x6x7x8x9x")))),"IDはORD-と半角数字4桁",IF(COUNTIFS($A$8:$A$57,A29)&gt;1,"受注IDが重複",IF(NOT(IF(ISNUMBER(B29),AND(B29&gt;=43831,B29&lt;73051,B29=INT(B29)),FALSE())),"当初受注日は時刻なしで必須",IF(NOT(IF(ISNUMBER(C29),AND(C29&gt;=0,C29&lt;=1000000000,C29=INT(C29)),FALSE())),"当初額は0〜10億円の整数で必須",IF(NOT(IF(ISNUMBER(D29),AND(D29&gt;=43831,D29&lt;73051,D29=INT(D29)),FALSE())),"当初確認日は時刻なしで必須",IF(OR(B29&gt;D29,D29&gt;受注一覧!$H$3),"受注日≦当初確認日≦基準日を確認","確認済み")))))))</f>
        <v/>
      </c>
      <c r="K29" s="1" t="str">
        <f aca="false">IF(J29="","",IF(J29="確認済み",0,1))</f>
        <v/>
      </c>
      <c r="L29" s="1" t="n">
        <f aca="false">IF(COUNTA(A29:D29)=0,IF(AND(J29="",K29="",E29="",F29="",G29="",H29="",I29="",M29="",N29=""),0,1),IF(NOT(AND(ISTEXT(J29),J29=IF(COUNTA(A29:D29)=0,"",IF(NOT(AND(ISTEXT(A29),LEN(A29)=8,EXACT(LEFT(A29,4),"ORD-"),ISNUMBER(FIND(MID(A29,5,1)&amp;"x","0x1x2x3x4x5x6x7x8x9x")),ISNUMBER(FIND(MID(A29,6,1)&amp;"x","0x1x2x3x4x5x6x7x8x9x")),ISNUMBER(FIND(MID(A29,7,1)&amp;"x","0x1x2x3x4x5x6x7x8x9x")),ISNUMBER(FIND(MID(A29,8,1)&amp;"x","0x1x2x3x4x5x6x7x8x9x")))),"IDはORD-と半角数字4桁",IF(COUNTIFS($A$8:$A$57,A29)&gt;1,"受注IDが重複",IF(NOT(IF(ISNUMBER(B29),AND(B29&gt;=43831,B29&lt;73051,B29=INT(B29)),FALSE())),"当初受注日は時刻なしで必須",IF(NOT(IF(ISNUMBER(C29),AND(C29&gt;=0,C29&lt;=1000000000,C29=INT(C29)),FALSE())),"当初額は0〜10億円の整数で必須",IF(NOT(IF(ISNUMBER(D29),AND(D29&gt;=43831,D29&lt;73051,D29=INT(D29)),FALSE())),"当初確認日は時刻なしで必須",IF(OR(B29&gt;D29,D29&gt;受注一覧!$H$3),"受注日≦当初確認日≦基準日を確認","確認済み"))))))),ISNUMBER(K29),K29=IF(J29="確認済み",0,1))),1,IF(K29&lt;&gt;0,0,IF(AND(ISNUMBER(E29),E29=IF(AND(B29&gt;=受注一覧!$B$3,B29&lt;=受注一覧!$E$3),1,0),ISNUMBER(F29),F29=COUNTIFS(変更記録!$A$8:$A$107,A29),ISTEXT(G29),G29=IF(F29=0,"未変更",IF(COUNTIFS(変更記録!$A$8:$A$107,A29,変更記録!$B$8:$B$107,F29,変更記録!$D$8:$D$107,"未確認")&gt;0,"未確認",IF(COUNTIFS(変更記録!$A$8:$A$107,A29,変更記録!$B$8:$B$107,F29,変更記録!$D$8:$D$107,"取消")&gt;0,"取消","変更"))),IF(G29="未確認",ISTEXT(H29),ISNUMBER(H29)),H29=IF(G29="未確認","",IF(F29=0,C29,SUMIFS(変更記録!$H$8:$H$107,変更記録!$A$8:$A$107,A29,変更記録!$B$8:$B$107,F29))),IF(G29="未確認",ISTEXT(I29),ISNUMBER(I29)),I29=IF(G29="未確認","",H29-C29),IF(F29=0,ISTEXT(M29),ISNUMBER(M29)),M29=IF(F29=0,"",SUMIFS(変更記録!$C$8:$C$107,変更記録!$A$8:$A$107,A29,変更記録!$B$8:$B$107,F29)),ISNUMBER(N29),N29=IF(F29=0,D29,SUMIFS(変更記録!$F$8:$F$107,変更記録!$A$8:$A$107,A29,変更記録!$B$8:$B$107,F29))),0,1))))</f>
        <v>0</v>
      </c>
      <c r="M29" s="11" t="str">
        <f aca="false">IF(J29="","",IF(K29&lt;&gt;0,NA(),IF(F29=0,"",SUMIFS(変更記録!$C$8:$C$107,変更記録!$A$8:$A$107,A29,変更記録!$B$8:$B$107,F29))))</f>
        <v/>
      </c>
      <c r="N29" s="11" t="str">
        <f aca="false">IF(J29="","",IF(K29&lt;&gt;0,NA(),IF(F29=0,D29,SUMIFS(変更記録!$F$8:$F$107,変更記録!$A$8:$A$107,A29,変更記録!$B$8:$B$107,F29))))</f>
        <v/>
      </c>
    </row>
    <row r="30" customFormat="false" ht="30" hidden="false" customHeight="true" outlineLevel="0" collapsed="false">
      <c r="A30" s="9"/>
      <c r="B30" s="3"/>
      <c r="C30" s="10"/>
      <c r="D30" s="3"/>
      <c r="E30" s="1" t="str">
        <f aca="false">IF(J30="","",IF(K30&lt;&gt;0,NA(),IF(AND(B30&gt;=受注一覧!$B$3,B30&lt;=受注一覧!$E$3),1,0)))</f>
        <v/>
      </c>
      <c r="F30" s="1" t="str">
        <f aca="false">IF(J30="","",IF(K30&lt;&gt;0,NA(),COUNTIFS(変更記録!$A$8:$A$107,A30)))</f>
        <v/>
      </c>
      <c r="G30" s="1" t="str">
        <f aca="false">IF(J30="","",IF(K30&lt;&gt;0,NA(),IF(F30=0,"未変更",IF(COUNTIFS(変更記録!$A$8:$A$107,A30,変更記録!$B$8:$B$107,F30,変更記録!$D$8:$D$107,"未確認")&gt;0,"未確認",IF(COUNTIFS(変更記録!$A$8:$A$107,A30,変更記録!$B$8:$B$107,F30,変更記録!$D$8:$D$107,"取消")&gt;0,"取消","変更")))))</f>
        <v/>
      </c>
      <c r="H30" s="4" t="str">
        <f aca="false">IF(J30="","",IF(K30&lt;&gt;0,NA(),IF(G30="未確認","",IF(F30=0,C30,SUMIFS(変更記録!$H$8:$H$107,変更記録!$A$8:$A$107,A30,変更記録!$B$8:$B$107,F30)))))</f>
        <v/>
      </c>
      <c r="I30" s="4" t="str">
        <f aca="false">IF(J30="","",IF(K30&lt;&gt;0,NA(),IF(G30="未確認","",H30-C30)))</f>
        <v/>
      </c>
      <c r="J30" s="1" t="str">
        <f aca="false">IF(COUNTA(A30:D30)=0,"",IF(NOT(AND(ISTEXT(A30),LEN(A30)=8,EXACT(LEFT(A30,4),"ORD-"),ISNUMBER(FIND(MID(A30,5,1)&amp;"x","0x1x2x3x4x5x6x7x8x9x")),ISNUMBER(FIND(MID(A30,6,1)&amp;"x","0x1x2x3x4x5x6x7x8x9x")),ISNUMBER(FIND(MID(A30,7,1)&amp;"x","0x1x2x3x4x5x6x7x8x9x")),ISNUMBER(FIND(MID(A30,8,1)&amp;"x","0x1x2x3x4x5x6x7x8x9x")))),"IDはORD-と半角数字4桁",IF(COUNTIFS($A$8:$A$57,A30)&gt;1,"受注IDが重複",IF(NOT(IF(ISNUMBER(B30),AND(B30&gt;=43831,B30&lt;73051,B30=INT(B30)),FALSE())),"当初受注日は時刻なしで必須",IF(NOT(IF(ISNUMBER(C30),AND(C30&gt;=0,C30&lt;=1000000000,C30=INT(C30)),FALSE())),"当初額は0〜10億円の整数で必須",IF(NOT(IF(ISNUMBER(D30),AND(D30&gt;=43831,D30&lt;73051,D30=INT(D30)),FALSE())),"当初確認日は時刻なしで必須",IF(OR(B30&gt;D30,D30&gt;受注一覧!$H$3),"受注日≦当初確認日≦基準日を確認","確認済み")))))))</f>
        <v/>
      </c>
      <c r="K30" s="1" t="str">
        <f aca="false">IF(J30="","",IF(J30="確認済み",0,1))</f>
        <v/>
      </c>
      <c r="L30" s="1" t="n">
        <f aca="false">IF(COUNTA(A30:D30)=0,IF(AND(J30="",K30="",E30="",F30="",G30="",H30="",I30="",M30="",N30=""),0,1),IF(NOT(AND(ISTEXT(J30),J30=IF(COUNTA(A30:D30)=0,"",IF(NOT(AND(ISTEXT(A30),LEN(A30)=8,EXACT(LEFT(A30,4),"ORD-"),ISNUMBER(FIND(MID(A30,5,1)&amp;"x","0x1x2x3x4x5x6x7x8x9x")),ISNUMBER(FIND(MID(A30,6,1)&amp;"x","0x1x2x3x4x5x6x7x8x9x")),ISNUMBER(FIND(MID(A30,7,1)&amp;"x","0x1x2x3x4x5x6x7x8x9x")),ISNUMBER(FIND(MID(A30,8,1)&amp;"x","0x1x2x3x4x5x6x7x8x9x")))),"IDはORD-と半角数字4桁",IF(COUNTIFS($A$8:$A$57,A30)&gt;1,"受注IDが重複",IF(NOT(IF(ISNUMBER(B30),AND(B30&gt;=43831,B30&lt;73051,B30=INT(B30)),FALSE())),"当初受注日は時刻なしで必須",IF(NOT(IF(ISNUMBER(C30),AND(C30&gt;=0,C30&lt;=1000000000,C30=INT(C30)),FALSE())),"当初額は0〜10億円の整数で必須",IF(NOT(IF(ISNUMBER(D30),AND(D30&gt;=43831,D30&lt;73051,D30=INT(D30)),FALSE())),"当初確認日は時刻なしで必須",IF(OR(B30&gt;D30,D30&gt;受注一覧!$H$3),"受注日≦当初確認日≦基準日を確認","確認済み"))))))),ISNUMBER(K30),K30=IF(J30="確認済み",0,1))),1,IF(K30&lt;&gt;0,0,IF(AND(ISNUMBER(E30),E30=IF(AND(B30&gt;=受注一覧!$B$3,B30&lt;=受注一覧!$E$3),1,0),ISNUMBER(F30),F30=COUNTIFS(変更記録!$A$8:$A$107,A30),ISTEXT(G30),G30=IF(F30=0,"未変更",IF(COUNTIFS(変更記録!$A$8:$A$107,A30,変更記録!$B$8:$B$107,F30,変更記録!$D$8:$D$107,"未確認")&gt;0,"未確認",IF(COUNTIFS(変更記録!$A$8:$A$107,A30,変更記録!$B$8:$B$107,F30,変更記録!$D$8:$D$107,"取消")&gt;0,"取消","変更"))),IF(G30="未確認",ISTEXT(H30),ISNUMBER(H30)),H30=IF(G30="未確認","",IF(F30=0,C30,SUMIFS(変更記録!$H$8:$H$107,変更記録!$A$8:$A$107,A30,変更記録!$B$8:$B$107,F30))),IF(G30="未確認",ISTEXT(I30),ISNUMBER(I30)),I30=IF(G30="未確認","",H30-C30),IF(F30=0,ISTEXT(M30),ISNUMBER(M30)),M30=IF(F30=0,"",SUMIFS(変更記録!$C$8:$C$107,変更記録!$A$8:$A$107,A30,変更記録!$B$8:$B$107,F30)),ISNUMBER(N30),N30=IF(F30=0,D30,SUMIFS(変更記録!$F$8:$F$107,変更記録!$A$8:$A$107,A30,変更記録!$B$8:$B$107,F30))),0,1))))</f>
        <v>0</v>
      </c>
      <c r="M30" s="11" t="str">
        <f aca="false">IF(J30="","",IF(K30&lt;&gt;0,NA(),IF(F30=0,"",SUMIFS(変更記録!$C$8:$C$107,変更記録!$A$8:$A$107,A30,変更記録!$B$8:$B$107,F30))))</f>
        <v/>
      </c>
      <c r="N30" s="11" t="str">
        <f aca="false">IF(J30="","",IF(K30&lt;&gt;0,NA(),IF(F30=0,D30,SUMIFS(変更記録!$F$8:$F$107,変更記録!$A$8:$A$107,A30,変更記録!$B$8:$B$107,F30))))</f>
        <v/>
      </c>
    </row>
    <row r="31" customFormat="false" ht="30" hidden="false" customHeight="true" outlineLevel="0" collapsed="false">
      <c r="A31" s="9"/>
      <c r="B31" s="3"/>
      <c r="C31" s="10"/>
      <c r="D31" s="3"/>
      <c r="E31" s="1" t="str">
        <f aca="false">IF(J31="","",IF(K31&lt;&gt;0,NA(),IF(AND(B31&gt;=受注一覧!$B$3,B31&lt;=受注一覧!$E$3),1,0)))</f>
        <v/>
      </c>
      <c r="F31" s="1" t="str">
        <f aca="false">IF(J31="","",IF(K31&lt;&gt;0,NA(),COUNTIFS(変更記録!$A$8:$A$107,A31)))</f>
        <v/>
      </c>
      <c r="G31" s="1" t="str">
        <f aca="false">IF(J31="","",IF(K31&lt;&gt;0,NA(),IF(F31=0,"未変更",IF(COUNTIFS(変更記録!$A$8:$A$107,A31,変更記録!$B$8:$B$107,F31,変更記録!$D$8:$D$107,"未確認")&gt;0,"未確認",IF(COUNTIFS(変更記録!$A$8:$A$107,A31,変更記録!$B$8:$B$107,F31,変更記録!$D$8:$D$107,"取消")&gt;0,"取消","変更")))))</f>
        <v/>
      </c>
      <c r="H31" s="4" t="str">
        <f aca="false">IF(J31="","",IF(K31&lt;&gt;0,NA(),IF(G31="未確認","",IF(F31=0,C31,SUMIFS(変更記録!$H$8:$H$107,変更記録!$A$8:$A$107,A31,変更記録!$B$8:$B$107,F31)))))</f>
        <v/>
      </c>
      <c r="I31" s="4" t="str">
        <f aca="false">IF(J31="","",IF(K31&lt;&gt;0,NA(),IF(G31="未確認","",H31-C31)))</f>
        <v/>
      </c>
      <c r="J31" s="1" t="str">
        <f aca="false">IF(COUNTA(A31:D31)=0,"",IF(NOT(AND(ISTEXT(A31),LEN(A31)=8,EXACT(LEFT(A31,4),"ORD-"),ISNUMBER(FIND(MID(A31,5,1)&amp;"x","0x1x2x3x4x5x6x7x8x9x")),ISNUMBER(FIND(MID(A31,6,1)&amp;"x","0x1x2x3x4x5x6x7x8x9x")),ISNUMBER(FIND(MID(A31,7,1)&amp;"x","0x1x2x3x4x5x6x7x8x9x")),ISNUMBER(FIND(MID(A31,8,1)&amp;"x","0x1x2x3x4x5x6x7x8x9x")))),"IDはORD-と半角数字4桁",IF(COUNTIFS($A$8:$A$57,A31)&gt;1,"受注IDが重複",IF(NOT(IF(ISNUMBER(B31),AND(B31&gt;=43831,B31&lt;73051,B31=INT(B31)),FALSE())),"当初受注日は時刻なしで必須",IF(NOT(IF(ISNUMBER(C31),AND(C31&gt;=0,C31&lt;=1000000000,C31=INT(C31)),FALSE())),"当初額は0〜10億円の整数で必須",IF(NOT(IF(ISNUMBER(D31),AND(D31&gt;=43831,D31&lt;73051,D31=INT(D31)),FALSE())),"当初確認日は時刻なしで必須",IF(OR(B31&gt;D31,D31&gt;受注一覧!$H$3),"受注日≦当初確認日≦基準日を確認","確認済み")))))))</f>
        <v/>
      </c>
      <c r="K31" s="1" t="str">
        <f aca="false">IF(J31="","",IF(J31="確認済み",0,1))</f>
        <v/>
      </c>
      <c r="L31" s="1" t="n">
        <f aca="false">IF(COUNTA(A31:D31)=0,IF(AND(J31="",K31="",E31="",F31="",G31="",H31="",I31="",M31="",N31=""),0,1),IF(NOT(AND(ISTEXT(J31),J31=IF(COUNTA(A31:D31)=0,"",IF(NOT(AND(ISTEXT(A31),LEN(A31)=8,EXACT(LEFT(A31,4),"ORD-"),ISNUMBER(FIND(MID(A31,5,1)&amp;"x","0x1x2x3x4x5x6x7x8x9x")),ISNUMBER(FIND(MID(A31,6,1)&amp;"x","0x1x2x3x4x5x6x7x8x9x")),ISNUMBER(FIND(MID(A31,7,1)&amp;"x","0x1x2x3x4x5x6x7x8x9x")),ISNUMBER(FIND(MID(A31,8,1)&amp;"x","0x1x2x3x4x5x6x7x8x9x")))),"IDはORD-と半角数字4桁",IF(COUNTIFS($A$8:$A$57,A31)&gt;1,"受注IDが重複",IF(NOT(IF(ISNUMBER(B31),AND(B31&gt;=43831,B31&lt;73051,B31=INT(B31)),FALSE())),"当初受注日は時刻なしで必須",IF(NOT(IF(ISNUMBER(C31),AND(C31&gt;=0,C31&lt;=1000000000,C31=INT(C31)),FALSE())),"当初額は0〜10億円の整数で必須",IF(NOT(IF(ISNUMBER(D31),AND(D31&gt;=43831,D31&lt;73051,D31=INT(D31)),FALSE())),"当初確認日は時刻なしで必須",IF(OR(B31&gt;D31,D31&gt;受注一覧!$H$3),"受注日≦当初確認日≦基準日を確認","確認済み"))))))),ISNUMBER(K31),K31=IF(J31="確認済み",0,1))),1,IF(K31&lt;&gt;0,0,IF(AND(ISNUMBER(E31),E31=IF(AND(B31&gt;=受注一覧!$B$3,B31&lt;=受注一覧!$E$3),1,0),ISNUMBER(F31),F31=COUNTIFS(変更記録!$A$8:$A$107,A31),ISTEXT(G31),G31=IF(F31=0,"未変更",IF(COUNTIFS(変更記録!$A$8:$A$107,A31,変更記録!$B$8:$B$107,F31,変更記録!$D$8:$D$107,"未確認")&gt;0,"未確認",IF(COUNTIFS(変更記録!$A$8:$A$107,A31,変更記録!$B$8:$B$107,F31,変更記録!$D$8:$D$107,"取消")&gt;0,"取消","変更"))),IF(G31="未確認",ISTEXT(H31),ISNUMBER(H31)),H31=IF(G31="未確認","",IF(F31=0,C31,SUMIFS(変更記録!$H$8:$H$107,変更記録!$A$8:$A$107,A31,変更記録!$B$8:$B$107,F31))),IF(G31="未確認",ISTEXT(I31),ISNUMBER(I31)),I31=IF(G31="未確認","",H31-C31),IF(F31=0,ISTEXT(M31),ISNUMBER(M31)),M31=IF(F31=0,"",SUMIFS(変更記録!$C$8:$C$107,変更記録!$A$8:$A$107,A31,変更記録!$B$8:$B$107,F31)),ISNUMBER(N31),N31=IF(F31=0,D31,SUMIFS(変更記録!$F$8:$F$107,変更記録!$A$8:$A$107,A31,変更記録!$B$8:$B$107,F31))),0,1))))</f>
        <v>0</v>
      </c>
      <c r="M31" s="11" t="str">
        <f aca="false">IF(J31="","",IF(K31&lt;&gt;0,NA(),IF(F31=0,"",SUMIFS(変更記録!$C$8:$C$107,変更記録!$A$8:$A$107,A31,変更記録!$B$8:$B$107,F31))))</f>
        <v/>
      </c>
      <c r="N31" s="11" t="str">
        <f aca="false">IF(J31="","",IF(K31&lt;&gt;0,NA(),IF(F31=0,D31,SUMIFS(変更記録!$F$8:$F$107,変更記録!$A$8:$A$107,A31,変更記録!$B$8:$B$107,F31))))</f>
        <v/>
      </c>
    </row>
    <row r="32" customFormat="false" ht="30" hidden="false" customHeight="true" outlineLevel="0" collapsed="false">
      <c r="A32" s="9"/>
      <c r="B32" s="3"/>
      <c r="C32" s="10"/>
      <c r="D32" s="3"/>
      <c r="E32" s="1" t="str">
        <f aca="false">IF(J32="","",IF(K32&lt;&gt;0,NA(),IF(AND(B32&gt;=受注一覧!$B$3,B32&lt;=受注一覧!$E$3),1,0)))</f>
        <v/>
      </c>
      <c r="F32" s="1" t="str">
        <f aca="false">IF(J32="","",IF(K32&lt;&gt;0,NA(),COUNTIFS(変更記録!$A$8:$A$107,A32)))</f>
        <v/>
      </c>
      <c r="G32" s="1" t="str">
        <f aca="false">IF(J32="","",IF(K32&lt;&gt;0,NA(),IF(F32=0,"未変更",IF(COUNTIFS(変更記録!$A$8:$A$107,A32,変更記録!$B$8:$B$107,F32,変更記録!$D$8:$D$107,"未確認")&gt;0,"未確認",IF(COUNTIFS(変更記録!$A$8:$A$107,A32,変更記録!$B$8:$B$107,F32,変更記録!$D$8:$D$107,"取消")&gt;0,"取消","変更")))))</f>
        <v/>
      </c>
      <c r="H32" s="4" t="str">
        <f aca="false">IF(J32="","",IF(K32&lt;&gt;0,NA(),IF(G32="未確認","",IF(F32=0,C32,SUMIFS(変更記録!$H$8:$H$107,変更記録!$A$8:$A$107,A32,変更記録!$B$8:$B$107,F32)))))</f>
        <v/>
      </c>
      <c r="I32" s="4" t="str">
        <f aca="false">IF(J32="","",IF(K32&lt;&gt;0,NA(),IF(G32="未確認","",H32-C32)))</f>
        <v/>
      </c>
      <c r="J32" s="1" t="str">
        <f aca="false">IF(COUNTA(A32:D32)=0,"",IF(NOT(AND(ISTEXT(A32),LEN(A32)=8,EXACT(LEFT(A32,4),"ORD-"),ISNUMBER(FIND(MID(A32,5,1)&amp;"x","0x1x2x3x4x5x6x7x8x9x")),ISNUMBER(FIND(MID(A32,6,1)&amp;"x","0x1x2x3x4x5x6x7x8x9x")),ISNUMBER(FIND(MID(A32,7,1)&amp;"x","0x1x2x3x4x5x6x7x8x9x")),ISNUMBER(FIND(MID(A32,8,1)&amp;"x","0x1x2x3x4x5x6x7x8x9x")))),"IDはORD-と半角数字4桁",IF(COUNTIFS($A$8:$A$57,A32)&gt;1,"受注IDが重複",IF(NOT(IF(ISNUMBER(B32),AND(B32&gt;=43831,B32&lt;73051,B32=INT(B32)),FALSE())),"当初受注日は時刻なしで必須",IF(NOT(IF(ISNUMBER(C32),AND(C32&gt;=0,C32&lt;=1000000000,C32=INT(C32)),FALSE())),"当初額は0〜10億円の整数で必須",IF(NOT(IF(ISNUMBER(D32),AND(D32&gt;=43831,D32&lt;73051,D32=INT(D32)),FALSE())),"当初確認日は時刻なしで必須",IF(OR(B32&gt;D32,D32&gt;受注一覧!$H$3),"受注日≦当初確認日≦基準日を確認","確認済み")))))))</f>
        <v/>
      </c>
      <c r="K32" s="1" t="str">
        <f aca="false">IF(J32="","",IF(J32="確認済み",0,1))</f>
        <v/>
      </c>
      <c r="L32" s="1" t="n">
        <f aca="false">IF(COUNTA(A32:D32)=0,IF(AND(J32="",K32="",E32="",F32="",G32="",H32="",I32="",M32="",N32=""),0,1),IF(NOT(AND(ISTEXT(J32),J32=IF(COUNTA(A32:D32)=0,"",IF(NOT(AND(ISTEXT(A32),LEN(A32)=8,EXACT(LEFT(A32,4),"ORD-"),ISNUMBER(FIND(MID(A32,5,1)&amp;"x","0x1x2x3x4x5x6x7x8x9x")),ISNUMBER(FIND(MID(A32,6,1)&amp;"x","0x1x2x3x4x5x6x7x8x9x")),ISNUMBER(FIND(MID(A32,7,1)&amp;"x","0x1x2x3x4x5x6x7x8x9x")),ISNUMBER(FIND(MID(A32,8,1)&amp;"x","0x1x2x3x4x5x6x7x8x9x")))),"IDはORD-と半角数字4桁",IF(COUNTIFS($A$8:$A$57,A32)&gt;1,"受注IDが重複",IF(NOT(IF(ISNUMBER(B32),AND(B32&gt;=43831,B32&lt;73051,B32=INT(B32)),FALSE())),"当初受注日は時刻なしで必須",IF(NOT(IF(ISNUMBER(C32),AND(C32&gt;=0,C32&lt;=1000000000,C32=INT(C32)),FALSE())),"当初額は0〜10億円の整数で必須",IF(NOT(IF(ISNUMBER(D32),AND(D32&gt;=43831,D32&lt;73051,D32=INT(D32)),FALSE())),"当初確認日は時刻なしで必須",IF(OR(B32&gt;D32,D32&gt;受注一覧!$H$3),"受注日≦当初確認日≦基準日を確認","確認済み"))))))),ISNUMBER(K32),K32=IF(J32="確認済み",0,1))),1,IF(K32&lt;&gt;0,0,IF(AND(ISNUMBER(E32),E32=IF(AND(B32&gt;=受注一覧!$B$3,B32&lt;=受注一覧!$E$3),1,0),ISNUMBER(F32),F32=COUNTIFS(変更記録!$A$8:$A$107,A32),ISTEXT(G32),G32=IF(F32=0,"未変更",IF(COUNTIFS(変更記録!$A$8:$A$107,A32,変更記録!$B$8:$B$107,F32,変更記録!$D$8:$D$107,"未確認")&gt;0,"未確認",IF(COUNTIFS(変更記録!$A$8:$A$107,A32,変更記録!$B$8:$B$107,F32,変更記録!$D$8:$D$107,"取消")&gt;0,"取消","変更"))),IF(G32="未確認",ISTEXT(H32),ISNUMBER(H32)),H32=IF(G32="未確認","",IF(F32=0,C32,SUMIFS(変更記録!$H$8:$H$107,変更記録!$A$8:$A$107,A32,変更記録!$B$8:$B$107,F32))),IF(G32="未確認",ISTEXT(I32),ISNUMBER(I32)),I32=IF(G32="未確認","",H32-C32),IF(F32=0,ISTEXT(M32),ISNUMBER(M32)),M32=IF(F32=0,"",SUMIFS(変更記録!$C$8:$C$107,変更記録!$A$8:$A$107,A32,変更記録!$B$8:$B$107,F32)),ISNUMBER(N32),N32=IF(F32=0,D32,SUMIFS(変更記録!$F$8:$F$107,変更記録!$A$8:$A$107,A32,変更記録!$B$8:$B$107,F32))),0,1))))</f>
        <v>0</v>
      </c>
      <c r="M32" s="11" t="str">
        <f aca="false">IF(J32="","",IF(K32&lt;&gt;0,NA(),IF(F32=0,"",SUMIFS(変更記録!$C$8:$C$107,変更記録!$A$8:$A$107,A32,変更記録!$B$8:$B$107,F32))))</f>
        <v/>
      </c>
      <c r="N32" s="11" t="str">
        <f aca="false">IF(J32="","",IF(K32&lt;&gt;0,NA(),IF(F32=0,D32,SUMIFS(変更記録!$F$8:$F$107,変更記録!$A$8:$A$107,A32,変更記録!$B$8:$B$107,F32))))</f>
        <v/>
      </c>
    </row>
    <row r="33" customFormat="false" ht="30" hidden="false" customHeight="true" outlineLevel="0" collapsed="false">
      <c r="A33" s="9"/>
      <c r="B33" s="3"/>
      <c r="C33" s="10"/>
      <c r="D33" s="3"/>
      <c r="E33" s="1" t="str">
        <f aca="false">IF(J33="","",IF(K33&lt;&gt;0,NA(),IF(AND(B33&gt;=受注一覧!$B$3,B33&lt;=受注一覧!$E$3),1,0)))</f>
        <v/>
      </c>
      <c r="F33" s="1" t="str">
        <f aca="false">IF(J33="","",IF(K33&lt;&gt;0,NA(),COUNTIFS(変更記録!$A$8:$A$107,A33)))</f>
        <v/>
      </c>
      <c r="G33" s="1" t="str">
        <f aca="false">IF(J33="","",IF(K33&lt;&gt;0,NA(),IF(F33=0,"未変更",IF(COUNTIFS(変更記録!$A$8:$A$107,A33,変更記録!$B$8:$B$107,F33,変更記録!$D$8:$D$107,"未確認")&gt;0,"未確認",IF(COUNTIFS(変更記録!$A$8:$A$107,A33,変更記録!$B$8:$B$107,F33,変更記録!$D$8:$D$107,"取消")&gt;0,"取消","変更")))))</f>
        <v/>
      </c>
      <c r="H33" s="4" t="str">
        <f aca="false">IF(J33="","",IF(K33&lt;&gt;0,NA(),IF(G33="未確認","",IF(F33=0,C33,SUMIFS(変更記録!$H$8:$H$107,変更記録!$A$8:$A$107,A33,変更記録!$B$8:$B$107,F33)))))</f>
        <v/>
      </c>
      <c r="I33" s="4" t="str">
        <f aca="false">IF(J33="","",IF(K33&lt;&gt;0,NA(),IF(G33="未確認","",H33-C33)))</f>
        <v/>
      </c>
      <c r="J33" s="1" t="str">
        <f aca="false">IF(COUNTA(A33:D33)=0,"",IF(NOT(AND(ISTEXT(A33),LEN(A33)=8,EXACT(LEFT(A33,4),"ORD-"),ISNUMBER(FIND(MID(A33,5,1)&amp;"x","0x1x2x3x4x5x6x7x8x9x")),ISNUMBER(FIND(MID(A33,6,1)&amp;"x","0x1x2x3x4x5x6x7x8x9x")),ISNUMBER(FIND(MID(A33,7,1)&amp;"x","0x1x2x3x4x5x6x7x8x9x")),ISNUMBER(FIND(MID(A33,8,1)&amp;"x","0x1x2x3x4x5x6x7x8x9x")))),"IDはORD-と半角数字4桁",IF(COUNTIFS($A$8:$A$57,A33)&gt;1,"受注IDが重複",IF(NOT(IF(ISNUMBER(B33),AND(B33&gt;=43831,B33&lt;73051,B33=INT(B33)),FALSE())),"当初受注日は時刻なしで必須",IF(NOT(IF(ISNUMBER(C33),AND(C33&gt;=0,C33&lt;=1000000000,C33=INT(C33)),FALSE())),"当初額は0〜10億円の整数で必須",IF(NOT(IF(ISNUMBER(D33),AND(D33&gt;=43831,D33&lt;73051,D33=INT(D33)),FALSE())),"当初確認日は時刻なしで必須",IF(OR(B33&gt;D33,D33&gt;受注一覧!$H$3),"受注日≦当初確認日≦基準日を確認","確認済み")))))))</f>
        <v/>
      </c>
      <c r="K33" s="1" t="str">
        <f aca="false">IF(J33="","",IF(J33="確認済み",0,1))</f>
        <v/>
      </c>
      <c r="L33" s="1" t="n">
        <f aca="false">IF(COUNTA(A33:D33)=0,IF(AND(J33="",K33="",E33="",F33="",G33="",H33="",I33="",M33="",N33=""),0,1),IF(NOT(AND(ISTEXT(J33),J33=IF(COUNTA(A33:D33)=0,"",IF(NOT(AND(ISTEXT(A33),LEN(A33)=8,EXACT(LEFT(A33,4),"ORD-"),ISNUMBER(FIND(MID(A33,5,1)&amp;"x","0x1x2x3x4x5x6x7x8x9x")),ISNUMBER(FIND(MID(A33,6,1)&amp;"x","0x1x2x3x4x5x6x7x8x9x")),ISNUMBER(FIND(MID(A33,7,1)&amp;"x","0x1x2x3x4x5x6x7x8x9x")),ISNUMBER(FIND(MID(A33,8,1)&amp;"x","0x1x2x3x4x5x6x7x8x9x")))),"IDはORD-と半角数字4桁",IF(COUNTIFS($A$8:$A$57,A33)&gt;1,"受注IDが重複",IF(NOT(IF(ISNUMBER(B33),AND(B33&gt;=43831,B33&lt;73051,B33=INT(B33)),FALSE())),"当初受注日は時刻なしで必須",IF(NOT(IF(ISNUMBER(C33),AND(C33&gt;=0,C33&lt;=1000000000,C33=INT(C33)),FALSE())),"当初額は0〜10億円の整数で必須",IF(NOT(IF(ISNUMBER(D33),AND(D33&gt;=43831,D33&lt;73051,D33=INT(D33)),FALSE())),"当初確認日は時刻なしで必須",IF(OR(B33&gt;D33,D33&gt;受注一覧!$H$3),"受注日≦当初確認日≦基準日を確認","確認済み"))))))),ISNUMBER(K33),K33=IF(J33="確認済み",0,1))),1,IF(K33&lt;&gt;0,0,IF(AND(ISNUMBER(E33),E33=IF(AND(B33&gt;=受注一覧!$B$3,B33&lt;=受注一覧!$E$3),1,0),ISNUMBER(F33),F33=COUNTIFS(変更記録!$A$8:$A$107,A33),ISTEXT(G33),G33=IF(F33=0,"未変更",IF(COUNTIFS(変更記録!$A$8:$A$107,A33,変更記録!$B$8:$B$107,F33,変更記録!$D$8:$D$107,"未確認")&gt;0,"未確認",IF(COUNTIFS(変更記録!$A$8:$A$107,A33,変更記録!$B$8:$B$107,F33,変更記録!$D$8:$D$107,"取消")&gt;0,"取消","変更"))),IF(G33="未確認",ISTEXT(H33),ISNUMBER(H33)),H33=IF(G33="未確認","",IF(F33=0,C33,SUMIFS(変更記録!$H$8:$H$107,変更記録!$A$8:$A$107,A33,変更記録!$B$8:$B$107,F33))),IF(G33="未確認",ISTEXT(I33),ISNUMBER(I33)),I33=IF(G33="未確認","",H33-C33),IF(F33=0,ISTEXT(M33),ISNUMBER(M33)),M33=IF(F33=0,"",SUMIFS(変更記録!$C$8:$C$107,変更記録!$A$8:$A$107,A33,変更記録!$B$8:$B$107,F33)),ISNUMBER(N33),N33=IF(F33=0,D33,SUMIFS(変更記録!$F$8:$F$107,変更記録!$A$8:$A$107,A33,変更記録!$B$8:$B$107,F33))),0,1))))</f>
        <v>0</v>
      </c>
      <c r="M33" s="11" t="str">
        <f aca="false">IF(J33="","",IF(K33&lt;&gt;0,NA(),IF(F33=0,"",SUMIFS(変更記録!$C$8:$C$107,変更記録!$A$8:$A$107,A33,変更記録!$B$8:$B$107,F33))))</f>
        <v/>
      </c>
      <c r="N33" s="11" t="str">
        <f aca="false">IF(J33="","",IF(K33&lt;&gt;0,NA(),IF(F33=0,D33,SUMIFS(変更記録!$F$8:$F$107,変更記録!$A$8:$A$107,A33,変更記録!$B$8:$B$107,F33))))</f>
        <v/>
      </c>
    </row>
    <row r="34" customFormat="false" ht="30" hidden="false" customHeight="true" outlineLevel="0" collapsed="false">
      <c r="A34" s="9"/>
      <c r="B34" s="3"/>
      <c r="C34" s="10"/>
      <c r="D34" s="3"/>
      <c r="E34" s="1" t="str">
        <f aca="false">IF(J34="","",IF(K34&lt;&gt;0,NA(),IF(AND(B34&gt;=受注一覧!$B$3,B34&lt;=受注一覧!$E$3),1,0)))</f>
        <v/>
      </c>
      <c r="F34" s="1" t="str">
        <f aca="false">IF(J34="","",IF(K34&lt;&gt;0,NA(),COUNTIFS(変更記録!$A$8:$A$107,A34)))</f>
        <v/>
      </c>
      <c r="G34" s="1" t="str">
        <f aca="false">IF(J34="","",IF(K34&lt;&gt;0,NA(),IF(F34=0,"未変更",IF(COUNTIFS(変更記録!$A$8:$A$107,A34,変更記録!$B$8:$B$107,F34,変更記録!$D$8:$D$107,"未確認")&gt;0,"未確認",IF(COUNTIFS(変更記録!$A$8:$A$107,A34,変更記録!$B$8:$B$107,F34,変更記録!$D$8:$D$107,"取消")&gt;0,"取消","変更")))))</f>
        <v/>
      </c>
      <c r="H34" s="4" t="str">
        <f aca="false">IF(J34="","",IF(K34&lt;&gt;0,NA(),IF(G34="未確認","",IF(F34=0,C34,SUMIFS(変更記録!$H$8:$H$107,変更記録!$A$8:$A$107,A34,変更記録!$B$8:$B$107,F34)))))</f>
        <v/>
      </c>
      <c r="I34" s="4" t="str">
        <f aca="false">IF(J34="","",IF(K34&lt;&gt;0,NA(),IF(G34="未確認","",H34-C34)))</f>
        <v/>
      </c>
      <c r="J34" s="1" t="str">
        <f aca="false">IF(COUNTA(A34:D34)=0,"",IF(NOT(AND(ISTEXT(A34),LEN(A34)=8,EXACT(LEFT(A34,4),"ORD-"),ISNUMBER(FIND(MID(A34,5,1)&amp;"x","0x1x2x3x4x5x6x7x8x9x")),ISNUMBER(FIND(MID(A34,6,1)&amp;"x","0x1x2x3x4x5x6x7x8x9x")),ISNUMBER(FIND(MID(A34,7,1)&amp;"x","0x1x2x3x4x5x6x7x8x9x")),ISNUMBER(FIND(MID(A34,8,1)&amp;"x","0x1x2x3x4x5x6x7x8x9x")))),"IDはORD-と半角数字4桁",IF(COUNTIFS($A$8:$A$57,A34)&gt;1,"受注IDが重複",IF(NOT(IF(ISNUMBER(B34),AND(B34&gt;=43831,B34&lt;73051,B34=INT(B34)),FALSE())),"当初受注日は時刻なしで必須",IF(NOT(IF(ISNUMBER(C34),AND(C34&gt;=0,C34&lt;=1000000000,C34=INT(C34)),FALSE())),"当初額は0〜10億円の整数で必須",IF(NOT(IF(ISNUMBER(D34),AND(D34&gt;=43831,D34&lt;73051,D34=INT(D34)),FALSE())),"当初確認日は時刻なしで必須",IF(OR(B34&gt;D34,D34&gt;受注一覧!$H$3),"受注日≦当初確認日≦基準日を確認","確認済み")))))))</f>
        <v/>
      </c>
      <c r="K34" s="1" t="str">
        <f aca="false">IF(J34="","",IF(J34="確認済み",0,1))</f>
        <v/>
      </c>
      <c r="L34" s="1" t="n">
        <f aca="false">IF(COUNTA(A34:D34)=0,IF(AND(J34="",K34="",E34="",F34="",G34="",H34="",I34="",M34="",N34=""),0,1),IF(NOT(AND(ISTEXT(J34),J34=IF(COUNTA(A34:D34)=0,"",IF(NOT(AND(ISTEXT(A34),LEN(A34)=8,EXACT(LEFT(A34,4),"ORD-"),ISNUMBER(FIND(MID(A34,5,1)&amp;"x","0x1x2x3x4x5x6x7x8x9x")),ISNUMBER(FIND(MID(A34,6,1)&amp;"x","0x1x2x3x4x5x6x7x8x9x")),ISNUMBER(FIND(MID(A34,7,1)&amp;"x","0x1x2x3x4x5x6x7x8x9x")),ISNUMBER(FIND(MID(A34,8,1)&amp;"x","0x1x2x3x4x5x6x7x8x9x")))),"IDはORD-と半角数字4桁",IF(COUNTIFS($A$8:$A$57,A34)&gt;1,"受注IDが重複",IF(NOT(IF(ISNUMBER(B34),AND(B34&gt;=43831,B34&lt;73051,B34=INT(B34)),FALSE())),"当初受注日は時刻なしで必須",IF(NOT(IF(ISNUMBER(C34),AND(C34&gt;=0,C34&lt;=1000000000,C34=INT(C34)),FALSE())),"当初額は0〜10億円の整数で必須",IF(NOT(IF(ISNUMBER(D34),AND(D34&gt;=43831,D34&lt;73051,D34=INT(D34)),FALSE())),"当初確認日は時刻なしで必須",IF(OR(B34&gt;D34,D34&gt;受注一覧!$H$3),"受注日≦当初確認日≦基準日を確認","確認済み"))))))),ISNUMBER(K34),K34=IF(J34="確認済み",0,1))),1,IF(K34&lt;&gt;0,0,IF(AND(ISNUMBER(E34),E34=IF(AND(B34&gt;=受注一覧!$B$3,B34&lt;=受注一覧!$E$3),1,0),ISNUMBER(F34),F34=COUNTIFS(変更記録!$A$8:$A$107,A34),ISTEXT(G34),G34=IF(F34=0,"未変更",IF(COUNTIFS(変更記録!$A$8:$A$107,A34,変更記録!$B$8:$B$107,F34,変更記録!$D$8:$D$107,"未確認")&gt;0,"未確認",IF(COUNTIFS(変更記録!$A$8:$A$107,A34,変更記録!$B$8:$B$107,F34,変更記録!$D$8:$D$107,"取消")&gt;0,"取消","変更"))),IF(G34="未確認",ISTEXT(H34),ISNUMBER(H34)),H34=IF(G34="未確認","",IF(F34=0,C34,SUMIFS(変更記録!$H$8:$H$107,変更記録!$A$8:$A$107,A34,変更記録!$B$8:$B$107,F34))),IF(G34="未確認",ISTEXT(I34),ISNUMBER(I34)),I34=IF(G34="未確認","",H34-C34),IF(F34=0,ISTEXT(M34),ISNUMBER(M34)),M34=IF(F34=0,"",SUMIFS(変更記録!$C$8:$C$107,変更記録!$A$8:$A$107,A34,変更記録!$B$8:$B$107,F34)),ISNUMBER(N34),N34=IF(F34=0,D34,SUMIFS(変更記録!$F$8:$F$107,変更記録!$A$8:$A$107,A34,変更記録!$B$8:$B$107,F34))),0,1))))</f>
        <v>0</v>
      </c>
      <c r="M34" s="11" t="str">
        <f aca="false">IF(J34="","",IF(K34&lt;&gt;0,NA(),IF(F34=0,"",SUMIFS(変更記録!$C$8:$C$107,変更記録!$A$8:$A$107,A34,変更記録!$B$8:$B$107,F34))))</f>
        <v/>
      </c>
      <c r="N34" s="11" t="str">
        <f aca="false">IF(J34="","",IF(K34&lt;&gt;0,NA(),IF(F34=0,D34,SUMIFS(変更記録!$F$8:$F$107,変更記録!$A$8:$A$107,A34,変更記録!$B$8:$B$107,F34))))</f>
        <v/>
      </c>
    </row>
    <row r="35" customFormat="false" ht="30" hidden="false" customHeight="true" outlineLevel="0" collapsed="false">
      <c r="A35" s="9"/>
      <c r="B35" s="3"/>
      <c r="C35" s="10"/>
      <c r="D35" s="3"/>
      <c r="E35" s="1" t="str">
        <f aca="false">IF(J35="","",IF(K35&lt;&gt;0,NA(),IF(AND(B35&gt;=受注一覧!$B$3,B35&lt;=受注一覧!$E$3),1,0)))</f>
        <v/>
      </c>
      <c r="F35" s="1" t="str">
        <f aca="false">IF(J35="","",IF(K35&lt;&gt;0,NA(),COUNTIFS(変更記録!$A$8:$A$107,A35)))</f>
        <v/>
      </c>
      <c r="G35" s="1" t="str">
        <f aca="false">IF(J35="","",IF(K35&lt;&gt;0,NA(),IF(F35=0,"未変更",IF(COUNTIFS(変更記録!$A$8:$A$107,A35,変更記録!$B$8:$B$107,F35,変更記録!$D$8:$D$107,"未確認")&gt;0,"未確認",IF(COUNTIFS(変更記録!$A$8:$A$107,A35,変更記録!$B$8:$B$107,F35,変更記録!$D$8:$D$107,"取消")&gt;0,"取消","変更")))))</f>
        <v/>
      </c>
      <c r="H35" s="4" t="str">
        <f aca="false">IF(J35="","",IF(K35&lt;&gt;0,NA(),IF(G35="未確認","",IF(F35=0,C35,SUMIFS(変更記録!$H$8:$H$107,変更記録!$A$8:$A$107,A35,変更記録!$B$8:$B$107,F35)))))</f>
        <v/>
      </c>
      <c r="I35" s="4" t="str">
        <f aca="false">IF(J35="","",IF(K35&lt;&gt;0,NA(),IF(G35="未確認","",H35-C35)))</f>
        <v/>
      </c>
      <c r="J35" s="1" t="str">
        <f aca="false">IF(COUNTA(A35:D35)=0,"",IF(NOT(AND(ISTEXT(A35),LEN(A35)=8,EXACT(LEFT(A35,4),"ORD-"),ISNUMBER(FIND(MID(A35,5,1)&amp;"x","0x1x2x3x4x5x6x7x8x9x")),ISNUMBER(FIND(MID(A35,6,1)&amp;"x","0x1x2x3x4x5x6x7x8x9x")),ISNUMBER(FIND(MID(A35,7,1)&amp;"x","0x1x2x3x4x5x6x7x8x9x")),ISNUMBER(FIND(MID(A35,8,1)&amp;"x","0x1x2x3x4x5x6x7x8x9x")))),"IDはORD-と半角数字4桁",IF(COUNTIFS($A$8:$A$57,A35)&gt;1,"受注IDが重複",IF(NOT(IF(ISNUMBER(B35),AND(B35&gt;=43831,B35&lt;73051,B35=INT(B35)),FALSE())),"当初受注日は時刻なしで必須",IF(NOT(IF(ISNUMBER(C35),AND(C35&gt;=0,C35&lt;=1000000000,C35=INT(C35)),FALSE())),"当初額は0〜10億円の整数で必須",IF(NOT(IF(ISNUMBER(D35),AND(D35&gt;=43831,D35&lt;73051,D35=INT(D35)),FALSE())),"当初確認日は時刻なしで必須",IF(OR(B35&gt;D35,D35&gt;受注一覧!$H$3),"受注日≦当初確認日≦基準日を確認","確認済み")))))))</f>
        <v/>
      </c>
      <c r="K35" s="1" t="str">
        <f aca="false">IF(J35="","",IF(J35="確認済み",0,1))</f>
        <v/>
      </c>
      <c r="L35" s="1" t="n">
        <f aca="false">IF(COUNTA(A35:D35)=0,IF(AND(J35="",K35="",E35="",F35="",G35="",H35="",I35="",M35="",N35=""),0,1),IF(NOT(AND(ISTEXT(J35),J35=IF(COUNTA(A35:D35)=0,"",IF(NOT(AND(ISTEXT(A35),LEN(A35)=8,EXACT(LEFT(A35,4),"ORD-"),ISNUMBER(FIND(MID(A35,5,1)&amp;"x","0x1x2x3x4x5x6x7x8x9x")),ISNUMBER(FIND(MID(A35,6,1)&amp;"x","0x1x2x3x4x5x6x7x8x9x")),ISNUMBER(FIND(MID(A35,7,1)&amp;"x","0x1x2x3x4x5x6x7x8x9x")),ISNUMBER(FIND(MID(A35,8,1)&amp;"x","0x1x2x3x4x5x6x7x8x9x")))),"IDはORD-と半角数字4桁",IF(COUNTIFS($A$8:$A$57,A35)&gt;1,"受注IDが重複",IF(NOT(IF(ISNUMBER(B35),AND(B35&gt;=43831,B35&lt;73051,B35=INT(B35)),FALSE())),"当初受注日は時刻なしで必須",IF(NOT(IF(ISNUMBER(C35),AND(C35&gt;=0,C35&lt;=1000000000,C35=INT(C35)),FALSE())),"当初額は0〜10億円の整数で必須",IF(NOT(IF(ISNUMBER(D35),AND(D35&gt;=43831,D35&lt;73051,D35=INT(D35)),FALSE())),"当初確認日は時刻なしで必須",IF(OR(B35&gt;D35,D35&gt;受注一覧!$H$3),"受注日≦当初確認日≦基準日を確認","確認済み"))))))),ISNUMBER(K35),K35=IF(J35="確認済み",0,1))),1,IF(K35&lt;&gt;0,0,IF(AND(ISNUMBER(E35),E35=IF(AND(B35&gt;=受注一覧!$B$3,B35&lt;=受注一覧!$E$3),1,0),ISNUMBER(F35),F35=COUNTIFS(変更記録!$A$8:$A$107,A35),ISTEXT(G35),G35=IF(F35=0,"未変更",IF(COUNTIFS(変更記録!$A$8:$A$107,A35,変更記録!$B$8:$B$107,F35,変更記録!$D$8:$D$107,"未確認")&gt;0,"未確認",IF(COUNTIFS(変更記録!$A$8:$A$107,A35,変更記録!$B$8:$B$107,F35,変更記録!$D$8:$D$107,"取消")&gt;0,"取消","変更"))),IF(G35="未確認",ISTEXT(H35),ISNUMBER(H35)),H35=IF(G35="未確認","",IF(F35=0,C35,SUMIFS(変更記録!$H$8:$H$107,変更記録!$A$8:$A$107,A35,変更記録!$B$8:$B$107,F35))),IF(G35="未確認",ISTEXT(I35),ISNUMBER(I35)),I35=IF(G35="未確認","",H35-C35),IF(F35=0,ISTEXT(M35),ISNUMBER(M35)),M35=IF(F35=0,"",SUMIFS(変更記録!$C$8:$C$107,変更記録!$A$8:$A$107,A35,変更記録!$B$8:$B$107,F35)),ISNUMBER(N35),N35=IF(F35=0,D35,SUMIFS(変更記録!$F$8:$F$107,変更記録!$A$8:$A$107,A35,変更記録!$B$8:$B$107,F35))),0,1))))</f>
        <v>0</v>
      </c>
      <c r="M35" s="11" t="str">
        <f aca="false">IF(J35="","",IF(K35&lt;&gt;0,NA(),IF(F35=0,"",SUMIFS(変更記録!$C$8:$C$107,変更記録!$A$8:$A$107,A35,変更記録!$B$8:$B$107,F35))))</f>
        <v/>
      </c>
      <c r="N35" s="11" t="str">
        <f aca="false">IF(J35="","",IF(K35&lt;&gt;0,NA(),IF(F35=0,D35,SUMIFS(変更記録!$F$8:$F$107,変更記録!$A$8:$A$107,A35,変更記録!$B$8:$B$107,F35))))</f>
        <v/>
      </c>
    </row>
    <row r="36" customFormat="false" ht="30" hidden="false" customHeight="true" outlineLevel="0" collapsed="false">
      <c r="A36" s="9"/>
      <c r="B36" s="3"/>
      <c r="C36" s="10"/>
      <c r="D36" s="3"/>
      <c r="E36" s="1" t="str">
        <f aca="false">IF(J36="","",IF(K36&lt;&gt;0,NA(),IF(AND(B36&gt;=受注一覧!$B$3,B36&lt;=受注一覧!$E$3),1,0)))</f>
        <v/>
      </c>
      <c r="F36" s="1" t="str">
        <f aca="false">IF(J36="","",IF(K36&lt;&gt;0,NA(),COUNTIFS(変更記録!$A$8:$A$107,A36)))</f>
        <v/>
      </c>
      <c r="G36" s="1" t="str">
        <f aca="false">IF(J36="","",IF(K36&lt;&gt;0,NA(),IF(F36=0,"未変更",IF(COUNTIFS(変更記録!$A$8:$A$107,A36,変更記録!$B$8:$B$107,F36,変更記録!$D$8:$D$107,"未確認")&gt;0,"未確認",IF(COUNTIFS(変更記録!$A$8:$A$107,A36,変更記録!$B$8:$B$107,F36,変更記録!$D$8:$D$107,"取消")&gt;0,"取消","変更")))))</f>
        <v/>
      </c>
      <c r="H36" s="4" t="str">
        <f aca="false">IF(J36="","",IF(K36&lt;&gt;0,NA(),IF(G36="未確認","",IF(F36=0,C36,SUMIFS(変更記録!$H$8:$H$107,変更記録!$A$8:$A$107,A36,変更記録!$B$8:$B$107,F36)))))</f>
        <v/>
      </c>
      <c r="I36" s="4" t="str">
        <f aca="false">IF(J36="","",IF(K36&lt;&gt;0,NA(),IF(G36="未確認","",H36-C36)))</f>
        <v/>
      </c>
      <c r="J36" s="1" t="str">
        <f aca="false">IF(COUNTA(A36:D36)=0,"",IF(NOT(AND(ISTEXT(A36),LEN(A36)=8,EXACT(LEFT(A36,4),"ORD-"),ISNUMBER(FIND(MID(A36,5,1)&amp;"x","0x1x2x3x4x5x6x7x8x9x")),ISNUMBER(FIND(MID(A36,6,1)&amp;"x","0x1x2x3x4x5x6x7x8x9x")),ISNUMBER(FIND(MID(A36,7,1)&amp;"x","0x1x2x3x4x5x6x7x8x9x")),ISNUMBER(FIND(MID(A36,8,1)&amp;"x","0x1x2x3x4x5x6x7x8x9x")))),"IDはORD-と半角数字4桁",IF(COUNTIFS($A$8:$A$57,A36)&gt;1,"受注IDが重複",IF(NOT(IF(ISNUMBER(B36),AND(B36&gt;=43831,B36&lt;73051,B36=INT(B36)),FALSE())),"当初受注日は時刻なしで必須",IF(NOT(IF(ISNUMBER(C36),AND(C36&gt;=0,C36&lt;=1000000000,C36=INT(C36)),FALSE())),"当初額は0〜10億円の整数で必須",IF(NOT(IF(ISNUMBER(D36),AND(D36&gt;=43831,D36&lt;73051,D36=INT(D36)),FALSE())),"当初確認日は時刻なしで必須",IF(OR(B36&gt;D36,D36&gt;受注一覧!$H$3),"受注日≦当初確認日≦基準日を確認","確認済み")))))))</f>
        <v/>
      </c>
      <c r="K36" s="1" t="str">
        <f aca="false">IF(J36="","",IF(J36="確認済み",0,1))</f>
        <v/>
      </c>
      <c r="L36" s="1" t="n">
        <f aca="false">IF(COUNTA(A36:D36)=0,IF(AND(J36="",K36="",E36="",F36="",G36="",H36="",I36="",M36="",N36=""),0,1),IF(NOT(AND(ISTEXT(J36),J36=IF(COUNTA(A36:D36)=0,"",IF(NOT(AND(ISTEXT(A36),LEN(A36)=8,EXACT(LEFT(A36,4),"ORD-"),ISNUMBER(FIND(MID(A36,5,1)&amp;"x","0x1x2x3x4x5x6x7x8x9x")),ISNUMBER(FIND(MID(A36,6,1)&amp;"x","0x1x2x3x4x5x6x7x8x9x")),ISNUMBER(FIND(MID(A36,7,1)&amp;"x","0x1x2x3x4x5x6x7x8x9x")),ISNUMBER(FIND(MID(A36,8,1)&amp;"x","0x1x2x3x4x5x6x7x8x9x")))),"IDはORD-と半角数字4桁",IF(COUNTIFS($A$8:$A$57,A36)&gt;1,"受注IDが重複",IF(NOT(IF(ISNUMBER(B36),AND(B36&gt;=43831,B36&lt;73051,B36=INT(B36)),FALSE())),"当初受注日は時刻なしで必須",IF(NOT(IF(ISNUMBER(C36),AND(C36&gt;=0,C36&lt;=1000000000,C36=INT(C36)),FALSE())),"当初額は0〜10億円の整数で必須",IF(NOT(IF(ISNUMBER(D36),AND(D36&gt;=43831,D36&lt;73051,D36=INT(D36)),FALSE())),"当初確認日は時刻なしで必須",IF(OR(B36&gt;D36,D36&gt;受注一覧!$H$3),"受注日≦当初確認日≦基準日を確認","確認済み"))))))),ISNUMBER(K36),K36=IF(J36="確認済み",0,1))),1,IF(K36&lt;&gt;0,0,IF(AND(ISNUMBER(E36),E36=IF(AND(B36&gt;=受注一覧!$B$3,B36&lt;=受注一覧!$E$3),1,0),ISNUMBER(F36),F36=COUNTIFS(変更記録!$A$8:$A$107,A36),ISTEXT(G36),G36=IF(F36=0,"未変更",IF(COUNTIFS(変更記録!$A$8:$A$107,A36,変更記録!$B$8:$B$107,F36,変更記録!$D$8:$D$107,"未確認")&gt;0,"未確認",IF(COUNTIFS(変更記録!$A$8:$A$107,A36,変更記録!$B$8:$B$107,F36,変更記録!$D$8:$D$107,"取消")&gt;0,"取消","変更"))),IF(G36="未確認",ISTEXT(H36),ISNUMBER(H36)),H36=IF(G36="未確認","",IF(F36=0,C36,SUMIFS(変更記録!$H$8:$H$107,変更記録!$A$8:$A$107,A36,変更記録!$B$8:$B$107,F36))),IF(G36="未確認",ISTEXT(I36),ISNUMBER(I36)),I36=IF(G36="未確認","",H36-C36),IF(F36=0,ISTEXT(M36),ISNUMBER(M36)),M36=IF(F36=0,"",SUMIFS(変更記録!$C$8:$C$107,変更記録!$A$8:$A$107,A36,変更記録!$B$8:$B$107,F36)),ISNUMBER(N36),N36=IF(F36=0,D36,SUMIFS(変更記録!$F$8:$F$107,変更記録!$A$8:$A$107,A36,変更記録!$B$8:$B$107,F36))),0,1))))</f>
        <v>0</v>
      </c>
      <c r="M36" s="11" t="str">
        <f aca="false">IF(J36="","",IF(K36&lt;&gt;0,NA(),IF(F36=0,"",SUMIFS(変更記録!$C$8:$C$107,変更記録!$A$8:$A$107,A36,変更記録!$B$8:$B$107,F36))))</f>
        <v/>
      </c>
      <c r="N36" s="11" t="str">
        <f aca="false">IF(J36="","",IF(K36&lt;&gt;0,NA(),IF(F36=0,D36,SUMIFS(変更記録!$F$8:$F$107,変更記録!$A$8:$A$107,A36,変更記録!$B$8:$B$107,F36))))</f>
        <v/>
      </c>
    </row>
    <row r="37" customFormat="false" ht="30" hidden="false" customHeight="true" outlineLevel="0" collapsed="false">
      <c r="A37" s="9"/>
      <c r="B37" s="3"/>
      <c r="C37" s="10"/>
      <c r="D37" s="3"/>
      <c r="E37" s="1" t="str">
        <f aca="false">IF(J37="","",IF(K37&lt;&gt;0,NA(),IF(AND(B37&gt;=受注一覧!$B$3,B37&lt;=受注一覧!$E$3),1,0)))</f>
        <v/>
      </c>
      <c r="F37" s="1" t="str">
        <f aca="false">IF(J37="","",IF(K37&lt;&gt;0,NA(),COUNTIFS(変更記録!$A$8:$A$107,A37)))</f>
        <v/>
      </c>
      <c r="G37" s="1" t="str">
        <f aca="false">IF(J37="","",IF(K37&lt;&gt;0,NA(),IF(F37=0,"未変更",IF(COUNTIFS(変更記録!$A$8:$A$107,A37,変更記録!$B$8:$B$107,F37,変更記録!$D$8:$D$107,"未確認")&gt;0,"未確認",IF(COUNTIFS(変更記録!$A$8:$A$107,A37,変更記録!$B$8:$B$107,F37,変更記録!$D$8:$D$107,"取消")&gt;0,"取消","変更")))))</f>
        <v/>
      </c>
      <c r="H37" s="4" t="str">
        <f aca="false">IF(J37="","",IF(K37&lt;&gt;0,NA(),IF(G37="未確認","",IF(F37=0,C37,SUMIFS(変更記録!$H$8:$H$107,変更記録!$A$8:$A$107,A37,変更記録!$B$8:$B$107,F37)))))</f>
        <v/>
      </c>
      <c r="I37" s="4" t="str">
        <f aca="false">IF(J37="","",IF(K37&lt;&gt;0,NA(),IF(G37="未確認","",H37-C37)))</f>
        <v/>
      </c>
      <c r="J37" s="1" t="str">
        <f aca="false">IF(COUNTA(A37:D37)=0,"",IF(NOT(AND(ISTEXT(A37),LEN(A37)=8,EXACT(LEFT(A37,4),"ORD-"),ISNUMBER(FIND(MID(A37,5,1)&amp;"x","0x1x2x3x4x5x6x7x8x9x")),ISNUMBER(FIND(MID(A37,6,1)&amp;"x","0x1x2x3x4x5x6x7x8x9x")),ISNUMBER(FIND(MID(A37,7,1)&amp;"x","0x1x2x3x4x5x6x7x8x9x")),ISNUMBER(FIND(MID(A37,8,1)&amp;"x","0x1x2x3x4x5x6x7x8x9x")))),"IDはORD-と半角数字4桁",IF(COUNTIFS($A$8:$A$57,A37)&gt;1,"受注IDが重複",IF(NOT(IF(ISNUMBER(B37),AND(B37&gt;=43831,B37&lt;73051,B37=INT(B37)),FALSE())),"当初受注日は時刻なしで必須",IF(NOT(IF(ISNUMBER(C37),AND(C37&gt;=0,C37&lt;=1000000000,C37=INT(C37)),FALSE())),"当初額は0〜10億円の整数で必須",IF(NOT(IF(ISNUMBER(D37),AND(D37&gt;=43831,D37&lt;73051,D37=INT(D37)),FALSE())),"当初確認日は時刻なしで必須",IF(OR(B37&gt;D37,D37&gt;受注一覧!$H$3),"受注日≦当初確認日≦基準日を確認","確認済み")))))))</f>
        <v/>
      </c>
      <c r="K37" s="1" t="str">
        <f aca="false">IF(J37="","",IF(J37="確認済み",0,1))</f>
        <v/>
      </c>
      <c r="L37" s="1" t="n">
        <f aca="false">IF(COUNTA(A37:D37)=0,IF(AND(J37="",K37="",E37="",F37="",G37="",H37="",I37="",M37="",N37=""),0,1),IF(NOT(AND(ISTEXT(J37),J37=IF(COUNTA(A37:D37)=0,"",IF(NOT(AND(ISTEXT(A37),LEN(A37)=8,EXACT(LEFT(A37,4),"ORD-"),ISNUMBER(FIND(MID(A37,5,1)&amp;"x","0x1x2x3x4x5x6x7x8x9x")),ISNUMBER(FIND(MID(A37,6,1)&amp;"x","0x1x2x3x4x5x6x7x8x9x")),ISNUMBER(FIND(MID(A37,7,1)&amp;"x","0x1x2x3x4x5x6x7x8x9x")),ISNUMBER(FIND(MID(A37,8,1)&amp;"x","0x1x2x3x4x5x6x7x8x9x")))),"IDはORD-と半角数字4桁",IF(COUNTIFS($A$8:$A$57,A37)&gt;1,"受注IDが重複",IF(NOT(IF(ISNUMBER(B37),AND(B37&gt;=43831,B37&lt;73051,B37=INT(B37)),FALSE())),"当初受注日は時刻なしで必須",IF(NOT(IF(ISNUMBER(C37),AND(C37&gt;=0,C37&lt;=1000000000,C37=INT(C37)),FALSE())),"当初額は0〜10億円の整数で必須",IF(NOT(IF(ISNUMBER(D37),AND(D37&gt;=43831,D37&lt;73051,D37=INT(D37)),FALSE())),"当初確認日は時刻なしで必須",IF(OR(B37&gt;D37,D37&gt;受注一覧!$H$3),"受注日≦当初確認日≦基準日を確認","確認済み"))))))),ISNUMBER(K37),K37=IF(J37="確認済み",0,1))),1,IF(K37&lt;&gt;0,0,IF(AND(ISNUMBER(E37),E37=IF(AND(B37&gt;=受注一覧!$B$3,B37&lt;=受注一覧!$E$3),1,0),ISNUMBER(F37),F37=COUNTIFS(変更記録!$A$8:$A$107,A37),ISTEXT(G37),G37=IF(F37=0,"未変更",IF(COUNTIFS(変更記録!$A$8:$A$107,A37,変更記録!$B$8:$B$107,F37,変更記録!$D$8:$D$107,"未確認")&gt;0,"未確認",IF(COUNTIFS(変更記録!$A$8:$A$107,A37,変更記録!$B$8:$B$107,F37,変更記録!$D$8:$D$107,"取消")&gt;0,"取消","変更"))),IF(G37="未確認",ISTEXT(H37),ISNUMBER(H37)),H37=IF(G37="未確認","",IF(F37=0,C37,SUMIFS(変更記録!$H$8:$H$107,変更記録!$A$8:$A$107,A37,変更記録!$B$8:$B$107,F37))),IF(G37="未確認",ISTEXT(I37),ISNUMBER(I37)),I37=IF(G37="未確認","",H37-C37),IF(F37=0,ISTEXT(M37),ISNUMBER(M37)),M37=IF(F37=0,"",SUMIFS(変更記録!$C$8:$C$107,変更記録!$A$8:$A$107,A37,変更記録!$B$8:$B$107,F37)),ISNUMBER(N37),N37=IF(F37=0,D37,SUMIFS(変更記録!$F$8:$F$107,変更記録!$A$8:$A$107,A37,変更記録!$B$8:$B$107,F37))),0,1))))</f>
        <v>0</v>
      </c>
      <c r="M37" s="11" t="str">
        <f aca="false">IF(J37="","",IF(K37&lt;&gt;0,NA(),IF(F37=0,"",SUMIFS(変更記録!$C$8:$C$107,変更記録!$A$8:$A$107,A37,変更記録!$B$8:$B$107,F37))))</f>
        <v/>
      </c>
      <c r="N37" s="11" t="str">
        <f aca="false">IF(J37="","",IF(K37&lt;&gt;0,NA(),IF(F37=0,D37,SUMIFS(変更記録!$F$8:$F$107,変更記録!$A$8:$A$107,A37,変更記録!$B$8:$B$107,F37))))</f>
        <v/>
      </c>
    </row>
    <row r="38" customFormat="false" ht="30" hidden="false" customHeight="true" outlineLevel="0" collapsed="false">
      <c r="A38" s="9"/>
      <c r="B38" s="3"/>
      <c r="C38" s="10"/>
      <c r="D38" s="3"/>
      <c r="E38" s="1" t="str">
        <f aca="false">IF(J38="","",IF(K38&lt;&gt;0,NA(),IF(AND(B38&gt;=受注一覧!$B$3,B38&lt;=受注一覧!$E$3),1,0)))</f>
        <v/>
      </c>
      <c r="F38" s="1" t="str">
        <f aca="false">IF(J38="","",IF(K38&lt;&gt;0,NA(),COUNTIFS(変更記録!$A$8:$A$107,A38)))</f>
        <v/>
      </c>
      <c r="G38" s="1" t="str">
        <f aca="false">IF(J38="","",IF(K38&lt;&gt;0,NA(),IF(F38=0,"未変更",IF(COUNTIFS(変更記録!$A$8:$A$107,A38,変更記録!$B$8:$B$107,F38,変更記録!$D$8:$D$107,"未確認")&gt;0,"未確認",IF(COUNTIFS(変更記録!$A$8:$A$107,A38,変更記録!$B$8:$B$107,F38,変更記録!$D$8:$D$107,"取消")&gt;0,"取消","変更")))))</f>
        <v/>
      </c>
      <c r="H38" s="4" t="str">
        <f aca="false">IF(J38="","",IF(K38&lt;&gt;0,NA(),IF(G38="未確認","",IF(F38=0,C38,SUMIFS(変更記録!$H$8:$H$107,変更記録!$A$8:$A$107,A38,変更記録!$B$8:$B$107,F38)))))</f>
        <v/>
      </c>
      <c r="I38" s="4" t="str">
        <f aca="false">IF(J38="","",IF(K38&lt;&gt;0,NA(),IF(G38="未確認","",H38-C38)))</f>
        <v/>
      </c>
      <c r="J38" s="1" t="str">
        <f aca="false">IF(COUNTA(A38:D38)=0,"",IF(NOT(AND(ISTEXT(A38),LEN(A38)=8,EXACT(LEFT(A38,4),"ORD-"),ISNUMBER(FIND(MID(A38,5,1)&amp;"x","0x1x2x3x4x5x6x7x8x9x")),ISNUMBER(FIND(MID(A38,6,1)&amp;"x","0x1x2x3x4x5x6x7x8x9x")),ISNUMBER(FIND(MID(A38,7,1)&amp;"x","0x1x2x3x4x5x6x7x8x9x")),ISNUMBER(FIND(MID(A38,8,1)&amp;"x","0x1x2x3x4x5x6x7x8x9x")))),"IDはORD-と半角数字4桁",IF(COUNTIFS($A$8:$A$57,A38)&gt;1,"受注IDが重複",IF(NOT(IF(ISNUMBER(B38),AND(B38&gt;=43831,B38&lt;73051,B38=INT(B38)),FALSE())),"当初受注日は時刻なしで必須",IF(NOT(IF(ISNUMBER(C38),AND(C38&gt;=0,C38&lt;=1000000000,C38=INT(C38)),FALSE())),"当初額は0〜10億円の整数で必須",IF(NOT(IF(ISNUMBER(D38),AND(D38&gt;=43831,D38&lt;73051,D38=INT(D38)),FALSE())),"当初確認日は時刻なしで必須",IF(OR(B38&gt;D38,D38&gt;受注一覧!$H$3),"受注日≦当初確認日≦基準日を確認","確認済み")))))))</f>
        <v/>
      </c>
      <c r="K38" s="1" t="str">
        <f aca="false">IF(J38="","",IF(J38="確認済み",0,1))</f>
        <v/>
      </c>
      <c r="L38" s="1" t="n">
        <f aca="false">IF(COUNTA(A38:D38)=0,IF(AND(J38="",K38="",E38="",F38="",G38="",H38="",I38="",M38="",N38=""),0,1),IF(NOT(AND(ISTEXT(J38),J38=IF(COUNTA(A38:D38)=0,"",IF(NOT(AND(ISTEXT(A38),LEN(A38)=8,EXACT(LEFT(A38,4),"ORD-"),ISNUMBER(FIND(MID(A38,5,1)&amp;"x","0x1x2x3x4x5x6x7x8x9x")),ISNUMBER(FIND(MID(A38,6,1)&amp;"x","0x1x2x3x4x5x6x7x8x9x")),ISNUMBER(FIND(MID(A38,7,1)&amp;"x","0x1x2x3x4x5x6x7x8x9x")),ISNUMBER(FIND(MID(A38,8,1)&amp;"x","0x1x2x3x4x5x6x7x8x9x")))),"IDはORD-と半角数字4桁",IF(COUNTIFS($A$8:$A$57,A38)&gt;1,"受注IDが重複",IF(NOT(IF(ISNUMBER(B38),AND(B38&gt;=43831,B38&lt;73051,B38=INT(B38)),FALSE())),"当初受注日は時刻なしで必須",IF(NOT(IF(ISNUMBER(C38),AND(C38&gt;=0,C38&lt;=1000000000,C38=INT(C38)),FALSE())),"当初額は0〜10億円の整数で必須",IF(NOT(IF(ISNUMBER(D38),AND(D38&gt;=43831,D38&lt;73051,D38=INT(D38)),FALSE())),"当初確認日は時刻なしで必須",IF(OR(B38&gt;D38,D38&gt;受注一覧!$H$3),"受注日≦当初確認日≦基準日を確認","確認済み"))))))),ISNUMBER(K38),K38=IF(J38="確認済み",0,1))),1,IF(K38&lt;&gt;0,0,IF(AND(ISNUMBER(E38),E38=IF(AND(B38&gt;=受注一覧!$B$3,B38&lt;=受注一覧!$E$3),1,0),ISNUMBER(F38),F38=COUNTIFS(変更記録!$A$8:$A$107,A38),ISTEXT(G38),G38=IF(F38=0,"未変更",IF(COUNTIFS(変更記録!$A$8:$A$107,A38,変更記録!$B$8:$B$107,F38,変更記録!$D$8:$D$107,"未確認")&gt;0,"未確認",IF(COUNTIFS(変更記録!$A$8:$A$107,A38,変更記録!$B$8:$B$107,F38,変更記録!$D$8:$D$107,"取消")&gt;0,"取消","変更"))),IF(G38="未確認",ISTEXT(H38),ISNUMBER(H38)),H38=IF(G38="未確認","",IF(F38=0,C38,SUMIFS(変更記録!$H$8:$H$107,変更記録!$A$8:$A$107,A38,変更記録!$B$8:$B$107,F38))),IF(G38="未確認",ISTEXT(I38),ISNUMBER(I38)),I38=IF(G38="未確認","",H38-C38),IF(F38=0,ISTEXT(M38),ISNUMBER(M38)),M38=IF(F38=0,"",SUMIFS(変更記録!$C$8:$C$107,変更記録!$A$8:$A$107,A38,変更記録!$B$8:$B$107,F38)),ISNUMBER(N38),N38=IF(F38=0,D38,SUMIFS(変更記録!$F$8:$F$107,変更記録!$A$8:$A$107,A38,変更記録!$B$8:$B$107,F38))),0,1))))</f>
        <v>0</v>
      </c>
      <c r="M38" s="11" t="str">
        <f aca="false">IF(J38="","",IF(K38&lt;&gt;0,NA(),IF(F38=0,"",SUMIFS(変更記録!$C$8:$C$107,変更記録!$A$8:$A$107,A38,変更記録!$B$8:$B$107,F38))))</f>
        <v/>
      </c>
      <c r="N38" s="11" t="str">
        <f aca="false">IF(J38="","",IF(K38&lt;&gt;0,NA(),IF(F38=0,D38,SUMIFS(変更記録!$F$8:$F$107,変更記録!$A$8:$A$107,A38,変更記録!$B$8:$B$107,F38))))</f>
        <v/>
      </c>
    </row>
    <row r="39" customFormat="false" ht="30" hidden="false" customHeight="true" outlineLevel="0" collapsed="false">
      <c r="A39" s="9"/>
      <c r="B39" s="3"/>
      <c r="C39" s="10"/>
      <c r="D39" s="3"/>
      <c r="E39" s="1" t="str">
        <f aca="false">IF(J39="","",IF(K39&lt;&gt;0,NA(),IF(AND(B39&gt;=受注一覧!$B$3,B39&lt;=受注一覧!$E$3),1,0)))</f>
        <v/>
      </c>
      <c r="F39" s="1" t="str">
        <f aca="false">IF(J39="","",IF(K39&lt;&gt;0,NA(),COUNTIFS(変更記録!$A$8:$A$107,A39)))</f>
        <v/>
      </c>
      <c r="G39" s="1" t="str">
        <f aca="false">IF(J39="","",IF(K39&lt;&gt;0,NA(),IF(F39=0,"未変更",IF(COUNTIFS(変更記録!$A$8:$A$107,A39,変更記録!$B$8:$B$107,F39,変更記録!$D$8:$D$107,"未確認")&gt;0,"未確認",IF(COUNTIFS(変更記録!$A$8:$A$107,A39,変更記録!$B$8:$B$107,F39,変更記録!$D$8:$D$107,"取消")&gt;0,"取消","変更")))))</f>
        <v/>
      </c>
      <c r="H39" s="4" t="str">
        <f aca="false">IF(J39="","",IF(K39&lt;&gt;0,NA(),IF(G39="未確認","",IF(F39=0,C39,SUMIFS(変更記録!$H$8:$H$107,変更記録!$A$8:$A$107,A39,変更記録!$B$8:$B$107,F39)))))</f>
        <v/>
      </c>
      <c r="I39" s="4" t="str">
        <f aca="false">IF(J39="","",IF(K39&lt;&gt;0,NA(),IF(G39="未確認","",H39-C39)))</f>
        <v/>
      </c>
      <c r="J39" s="1" t="str">
        <f aca="false">IF(COUNTA(A39:D39)=0,"",IF(NOT(AND(ISTEXT(A39),LEN(A39)=8,EXACT(LEFT(A39,4),"ORD-"),ISNUMBER(FIND(MID(A39,5,1)&amp;"x","0x1x2x3x4x5x6x7x8x9x")),ISNUMBER(FIND(MID(A39,6,1)&amp;"x","0x1x2x3x4x5x6x7x8x9x")),ISNUMBER(FIND(MID(A39,7,1)&amp;"x","0x1x2x3x4x5x6x7x8x9x")),ISNUMBER(FIND(MID(A39,8,1)&amp;"x","0x1x2x3x4x5x6x7x8x9x")))),"IDはORD-と半角数字4桁",IF(COUNTIFS($A$8:$A$57,A39)&gt;1,"受注IDが重複",IF(NOT(IF(ISNUMBER(B39),AND(B39&gt;=43831,B39&lt;73051,B39=INT(B39)),FALSE())),"当初受注日は時刻なしで必須",IF(NOT(IF(ISNUMBER(C39),AND(C39&gt;=0,C39&lt;=1000000000,C39=INT(C39)),FALSE())),"当初額は0〜10億円の整数で必須",IF(NOT(IF(ISNUMBER(D39),AND(D39&gt;=43831,D39&lt;73051,D39=INT(D39)),FALSE())),"当初確認日は時刻なしで必須",IF(OR(B39&gt;D39,D39&gt;受注一覧!$H$3),"受注日≦当初確認日≦基準日を確認","確認済み")))))))</f>
        <v/>
      </c>
      <c r="K39" s="1" t="str">
        <f aca="false">IF(J39="","",IF(J39="確認済み",0,1))</f>
        <v/>
      </c>
      <c r="L39" s="1" t="n">
        <f aca="false">IF(COUNTA(A39:D39)=0,IF(AND(J39="",K39="",E39="",F39="",G39="",H39="",I39="",M39="",N39=""),0,1),IF(NOT(AND(ISTEXT(J39),J39=IF(COUNTA(A39:D39)=0,"",IF(NOT(AND(ISTEXT(A39),LEN(A39)=8,EXACT(LEFT(A39,4),"ORD-"),ISNUMBER(FIND(MID(A39,5,1)&amp;"x","0x1x2x3x4x5x6x7x8x9x")),ISNUMBER(FIND(MID(A39,6,1)&amp;"x","0x1x2x3x4x5x6x7x8x9x")),ISNUMBER(FIND(MID(A39,7,1)&amp;"x","0x1x2x3x4x5x6x7x8x9x")),ISNUMBER(FIND(MID(A39,8,1)&amp;"x","0x1x2x3x4x5x6x7x8x9x")))),"IDはORD-と半角数字4桁",IF(COUNTIFS($A$8:$A$57,A39)&gt;1,"受注IDが重複",IF(NOT(IF(ISNUMBER(B39),AND(B39&gt;=43831,B39&lt;73051,B39=INT(B39)),FALSE())),"当初受注日は時刻なしで必須",IF(NOT(IF(ISNUMBER(C39),AND(C39&gt;=0,C39&lt;=1000000000,C39=INT(C39)),FALSE())),"当初額は0〜10億円の整数で必須",IF(NOT(IF(ISNUMBER(D39),AND(D39&gt;=43831,D39&lt;73051,D39=INT(D39)),FALSE())),"当初確認日は時刻なしで必須",IF(OR(B39&gt;D39,D39&gt;受注一覧!$H$3),"受注日≦当初確認日≦基準日を確認","確認済み"))))))),ISNUMBER(K39),K39=IF(J39="確認済み",0,1))),1,IF(K39&lt;&gt;0,0,IF(AND(ISNUMBER(E39),E39=IF(AND(B39&gt;=受注一覧!$B$3,B39&lt;=受注一覧!$E$3),1,0),ISNUMBER(F39),F39=COUNTIFS(変更記録!$A$8:$A$107,A39),ISTEXT(G39),G39=IF(F39=0,"未変更",IF(COUNTIFS(変更記録!$A$8:$A$107,A39,変更記録!$B$8:$B$107,F39,変更記録!$D$8:$D$107,"未確認")&gt;0,"未確認",IF(COUNTIFS(変更記録!$A$8:$A$107,A39,変更記録!$B$8:$B$107,F39,変更記録!$D$8:$D$107,"取消")&gt;0,"取消","変更"))),IF(G39="未確認",ISTEXT(H39),ISNUMBER(H39)),H39=IF(G39="未確認","",IF(F39=0,C39,SUMIFS(変更記録!$H$8:$H$107,変更記録!$A$8:$A$107,A39,変更記録!$B$8:$B$107,F39))),IF(G39="未確認",ISTEXT(I39),ISNUMBER(I39)),I39=IF(G39="未確認","",H39-C39),IF(F39=0,ISTEXT(M39),ISNUMBER(M39)),M39=IF(F39=0,"",SUMIFS(変更記録!$C$8:$C$107,変更記録!$A$8:$A$107,A39,変更記録!$B$8:$B$107,F39)),ISNUMBER(N39),N39=IF(F39=0,D39,SUMIFS(変更記録!$F$8:$F$107,変更記録!$A$8:$A$107,A39,変更記録!$B$8:$B$107,F39))),0,1))))</f>
        <v>0</v>
      </c>
      <c r="M39" s="11" t="str">
        <f aca="false">IF(J39="","",IF(K39&lt;&gt;0,NA(),IF(F39=0,"",SUMIFS(変更記録!$C$8:$C$107,変更記録!$A$8:$A$107,A39,変更記録!$B$8:$B$107,F39))))</f>
        <v/>
      </c>
      <c r="N39" s="11" t="str">
        <f aca="false">IF(J39="","",IF(K39&lt;&gt;0,NA(),IF(F39=0,D39,SUMIFS(変更記録!$F$8:$F$107,変更記録!$A$8:$A$107,A39,変更記録!$B$8:$B$107,F39))))</f>
        <v/>
      </c>
    </row>
    <row r="40" customFormat="false" ht="30" hidden="false" customHeight="true" outlineLevel="0" collapsed="false">
      <c r="A40" s="9"/>
      <c r="B40" s="3"/>
      <c r="C40" s="10"/>
      <c r="D40" s="3"/>
      <c r="E40" s="1" t="str">
        <f aca="false">IF(J40="","",IF(K40&lt;&gt;0,NA(),IF(AND(B40&gt;=受注一覧!$B$3,B40&lt;=受注一覧!$E$3),1,0)))</f>
        <v/>
      </c>
      <c r="F40" s="1" t="str">
        <f aca="false">IF(J40="","",IF(K40&lt;&gt;0,NA(),COUNTIFS(変更記録!$A$8:$A$107,A40)))</f>
        <v/>
      </c>
      <c r="G40" s="1" t="str">
        <f aca="false">IF(J40="","",IF(K40&lt;&gt;0,NA(),IF(F40=0,"未変更",IF(COUNTIFS(変更記録!$A$8:$A$107,A40,変更記録!$B$8:$B$107,F40,変更記録!$D$8:$D$107,"未確認")&gt;0,"未確認",IF(COUNTIFS(変更記録!$A$8:$A$107,A40,変更記録!$B$8:$B$107,F40,変更記録!$D$8:$D$107,"取消")&gt;0,"取消","変更")))))</f>
        <v/>
      </c>
      <c r="H40" s="4" t="str">
        <f aca="false">IF(J40="","",IF(K40&lt;&gt;0,NA(),IF(G40="未確認","",IF(F40=0,C40,SUMIFS(変更記録!$H$8:$H$107,変更記録!$A$8:$A$107,A40,変更記録!$B$8:$B$107,F40)))))</f>
        <v/>
      </c>
      <c r="I40" s="4" t="str">
        <f aca="false">IF(J40="","",IF(K40&lt;&gt;0,NA(),IF(G40="未確認","",H40-C40)))</f>
        <v/>
      </c>
      <c r="J40" s="1" t="str">
        <f aca="false">IF(COUNTA(A40:D40)=0,"",IF(NOT(AND(ISTEXT(A40),LEN(A40)=8,EXACT(LEFT(A40,4),"ORD-"),ISNUMBER(FIND(MID(A40,5,1)&amp;"x","0x1x2x3x4x5x6x7x8x9x")),ISNUMBER(FIND(MID(A40,6,1)&amp;"x","0x1x2x3x4x5x6x7x8x9x")),ISNUMBER(FIND(MID(A40,7,1)&amp;"x","0x1x2x3x4x5x6x7x8x9x")),ISNUMBER(FIND(MID(A40,8,1)&amp;"x","0x1x2x3x4x5x6x7x8x9x")))),"IDはORD-と半角数字4桁",IF(COUNTIFS($A$8:$A$57,A40)&gt;1,"受注IDが重複",IF(NOT(IF(ISNUMBER(B40),AND(B40&gt;=43831,B40&lt;73051,B40=INT(B40)),FALSE())),"当初受注日は時刻なしで必須",IF(NOT(IF(ISNUMBER(C40),AND(C40&gt;=0,C40&lt;=1000000000,C40=INT(C40)),FALSE())),"当初額は0〜10億円の整数で必須",IF(NOT(IF(ISNUMBER(D40),AND(D40&gt;=43831,D40&lt;73051,D40=INT(D40)),FALSE())),"当初確認日は時刻なしで必須",IF(OR(B40&gt;D40,D40&gt;受注一覧!$H$3),"受注日≦当初確認日≦基準日を確認","確認済み")))))))</f>
        <v/>
      </c>
      <c r="K40" s="1" t="str">
        <f aca="false">IF(J40="","",IF(J40="確認済み",0,1))</f>
        <v/>
      </c>
      <c r="L40" s="1" t="n">
        <f aca="false">IF(COUNTA(A40:D40)=0,IF(AND(J40="",K40="",E40="",F40="",G40="",H40="",I40="",M40="",N40=""),0,1),IF(NOT(AND(ISTEXT(J40),J40=IF(COUNTA(A40:D40)=0,"",IF(NOT(AND(ISTEXT(A40),LEN(A40)=8,EXACT(LEFT(A40,4),"ORD-"),ISNUMBER(FIND(MID(A40,5,1)&amp;"x","0x1x2x3x4x5x6x7x8x9x")),ISNUMBER(FIND(MID(A40,6,1)&amp;"x","0x1x2x3x4x5x6x7x8x9x")),ISNUMBER(FIND(MID(A40,7,1)&amp;"x","0x1x2x3x4x5x6x7x8x9x")),ISNUMBER(FIND(MID(A40,8,1)&amp;"x","0x1x2x3x4x5x6x7x8x9x")))),"IDはORD-と半角数字4桁",IF(COUNTIFS($A$8:$A$57,A40)&gt;1,"受注IDが重複",IF(NOT(IF(ISNUMBER(B40),AND(B40&gt;=43831,B40&lt;73051,B40=INT(B40)),FALSE())),"当初受注日は時刻なしで必須",IF(NOT(IF(ISNUMBER(C40),AND(C40&gt;=0,C40&lt;=1000000000,C40=INT(C40)),FALSE())),"当初額は0〜10億円の整数で必須",IF(NOT(IF(ISNUMBER(D40),AND(D40&gt;=43831,D40&lt;73051,D40=INT(D40)),FALSE())),"当初確認日は時刻なしで必須",IF(OR(B40&gt;D40,D40&gt;受注一覧!$H$3),"受注日≦当初確認日≦基準日を確認","確認済み"))))))),ISNUMBER(K40),K40=IF(J40="確認済み",0,1))),1,IF(K40&lt;&gt;0,0,IF(AND(ISNUMBER(E40),E40=IF(AND(B40&gt;=受注一覧!$B$3,B40&lt;=受注一覧!$E$3),1,0),ISNUMBER(F40),F40=COUNTIFS(変更記録!$A$8:$A$107,A40),ISTEXT(G40),G40=IF(F40=0,"未変更",IF(COUNTIFS(変更記録!$A$8:$A$107,A40,変更記録!$B$8:$B$107,F40,変更記録!$D$8:$D$107,"未確認")&gt;0,"未確認",IF(COUNTIFS(変更記録!$A$8:$A$107,A40,変更記録!$B$8:$B$107,F40,変更記録!$D$8:$D$107,"取消")&gt;0,"取消","変更"))),IF(G40="未確認",ISTEXT(H40),ISNUMBER(H40)),H40=IF(G40="未確認","",IF(F40=0,C40,SUMIFS(変更記録!$H$8:$H$107,変更記録!$A$8:$A$107,A40,変更記録!$B$8:$B$107,F40))),IF(G40="未確認",ISTEXT(I40),ISNUMBER(I40)),I40=IF(G40="未確認","",H40-C40),IF(F40=0,ISTEXT(M40),ISNUMBER(M40)),M40=IF(F40=0,"",SUMIFS(変更記録!$C$8:$C$107,変更記録!$A$8:$A$107,A40,変更記録!$B$8:$B$107,F40)),ISNUMBER(N40),N40=IF(F40=0,D40,SUMIFS(変更記録!$F$8:$F$107,変更記録!$A$8:$A$107,A40,変更記録!$B$8:$B$107,F40))),0,1))))</f>
        <v>0</v>
      </c>
      <c r="M40" s="11" t="str">
        <f aca="false">IF(J40="","",IF(K40&lt;&gt;0,NA(),IF(F40=0,"",SUMIFS(変更記録!$C$8:$C$107,変更記録!$A$8:$A$107,A40,変更記録!$B$8:$B$107,F40))))</f>
        <v/>
      </c>
      <c r="N40" s="11" t="str">
        <f aca="false">IF(J40="","",IF(K40&lt;&gt;0,NA(),IF(F40=0,D40,SUMIFS(変更記録!$F$8:$F$107,変更記録!$A$8:$A$107,A40,変更記録!$B$8:$B$107,F40))))</f>
        <v/>
      </c>
    </row>
    <row r="41" customFormat="false" ht="30" hidden="false" customHeight="true" outlineLevel="0" collapsed="false">
      <c r="A41" s="9"/>
      <c r="B41" s="3"/>
      <c r="C41" s="10"/>
      <c r="D41" s="3"/>
      <c r="E41" s="1" t="str">
        <f aca="false">IF(J41="","",IF(K41&lt;&gt;0,NA(),IF(AND(B41&gt;=受注一覧!$B$3,B41&lt;=受注一覧!$E$3),1,0)))</f>
        <v/>
      </c>
      <c r="F41" s="1" t="str">
        <f aca="false">IF(J41="","",IF(K41&lt;&gt;0,NA(),COUNTIFS(変更記録!$A$8:$A$107,A41)))</f>
        <v/>
      </c>
      <c r="G41" s="1" t="str">
        <f aca="false">IF(J41="","",IF(K41&lt;&gt;0,NA(),IF(F41=0,"未変更",IF(COUNTIFS(変更記録!$A$8:$A$107,A41,変更記録!$B$8:$B$107,F41,変更記録!$D$8:$D$107,"未確認")&gt;0,"未確認",IF(COUNTIFS(変更記録!$A$8:$A$107,A41,変更記録!$B$8:$B$107,F41,変更記録!$D$8:$D$107,"取消")&gt;0,"取消","変更")))))</f>
        <v/>
      </c>
      <c r="H41" s="4" t="str">
        <f aca="false">IF(J41="","",IF(K41&lt;&gt;0,NA(),IF(G41="未確認","",IF(F41=0,C41,SUMIFS(変更記録!$H$8:$H$107,変更記録!$A$8:$A$107,A41,変更記録!$B$8:$B$107,F41)))))</f>
        <v/>
      </c>
      <c r="I41" s="4" t="str">
        <f aca="false">IF(J41="","",IF(K41&lt;&gt;0,NA(),IF(G41="未確認","",H41-C41)))</f>
        <v/>
      </c>
      <c r="J41" s="1" t="str">
        <f aca="false">IF(COUNTA(A41:D41)=0,"",IF(NOT(AND(ISTEXT(A41),LEN(A41)=8,EXACT(LEFT(A41,4),"ORD-"),ISNUMBER(FIND(MID(A41,5,1)&amp;"x","0x1x2x3x4x5x6x7x8x9x")),ISNUMBER(FIND(MID(A41,6,1)&amp;"x","0x1x2x3x4x5x6x7x8x9x")),ISNUMBER(FIND(MID(A41,7,1)&amp;"x","0x1x2x3x4x5x6x7x8x9x")),ISNUMBER(FIND(MID(A41,8,1)&amp;"x","0x1x2x3x4x5x6x7x8x9x")))),"IDはORD-と半角数字4桁",IF(COUNTIFS($A$8:$A$57,A41)&gt;1,"受注IDが重複",IF(NOT(IF(ISNUMBER(B41),AND(B41&gt;=43831,B41&lt;73051,B41=INT(B41)),FALSE())),"当初受注日は時刻なしで必須",IF(NOT(IF(ISNUMBER(C41),AND(C41&gt;=0,C41&lt;=1000000000,C41=INT(C41)),FALSE())),"当初額は0〜10億円の整数で必須",IF(NOT(IF(ISNUMBER(D41),AND(D41&gt;=43831,D41&lt;73051,D41=INT(D41)),FALSE())),"当初確認日は時刻なしで必須",IF(OR(B41&gt;D41,D41&gt;受注一覧!$H$3),"受注日≦当初確認日≦基準日を確認","確認済み")))))))</f>
        <v/>
      </c>
      <c r="K41" s="1" t="str">
        <f aca="false">IF(J41="","",IF(J41="確認済み",0,1))</f>
        <v/>
      </c>
      <c r="L41" s="1" t="n">
        <f aca="false">IF(COUNTA(A41:D41)=0,IF(AND(J41="",K41="",E41="",F41="",G41="",H41="",I41="",M41="",N41=""),0,1),IF(NOT(AND(ISTEXT(J41),J41=IF(COUNTA(A41:D41)=0,"",IF(NOT(AND(ISTEXT(A41),LEN(A41)=8,EXACT(LEFT(A41,4),"ORD-"),ISNUMBER(FIND(MID(A41,5,1)&amp;"x","0x1x2x3x4x5x6x7x8x9x")),ISNUMBER(FIND(MID(A41,6,1)&amp;"x","0x1x2x3x4x5x6x7x8x9x")),ISNUMBER(FIND(MID(A41,7,1)&amp;"x","0x1x2x3x4x5x6x7x8x9x")),ISNUMBER(FIND(MID(A41,8,1)&amp;"x","0x1x2x3x4x5x6x7x8x9x")))),"IDはORD-と半角数字4桁",IF(COUNTIFS($A$8:$A$57,A41)&gt;1,"受注IDが重複",IF(NOT(IF(ISNUMBER(B41),AND(B41&gt;=43831,B41&lt;73051,B41=INT(B41)),FALSE())),"当初受注日は時刻なしで必須",IF(NOT(IF(ISNUMBER(C41),AND(C41&gt;=0,C41&lt;=1000000000,C41=INT(C41)),FALSE())),"当初額は0〜10億円の整数で必須",IF(NOT(IF(ISNUMBER(D41),AND(D41&gt;=43831,D41&lt;73051,D41=INT(D41)),FALSE())),"当初確認日は時刻なしで必須",IF(OR(B41&gt;D41,D41&gt;受注一覧!$H$3),"受注日≦当初確認日≦基準日を確認","確認済み"))))))),ISNUMBER(K41),K41=IF(J41="確認済み",0,1))),1,IF(K41&lt;&gt;0,0,IF(AND(ISNUMBER(E41),E41=IF(AND(B41&gt;=受注一覧!$B$3,B41&lt;=受注一覧!$E$3),1,0),ISNUMBER(F41),F41=COUNTIFS(変更記録!$A$8:$A$107,A41),ISTEXT(G41),G41=IF(F41=0,"未変更",IF(COUNTIFS(変更記録!$A$8:$A$107,A41,変更記録!$B$8:$B$107,F41,変更記録!$D$8:$D$107,"未確認")&gt;0,"未確認",IF(COUNTIFS(変更記録!$A$8:$A$107,A41,変更記録!$B$8:$B$107,F41,変更記録!$D$8:$D$107,"取消")&gt;0,"取消","変更"))),IF(G41="未確認",ISTEXT(H41),ISNUMBER(H41)),H41=IF(G41="未確認","",IF(F41=0,C41,SUMIFS(変更記録!$H$8:$H$107,変更記録!$A$8:$A$107,A41,変更記録!$B$8:$B$107,F41))),IF(G41="未確認",ISTEXT(I41),ISNUMBER(I41)),I41=IF(G41="未確認","",H41-C41),IF(F41=0,ISTEXT(M41),ISNUMBER(M41)),M41=IF(F41=0,"",SUMIFS(変更記録!$C$8:$C$107,変更記録!$A$8:$A$107,A41,変更記録!$B$8:$B$107,F41)),ISNUMBER(N41),N41=IF(F41=0,D41,SUMIFS(変更記録!$F$8:$F$107,変更記録!$A$8:$A$107,A41,変更記録!$B$8:$B$107,F41))),0,1))))</f>
        <v>0</v>
      </c>
      <c r="M41" s="11" t="str">
        <f aca="false">IF(J41="","",IF(K41&lt;&gt;0,NA(),IF(F41=0,"",SUMIFS(変更記録!$C$8:$C$107,変更記録!$A$8:$A$107,A41,変更記録!$B$8:$B$107,F41))))</f>
        <v/>
      </c>
      <c r="N41" s="11" t="str">
        <f aca="false">IF(J41="","",IF(K41&lt;&gt;0,NA(),IF(F41=0,D41,SUMIFS(変更記録!$F$8:$F$107,変更記録!$A$8:$A$107,A41,変更記録!$B$8:$B$107,F41))))</f>
        <v/>
      </c>
    </row>
    <row r="42" customFormat="false" ht="30" hidden="false" customHeight="true" outlineLevel="0" collapsed="false">
      <c r="A42" s="9"/>
      <c r="B42" s="3"/>
      <c r="C42" s="10"/>
      <c r="D42" s="3"/>
      <c r="E42" s="1" t="str">
        <f aca="false">IF(J42="","",IF(K42&lt;&gt;0,NA(),IF(AND(B42&gt;=受注一覧!$B$3,B42&lt;=受注一覧!$E$3),1,0)))</f>
        <v/>
      </c>
      <c r="F42" s="1" t="str">
        <f aca="false">IF(J42="","",IF(K42&lt;&gt;0,NA(),COUNTIFS(変更記録!$A$8:$A$107,A42)))</f>
        <v/>
      </c>
      <c r="G42" s="1" t="str">
        <f aca="false">IF(J42="","",IF(K42&lt;&gt;0,NA(),IF(F42=0,"未変更",IF(COUNTIFS(変更記録!$A$8:$A$107,A42,変更記録!$B$8:$B$107,F42,変更記録!$D$8:$D$107,"未確認")&gt;0,"未確認",IF(COUNTIFS(変更記録!$A$8:$A$107,A42,変更記録!$B$8:$B$107,F42,変更記録!$D$8:$D$107,"取消")&gt;0,"取消","変更")))))</f>
        <v/>
      </c>
      <c r="H42" s="4" t="str">
        <f aca="false">IF(J42="","",IF(K42&lt;&gt;0,NA(),IF(G42="未確認","",IF(F42=0,C42,SUMIFS(変更記録!$H$8:$H$107,変更記録!$A$8:$A$107,A42,変更記録!$B$8:$B$107,F42)))))</f>
        <v/>
      </c>
      <c r="I42" s="4" t="str">
        <f aca="false">IF(J42="","",IF(K42&lt;&gt;0,NA(),IF(G42="未確認","",H42-C42)))</f>
        <v/>
      </c>
      <c r="J42" s="1" t="str">
        <f aca="false">IF(COUNTA(A42:D42)=0,"",IF(NOT(AND(ISTEXT(A42),LEN(A42)=8,EXACT(LEFT(A42,4),"ORD-"),ISNUMBER(FIND(MID(A42,5,1)&amp;"x","0x1x2x3x4x5x6x7x8x9x")),ISNUMBER(FIND(MID(A42,6,1)&amp;"x","0x1x2x3x4x5x6x7x8x9x")),ISNUMBER(FIND(MID(A42,7,1)&amp;"x","0x1x2x3x4x5x6x7x8x9x")),ISNUMBER(FIND(MID(A42,8,1)&amp;"x","0x1x2x3x4x5x6x7x8x9x")))),"IDはORD-と半角数字4桁",IF(COUNTIFS($A$8:$A$57,A42)&gt;1,"受注IDが重複",IF(NOT(IF(ISNUMBER(B42),AND(B42&gt;=43831,B42&lt;73051,B42=INT(B42)),FALSE())),"当初受注日は時刻なしで必須",IF(NOT(IF(ISNUMBER(C42),AND(C42&gt;=0,C42&lt;=1000000000,C42=INT(C42)),FALSE())),"当初額は0〜10億円の整数で必須",IF(NOT(IF(ISNUMBER(D42),AND(D42&gt;=43831,D42&lt;73051,D42=INT(D42)),FALSE())),"当初確認日は時刻なしで必須",IF(OR(B42&gt;D42,D42&gt;受注一覧!$H$3),"受注日≦当初確認日≦基準日を確認","確認済み")))))))</f>
        <v/>
      </c>
      <c r="K42" s="1" t="str">
        <f aca="false">IF(J42="","",IF(J42="確認済み",0,1))</f>
        <v/>
      </c>
      <c r="L42" s="1" t="n">
        <f aca="false">IF(COUNTA(A42:D42)=0,IF(AND(J42="",K42="",E42="",F42="",G42="",H42="",I42="",M42="",N42=""),0,1),IF(NOT(AND(ISTEXT(J42),J42=IF(COUNTA(A42:D42)=0,"",IF(NOT(AND(ISTEXT(A42),LEN(A42)=8,EXACT(LEFT(A42,4),"ORD-"),ISNUMBER(FIND(MID(A42,5,1)&amp;"x","0x1x2x3x4x5x6x7x8x9x")),ISNUMBER(FIND(MID(A42,6,1)&amp;"x","0x1x2x3x4x5x6x7x8x9x")),ISNUMBER(FIND(MID(A42,7,1)&amp;"x","0x1x2x3x4x5x6x7x8x9x")),ISNUMBER(FIND(MID(A42,8,1)&amp;"x","0x1x2x3x4x5x6x7x8x9x")))),"IDはORD-と半角数字4桁",IF(COUNTIFS($A$8:$A$57,A42)&gt;1,"受注IDが重複",IF(NOT(IF(ISNUMBER(B42),AND(B42&gt;=43831,B42&lt;73051,B42=INT(B42)),FALSE())),"当初受注日は時刻なしで必須",IF(NOT(IF(ISNUMBER(C42),AND(C42&gt;=0,C42&lt;=1000000000,C42=INT(C42)),FALSE())),"当初額は0〜10億円の整数で必須",IF(NOT(IF(ISNUMBER(D42),AND(D42&gt;=43831,D42&lt;73051,D42=INT(D42)),FALSE())),"当初確認日は時刻なしで必須",IF(OR(B42&gt;D42,D42&gt;受注一覧!$H$3),"受注日≦当初確認日≦基準日を確認","確認済み"))))))),ISNUMBER(K42),K42=IF(J42="確認済み",0,1))),1,IF(K42&lt;&gt;0,0,IF(AND(ISNUMBER(E42),E42=IF(AND(B42&gt;=受注一覧!$B$3,B42&lt;=受注一覧!$E$3),1,0),ISNUMBER(F42),F42=COUNTIFS(変更記録!$A$8:$A$107,A42),ISTEXT(G42),G42=IF(F42=0,"未変更",IF(COUNTIFS(変更記録!$A$8:$A$107,A42,変更記録!$B$8:$B$107,F42,変更記録!$D$8:$D$107,"未確認")&gt;0,"未確認",IF(COUNTIFS(変更記録!$A$8:$A$107,A42,変更記録!$B$8:$B$107,F42,変更記録!$D$8:$D$107,"取消")&gt;0,"取消","変更"))),IF(G42="未確認",ISTEXT(H42),ISNUMBER(H42)),H42=IF(G42="未確認","",IF(F42=0,C42,SUMIFS(変更記録!$H$8:$H$107,変更記録!$A$8:$A$107,A42,変更記録!$B$8:$B$107,F42))),IF(G42="未確認",ISTEXT(I42),ISNUMBER(I42)),I42=IF(G42="未確認","",H42-C42),IF(F42=0,ISTEXT(M42),ISNUMBER(M42)),M42=IF(F42=0,"",SUMIFS(変更記録!$C$8:$C$107,変更記録!$A$8:$A$107,A42,変更記録!$B$8:$B$107,F42)),ISNUMBER(N42),N42=IF(F42=0,D42,SUMIFS(変更記録!$F$8:$F$107,変更記録!$A$8:$A$107,A42,変更記録!$B$8:$B$107,F42))),0,1))))</f>
        <v>0</v>
      </c>
      <c r="M42" s="11" t="str">
        <f aca="false">IF(J42="","",IF(K42&lt;&gt;0,NA(),IF(F42=0,"",SUMIFS(変更記録!$C$8:$C$107,変更記録!$A$8:$A$107,A42,変更記録!$B$8:$B$107,F42))))</f>
        <v/>
      </c>
      <c r="N42" s="11" t="str">
        <f aca="false">IF(J42="","",IF(K42&lt;&gt;0,NA(),IF(F42=0,D42,SUMIFS(変更記録!$F$8:$F$107,変更記録!$A$8:$A$107,A42,変更記録!$B$8:$B$107,F42))))</f>
        <v/>
      </c>
    </row>
    <row r="43" customFormat="false" ht="30" hidden="false" customHeight="true" outlineLevel="0" collapsed="false">
      <c r="A43" s="9"/>
      <c r="B43" s="3"/>
      <c r="C43" s="10"/>
      <c r="D43" s="3"/>
      <c r="E43" s="1" t="str">
        <f aca="false">IF(J43="","",IF(K43&lt;&gt;0,NA(),IF(AND(B43&gt;=受注一覧!$B$3,B43&lt;=受注一覧!$E$3),1,0)))</f>
        <v/>
      </c>
      <c r="F43" s="1" t="str">
        <f aca="false">IF(J43="","",IF(K43&lt;&gt;0,NA(),COUNTIFS(変更記録!$A$8:$A$107,A43)))</f>
        <v/>
      </c>
      <c r="G43" s="1" t="str">
        <f aca="false">IF(J43="","",IF(K43&lt;&gt;0,NA(),IF(F43=0,"未変更",IF(COUNTIFS(変更記録!$A$8:$A$107,A43,変更記録!$B$8:$B$107,F43,変更記録!$D$8:$D$107,"未確認")&gt;0,"未確認",IF(COUNTIFS(変更記録!$A$8:$A$107,A43,変更記録!$B$8:$B$107,F43,変更記録!$D$8:$D$107,"取消")&gt;0,"取消","変更")))))</f>
        <v/>
      </c>
      <c r="H43" s="4" t="str">
        <f aca="false">IF(J43="","",IF(K43&lt;&gt;0,NA(),IF(G43="未確認","",IF(F43=0,C43,SUMIFS(変更記録!$H$8:$H$107,変更記録!$A$8:$A$107,A43,変更記録!$B$8:$B$107,F43)))))</f>
        <v/>
      </c>
      <c r="I43" s="4" t="str">
        <f aca="false">IF(J43="","",IF(K43&lt;&gt;0,NA(),IF(G43="未確認","",H43-C43)))</f>
        <v/>
      </c>
      <c r="J43" s="1" t="str">
        <f aca="false">IF(COUNTA(A43:D43)=0,"",IF(NOT(AND(ISTEXT(A43),LEN(A43)=8,EXACT(LEFT(A43,4),"ORD-"),ISNUMBER(FIND(MID(A43,5,1)&amp;"x","0x1x2x3x4x5x6x7x8x9x")),ISNUMBER(FIND(MID(A43,6,1)&amp;"x","0x1x2x3x4x5x6x7x8x9x")),ISNUMBER(FIND(MID(A43,7,1)&amp;"x","0x1x2x3x4x5x6x7x8x9x")),ISNUMBER(FIND(MID(A43,8,1)&amp;"x","0x1x2x3x4x5x6x7x8x9x")))),"IDはORD-と半角数字4桁",IF(COUNTIFS($A$8:$A$57,A43)&gt;1,"受注IDが重複",IF(NOT(IF(ISNUMBER(B43),AND(B43&gt;=43831,B43&lt;73051,B43=INT(B43)),FALSE())),"当初受注日は時刻なしで必須",IF(NOT(IF(ISNUMBER(C43),AND(C43&gt;=0,C43&lt;=1000000000,C43=INT(C43)),FALSE())),"当初額は0〜10億円の整数で必須",IF(NOT(IF(ISNUMBER(D43),AND(D43&gt;=43831,D43&lt;73051,D43=INT(D43)),FALSE())),"当初確認日は時刻なしで必須",IF(OR(B43&gt;D43,D43&gt;受注一覧!$H$3),"受注日≦当初確認日≦基準日を確認","確認済み")))))))</f>
        <v/>
      </c>
      <c r="K43" s="1" t="str">
        <f aca="false">IF(J43="","",IF(J43="確認済み",0,1))</f>
        <v/>
      </c>
      <c r="L43" s="1" t="n">
        <f aca="false">IF(COUNTA(A43:D43)=0,IF(AND(J43="",K43="",E43="",F43="",G43="",H43="",I43="",M43="",N43=""),0,1),IF(NOT(AND(ISTEXT(J43),J43=IF(COUNTA(A43:D43)=0,"",IF(NOT(AND(ISTEXT(A43),LEN(A43)=8,EXACT(LEFT(A43,4),"ORD-"),ISNUMBER(FIND(MID(A43,5,1)&amp;"x","0x1x2x3x4x5x6x7x8x9x")),ISNUMBER(FIND(MID(A43,6,1)&amp;"x","0x1x2x3x4x5x6x7x8x9x")),ISNUMBER(FIND(MID(A43,7,1)&amp;"x","0x1x2x3x4x5x6x7x8x9x")),ISNUMBER(FIND(MID(A43,8,1)&amp;"x","0x1x2x3x4x5x6x7x8x9x")))),"IDはORD-と半角数字4桁",IF(COUNTIFS($A$8:$A$57,A43)&gt;1,"受注IDが重複",IF(NOT(IF(ISNUMBER(B43),AND(B43&gt;=43831,B43&lt;73051,B43=INT(B43)),FALSE())),"当初受注日は時刻なしで必須",IF(NOT(IF(ISNUMBER(C43),AND(C43&gt;=0,C43&lt;=1000000000,C43=INT(C43)),FALSE())),"当初額は0〜10億円の整数で必須",IF(NOT(IF(ISNUMBER(D43),AND(D43&gt;=43831,D43&lt;73051,D43=INT(D43)),FALSE())),"当初確認日は時刻なしで必須",IF(OR(B43&gt;D43,D43&gt;受注一覧!$H$3),"受注日≦当初確認日≦基準日を確認","確認済み"))))))),ISNUMBER(K43),K43=IF(J43="確認済み",0,1))),1,IF(K43&lt;&gt;0,0,IF(AND(ISNUMBER(E43),E43=IF(AND(B43&gt;=受注一覧!$B$3,B43&lt;=受注一覧!$E$3),1,0),ISNUMBER(F43),F43=COUNTIFS(変更記録!$A$8:$A$107,A43),ISTEXT(G43),G43=IF(F43=0,"未変更",IF(COUNTIFS(変更記録!$A$8:$A$107,A43,変更記録!$B$8:$B$107,F43,変更記録!$D$8:$D$107,"未確認")&gt;0,"未確認",IF(COUNTIFS(変更記録!$A$8:$A$107,A43,変更記録!$B$8:$B$107,F43,変更記録!$D$8:$D$107,"取消")&gt;0,"取消","変更"))),IF(G43="未確認",ISTEXT(H43),ISNUMBER(H43)),H43=IF(G43="未確認","",IF(F43=0,C43,SUMIFS(変更記録!$H$8:$H$107,変更記録!$A$8:$A$107,A43,変更記録!$B$8:$B$107,F43))),IF(G43="未確認",ISTEXT(I43),ISNUMBER(I43)),I43=IF(G43="未確認","",H43-C43),IF(F43=0,ISTEXT(M43),ISNUMBER(M43)),M43=IF(F43=0,"",SUMIFS(変更記録!$C$8:$C$107,変更記録!$A$8:$A$107,A43,変更記録!$B$8:$B$107,F43)),ISNUMBER(N43),N43=IF(F43=0,D43,SUMIFS(変更記録!$F$8:$F$107,変更記録!$A$8:$A$107,A43,変更記録!$B$8:$B$107,F43))),0,1))))</f>
        <v>0</v>
      </c>
      <c r="M43" s="11" t="str">
        <f aca="false">IF(J43="","",IF(K43&lt;&gt;0,NA(),IF(F43=0,"",SUMIFS(変更記録!$C$8:$C$107,変更記録!$A$8:$A$107,A43,変更記録!$B$8:$B$107,F43))))</f>
        <v/>
      </c>
      <c r="N43" s="11" t="str">
        <f aca="false">IF(J43="","",IF(K43&lt;&gt;0,NA(),IF(F43=0,D43,SUMIFS(変更記録!$F$8:$F$107,変更記録!$A$8:$A$107,A43,変更記録!$B$8:$B$107,F43))))</f>
        <v/>
      </c>
    </row>
    <row r="44" customFormat="false" ht="30" hidden="false" customHeight="true" outlineLevel="0" collapsed="false">
      <c r="A44" s="9"/>
      <c r="B44" s="3"/>
      <c r="C44" s="10"/>
      <c r="D44" s="3"/>
      <c r="E44" s="1" t="str">
        <f aca="false">IF(J44="","",IF(K44&lt;&gt;0,NA(),IF(AND(B44&gt;=受注一覧!$B$3,B44&lt;=受注一覧!$E$3),1,0)))</f>
        <v/>
      </c>
      <c r="F44" s="1" t="str">
        <f aca="false">IF(J44="","",IF(K44&lt;&gt;0,NA(),COUNTIFS(変更記録!$A$8:$A$107,A44)))</f>
        <v/>
      </c>
      <c r="G44" s="1" t="str">
        <f aca="false">IF(J44="","",IF(K44&lt;&gt;0,NA(),IF(F44=0,"未変更",IF(COUNTIFS(変更記録!$A$8:$A$107,A44,変更記録!$B$8:$B$107,F44,変更記録!$D$8:$D$107,"未確認")&gt;0,"未確認",IF(COUNTIFS(変更記録!$A$8:$A$107,A44,変更記録!$B$8:$B$107,F44,変更記録!$D$8:$D$107,"取消")&gt;0,"取消","変更")))))</f>
        <v/>
      </c>
      <c r="H44" s="4" t="str">
        <f aca="false">IF(J44="","",IF(K44&lt;&gt;0,NA(),IF(G44="未確認","",IF(F44=0,C44,SUMIFS(変更記録!$H$8:$H$107,変更記録!$A$8:$A$107,A44,変更記録!$B$8:$B$107,F44)))))</f>
        <v/>
      </c>
      <c r="I44" s="4" t="str">
        <f aca="false">IF(J44="","",IF(K44&lt;&gt;0,NA(),IF(G44="未確認","",H44-C44)))</f>
        <v/>
      </c>
      <c r="J44" s="1" t="str">
        <f aca="false">IF(COUNTA(A44:D44)=0,"",IF(NOT(AND(ISTEXT(A44),LEN(A44)=8,EXACT(LEFT(A44,4),"ORD-"),ISNUMBER(FIND(MID(A44,5,1)&amp;"x","0x1x2x3x4x5x6x7x8x9x")),ISNUMBER(FIND(MID(A44,6,1)&amp;"x","0x1x2x3x4x5x6x7x8x9x")),ISNUMBER(FIND(MID(A44,7,1)&amp;"x","0x1x2x3x4x5x6x7x8x9x")),ISNUMBER(FIND(MID(A44,8,1)&amp;"x","0x1x2x3x4x5x6x7x8x9x")))),"IDはORD-と半角数字4桁",IF(COUNTIFS($A$8:$A$57,A44)&gt;1,"受注IDが重複",IF(NOT(IF(ISNUMBER(B44),AND(B44&gt;=43831,B44&lt;73051,B44=INT(B44)),FALSE())),"当初受注日は時刻なしで必須",IF(NOT(IF(ISNUMBER(C44),AND(C44&gt;=0,C44&lt;=1000000000,C44=INT(C44)),FALSE())),"当初額は0〜10億円の整数で必須",IF(NOT(IF(ISNUMBER(D44),AND(D44&gt;=43831,D44&lt;73051,D44=INT(D44)),FALSE())),"当初確認日は時刻なしで必須",IF(OR(B44&gt;D44,D44&gt;受注一覧!$H$3),"受注日≦当初確認日≦基準日を確認","確認済み")))))))</f>
        <v/>
      </c>
      <c r="K44" s="1" t="str">
        <f aca="false">IF(J44="","",IF(J44="確認済み",0,1))</f>
        <v/>
      </c>
      <c r="L44" s="1" t="n">
        <f aca="false">IF(COUNTA(A44:D44)=0,IF(AND(J44="",K44="",E44="",F44="",G44="",H44="",I44="",M44="",N44=""),0,1),IF(NOT(AND(ISTEXT(J44),J44=IF(COUNTA(A44:D44)=0,"",IF(NOT(AND(ISTEXT(A44),LEN(A44)=8,EXACT(LEFT(A44,4),"ORD-"),ISNUMBER(FIND(MID(A44,5,1)&amp;"x","0x1x2x3x4x5x6x7x8x9x")),ISNUMBER(FIND(MID(A44,6,1)&amp;"x","0x1x2x3x4x5x6x7x8x9x")),ISNUMBER(FIND(MID(A44,7,1)&amp;"x","0x1x2x3x4x5x6x7x8x9x")),ISNUMBER(FIND(MID(A44,8,1)&amp;"x","0x1x2x3x4x5x6x7x8x9x")))),"IDはORD-と半角数字4桁",IF(COUNTIFS($A$8:$A$57,A44)&gt;1,"受注IDが重複",IF(NOT(IF(ISNUMBER(B44),AND(B44&gt;=43831,B44&lt;73051,B44=INT(B44)),FALSE())),"当初受注日は時刻なしで必須",IF(NOT(IF(ISNUMBER(C44),AND(C44&gt;=0,C44&lt;=1000000000,C44=INT(C44)),FALSE())),"当初額は0〜10億円の整数で必須",IF(NOT(IF(ISNUMBER(D44),AND(D44&gt;=43831,D44&lt;73051,D44=INT(D44)),FALSE())),"当初確認日は時刻なしで必須",IF(OR(B44&gt;D44,D44&gt;受注一覧!$H$3),"受注日≦当初確認日≦基準日を確認","確認済み"))))))),ISNUMBER(K44),K44=IF(J44="確認済み",0,1))),1,IF(K44&lt;&gt;0,0,IF(AND(ISNUMBER(E44),E44=IF(AND(B44&gt;=受注一覧!$B$3,B44&lt;=受注一覧!$E$3),1,0),ISNUMBER(F44),F44=COUNTIFS(変更記録!$A$8:$A$107,A44),ISTEXT(G44),G44=IF(F44=0,"未変更",IF(COUNTIFS(変更記録!$A$8:$A$107,A44,変更記録!$B$8:$B$107,F44,変更記録!$D$8:$D$107,"未確認")&gt;0,"未確認",IF(COUNTIFS(変更記録!$A$8:$A$107,A44,変更記録!$B$8:$B$107,F44,変更記録!$D$8:$D$107,"取消")&gt;0,"取消","変更"))),IF(G44="未確認",ISTEXT(H44),ISNUMBER(H44)),H44=IF(G44="未確認","",IF(F44=0,C44,SUMIFS(変更記録!$H$8:$H$107,変更記録!$A$8:$A$107,A44,変更記録!$B$8:$B$107,F44))),IF(G44="未確認",ISTEXT(I44),ISNUMBER(I44)),I44=IF(G44="未確認","",H44-C44),IF(F44=0,ISTEXT(M44),ISNUMBER(M44)),M44=IF(F44=0,"",SUMIFS(変更記録!$C$8:$C$107,変更記録!$A$8:$A$107,A44,変更記録!$B$8:$B$107,F44)),ISNUMBER(N44),N44=IF(F44=0,D44,SUMIFS(変更記録!$F$8:$F$107,変更記録!$A$8:$A$107,A44,変更記録!$B$8:$B$107,F44))),0,1))))</f>
        <v>0</v>
      </c>
      <c r="M44" s="11" t="str">
        <f aca="false">IF(J44="","",IF(K44&lt;&gt;0,NA(),IF(F44=0,"",SUMIFS(変更記録!$C$8:$C$107,変更記録!$A$8:$A$107,A44,変更記録!$B$8:$B$107,F44))))</f>
        <v/>
      </c>
      <c r="N44" s="11" t="str">
        <f aca="false">IF(J44="","",IF(K44&lt;&gt;0,NA(),IF(F44=0,D44,SUMIFS(変更記録!$F$8:$F$107,変更記録!$A$8:$A$107,A44,変更記録!$B$8:$B$107,F44))))</f>
        <v/>
      </c>
    </row>
    <row r="45" customFormat="false" ht="30" hidden="false" customHeight="true" outlineLevel="0" collapsed="false">
      <c r="A45" s="9"/>
      <c r="B45" s="3"/>
      <c r="C45" s="10"/>
      <c r="D45" s="3"/>
      <c r="E45" s="1" t="str">
        <f aca="false">IF(J45="","",IF(K45&lt;&gt;0,NA(),IF(AND(B45&gt;=受注一覧!$B$3,B45&lt;=受注一覧!$E$3),1,0)))</f>
        <v/>
      </c>
      <c r="F45" s="1" t="str">
        <f aca="false">IF(J45="","",IF(K45&lt;&gt;0,NA(),COUNTIFS(変更記録!$A$8:$A$107,A45)))</f>
        <v/>
      </c>
      <c r="G45" s="1" t="str">
        <f aca="false">IF(J45="","",IF(K45&lt;&gt;0,NA(),IF(F45=0,"未変更",IF(COUNTIFS(変更記録!$A$8:$A$107,A45,変更記録!$B$8:$B$107,F45,変更記録!$D$8:$D$107,"未確認")&gt;0,"未確認",IF(COUNTIFS(変更記録!$A$8:$A$107,A45,変更記録!$B$8:$B$107,F45,変更記録!$D$8:$D$107,"取消")&gt;0,"取消","変更")))))</f>
        <v/>
      </c>
      <c r="H45" s="4" t="str">
        <f aca="false">IF(J45="","",IF(K45&lt;&gt;0,NA(),IF(G45="未確認","",IF(F45=0,C45,SUMIFS(変更記録!$H$8:$H$107,変更記録!$A$8:$A$107,A45,変更記録!$B$8:$B$107,F45)))))</f>
        <v/>
      </c>
      <c r="I45" s="4" t="str">
        <f aca="false">IF(J45="","",IF(K45&lt;&gt;0,NA(),IF(G45="未確認","",H45-C45)))</f>
        <v/>
      </c>
      <c r="J45" s="1" t="str">
        <f aca="false">IF(COUNTA(A45:D45)=0,"",IF(NOT(AND(ISTEXT(A45),LEN(A45)=8,EXACT(LEFT(A45,4),"ORD-"),ISNUMBER(FIND(MID(A45,5,1)&amp;"x","0x1x2x3x4x5x6x7x8x9x")),ISNUMBER(FIND(MID(A45,6,1)&amp;"x","0x1x2x3x4x5x6x7x8x9x")),ISNUMBER(FIND(MID(A45,7,1)&amp;"x","0x1x2x3x4x5x6x7x8x9x")),ISNUMBER(FIND(MID(A45,8,1)&amp;"x","0x1x2x3x4x5x6x7x8x9x")))),"IDはORD-と半角数字4桁",IF(COUNTIFS($A$8:$A$57,A45)&gt;1,"受注IDが重複",IF(NOT(IF(ISNUMBER(B45),AND(B45&gt;=43831,B45&lt;73051,B45=INT(B45)),FALSE())),"当初受注日は時刻なしで必須",IF(NOT(IF(ISNUMBER(C45),AND(C45&gt;=0,C45&lt;=1000000000,C45=INT(C45)),FALSE())),"当初額は0〜10億円の整数で必須",IF(NOT(IF(ISNUMBER(D45),AND(D45&gt;=43831,D45&lt;73051,D45=INT(D45)),FALSE())),"当初確認日は時刻なしで必須",IF(OR(B45&gt;D45,D45&gt;受注一覧!$H$3),"受注日≦当初確認日≦基準日を確認","確認済み")))))))</f>
        <v/>
      </c>
      <c r="K45" s="1" t="str">
        <f aca="false">IF(J45="","",IF(J45="確認済み",0,1))</f>
        <v/>
      </c>
      <c r="L45" s="1" t="n">
        <f aca="false">IF(COUNTA(A45:D45)=0,IF(AND(J45="",K45="",E45="",F45="",G45="",H45="",I45="",M45="",N45=""),0,1),IF(NOT(AND(ISTEXT(J45),J45=IF(COUNTA(A45:D45)=0,"",IF(NOT(AND(ISTEXT(A45),LEN(A45)=8,EXACT(LEFT(A45,4),"ORD-"),ISNUMBER(FIND(MID(A45,5,1)&amp;"x","0x1x2x3x4x5x6x7x8x9x")),ISNUMBER(FIND(MID(A45,6,1)&amp;"x","0x1x2x3x4x5x6x7x8x9x")),ISNUMBER(FIND(MID(A45,7,1)&amp;"x","0x1x2x3x4x5x6x7x8x9x")),ISNUMBER(FIND(MID(A45,8,1)&amp;"x","0x1x2x3x4x5x6x7x8x9x")))),"IDはORD-と半角数字4桁",IF(COUNTIFS($A$8:$A$57,A45)&gt;1,"受注IDが重複",IF(NOT(IF(ISNUMBER(B45),AND(B45&gt;=43831,B45&lt;73051,B45=INT(B45)),FALSE())),"当初受注日は時刻なしで必須",IF(NOT(IF(ISNUMBER(C45),AND(C45&gt;=0,C45&lt;=1000000000,C45=INT(C45)),FALSE())),"当初額は0〜10億円の整数で必須",IF(NOT(IF(ISNUMBER(D45),AND(D45&gt;=43831,D45&lt;73051,D45=INT(D45)),FALSE())),"当初確認日は時刻なしで必須",IF(OR(B45&gt;D45,D45&gt;受注一覧!$H$3),"受注日≦当初確認日≦基準日を確認","確認済み"))))))),ISNUMBER(K45),K45=IF(J45="確認済み",0,1))),1,IF(K45&lt;&gt;0,0,IF(AND(ISNUMBER(E45),E45=IF(AND(B45&gt;=受注一覧!$B$3,B45&lt;=受注一覧!$E$3),1,0),ISNUMBER(F45),F45=COUNTIFS(変更記録!$A$8:$A$107,A45),ISTEXT(G45),G45=IF(F45=0,"未変更",IF(COUNTIFS(変更記録!$A$8:$A$107,A45,変更記録!$B$8:$B$107,F45,変更記録!$D$8:$D$107,"未確認")&gt;0,"未確認",IF(COUNTIFS(変更記録!$A$8:$A$107,A45,変更記録!$B$8:$B$107,F45,変更記録!$D$8:$D$107,"取消")&gt;0,"取消","変更"))),IF(G45="未確認",ISTEXT(H45),ISNUMBER(H45)),H45=IF(G45="未確認","",IF(F45=0,C45,SUMIFS(変更記録!$H$8:$H$107,変更記録!$A$8:$A$107,A45,変更記録!$B$8:$B$107,F45))),IF(G45="未確認",ISTEXT(I45),ISNUMBER(I45)),I45=IF(G45="未確認","",H45-C45),IF(F45=0,ISTEXT(M45),ISNUMBER(M45)),M45=IF(F45=0,"",SUMIFS(変更記録!$C$8:$C$107,変更記録!$A$8:$A$107,A45,変更記録!$B$8:$B$107,F45)),ISNUMBER(N45),N45=IF(F45=0,D45,SUMIFS(変更記録!$F$8:$F$107,変更記録!$A$8:$A$107,A45,変更記録!$B$8:$B$107,F45))),0,1))))</f>
        <v>0</v>
      </c>
      <c r="M45" s="11" t="str">
        <f aca="false">IF(J45="","",IF(K45&lt;&gt;0,NA(),IF(F45=0,"",SUMIFS(変更記録!$C$8:$C$107,変更記録!$A$8:$A$107,A45,変更記録!$B$8:$B$107,F45))))</f>
        <v/>
      </c>
      <c r="N45" s="11" t="str">
        <f aca="false">IF(J45="","",IF(K45&lt;&gt;0,NA(),IF(F45=0,D45,SUMIFS(変更記録!$F$8:$F$107,変更記録!$A$8:$A$107,A45,変更記録!$B$8:$B$107,F45))))</f>
        <v/>
      </c>
    </row>
    <row r="46" customFormat="false" ht="30" hidden="false" customHeight="true" outlineLevel="0" collapsed="false">
      <c r="A46" s="9"/>
      <c r="B46" s="3"/>
      <c r="C46" s="10"/>
      <c r="D46" s="3"/>
      <c r="E46" s="1" t="str">
        <f aca="false">IF(J46="","",IF(K46&lt;&gt;0,NA(),IF(AND(B46&gt;=受注一覧!$B$3,B46&lt;=受注一覧!$E$3),1,0)))</f>
        <v/>
      </c>
      <c r="F46" s="1" t="str">
        <f aca="false">IF(J46="","",IF(K46&lt;&gt;0,NA(),COUNTIFS(変更記録!$A$8:$A$107,A46)))</f>
        <v/>
      </c>
      <c r="G46" s="1" t="str">
        <f aca="false">IF(J46="","",IF(K46&lt;&gt;0,NA(),IF(F46=0,"未変更",IF(COUNTIFS(変更記録!$A$8:$A$107,A46,変更記録!$B$8:$B$107,F46,変更記録!$D$8:$D$107,"未確認")&gt;0,"未確認",IF(COUNTIFS(変更記録!$A$8:$A$107,A46,変更記録!$B$8:$B$107,F46,変更記録!$D$8:$D$107,"取消")&gt;0,"取消","変更")))))</f>
        <v/>
      </c>
      <c r="H46" s="4" t="str">
        <f aca="false">IF(J46="","",IF(K46&lt;&gt;0,NA(),IF(G46="未確認","",IF(F46=0,C46,SUMIFS(変更記録!$H$8:$H$107,変更記録!$A$8:$A$107,A46,変更記録!$B$8:$B$107,F46)))))</f>
        <v/>
      </c>
      <c r="I46" s="4" t="str">
        <f aca="false">IF(J46="","",IF(K46&lt;&gt;0,NA(),IF(G46="未確認","",H46-C46)))</f>
        <v/>
      </c>
      <c r="J46" s="1" t="str">
        <f aca="false">IF(COUNTA(A46:D46)=0,"",IF(NOT(AND(ISTEXT(A46),LEN(A46)=8,EXACT(LEFT(A46,4),"ORD-"),ISNUMBER(FIND(MID(A46,5,1)&amp;"x","0x1x2x3x4x5x6x7x8x9x")),ISNUMBER(FIND(MID(A46,6,1)&amp;"x","0x1x2x3x4x5x6x7x8x9x")),ISNUMBER(FIND(MID(A46,7,1)&amp;"x","0x1x2x3x4x5x6x7x8x9x")),ISNUMBER(FIND(MID(A46,8,1)&amp;"x","0x1x2x3x4x5x6x7x8x9x")))),"IDはORD-と半角数字4桁",IF(COUNTIFS($A$8:$A$57,A46)&gt;1,"受注IDが重複",IF(NOT(IF(ISNUMBER(B46),AND(B46&gt;=43831,B46&lt;73051,B46=INT(B46)),FALSE())),"当初受注日は時刻なしで必須",IF(NOT(IF(ISNUMBER(C46),AND(C46&gt;=0,C46&lt;=1000000000,C46=INT(C46)),FALSE())),"当初額は0〜10億円の整数で必須",IF(NOT(IF(ISNUMBER(D46),AND(D46&gt;=43831,D46&lt;73051,D46=INT(D46)),FALSE())),"当初確認日は時刻なしで必須",IF(OR(B46&gt;D46,D46&gt;受注一覧!$H$3),"受注日≦当初確認日≦基準日を確認","確認済み")))))))</f>
        <v/>
      </c>
      <c r="K46" s="1" t="str">
        <f aca="false">IF(J46="","",IF(J46="確認済み",0,1))</f>
        <v/>
      </c>
      <c r="L46" s="1" t="n">
        <f aca="false">IF(COUNTA(A46:D46)=0,IF(AND(J46="",K46="",E46="",F46="",G46="",H46="",I46="",M46="",N46=""),0,1),IF(NOT(AND(ISTEXT(J46),J46=IF(COUNTA(A46:D46)=0,"",IF(NOT(AND(ISTEXT(A46),LEN(A46)=8,EXACT(LEFT(A46,4),"ORD-"),ISNUMBER(FIND(MID(A46,5,1)&amp;"x","0x1x2x3x4x5x6x7x8x9x")),ISNUMBER(FIND(MID(A46,6,1)&amp;"x","0x1x2x3x4x5x6x7x8x9x")),ISNUMBER(FIND(MID(A46,7,1)&amp;"x","0x1x2x3x4x5x6x7x8x9x")),ISNUMBER(FIND(MID(A46,8,1)&amp;"x","0x1x2x3x4x5x6x7x8x9x")))),"IDはORD-と半角数字4桁",IF(COUNTIFS($A$8:$A$57,A46)&gt;1,"受注IDが重複",IF(NOT(IF(ISNUMBER(B46),AND(B46&gt;=43831,B46&lt;73051,B46=INT(B46)),FALSE())),"当初受注日は時刻なしで必須",IF(NOT(IF(ISNUMBER(C46),AND(C46&gt;=0,C46&lt;=1000000000,C46=INT(C46)),FALSE())),"当初額は0〜10億円の整数で必須",IF(NOT(IF(ISNUMBER(D46),AND(D46&gt;=43831,D46&lt;73051,D46=INT(D46)),FALSE())),"当初確認日は時刻なしで必須",IF(OR(B46&gt;D46,D46&gt;受注一覧!$H$3),"受注日≦当初確認日≦基準日を確認","確認済み"))))))),ISNUMBER(K46),K46=IF(J46="確認済み",0,1))),1,IF(K46&lt;&gt;0,0,IF(AND(ISNUMBER(E46),E46=IF(AND(B46&gt;=受注一覧!$B$3,B46&lt;=受注一覧!$E$3),1,0),ISNUMBER(F46),F46=COUNTIFS(変更記録!$A$8:$A$107,A46),ISTEXT(G46),G46=IF(F46=0,"未変更",IF(COUNTIFS(変更記録!$A$8:$A$107,A46,変更記録!$B$8:$B$107,F46,変更記録!$D$8:$D$107,"未確認")&gt;0,"未確認",IF(COUNTIFS(変更記録!$A$8:$A$107,A46,変更記録!$B$8:$B$107,F46,変更記録!$D$8:$D$107,"取消")&gt;0,"取消","変更"))),IF(G46="未確認",ISTEXT(H46),ISNUMBER(H46)),H46=IF(G46="未確認","",IF(F46=0,C46,SUMIFS(変更記録!$H$8:$H$107,変更記録!$A$8:$A$107,A46,変更記録!$B$8:$B$107,F46))),IF(G46="未確認",ISTEXT(I46),ISNUMBER(I46)),I46=IF(G46="未確認","",H46-C46),IF(F46=0,ISTEXT(M46),ISNUMBER(M46)),M46=IF(F46=0,"",SUMIFS(変更記録!$C$8:$C$107,変更記録!$A$8:$A$107,A46,変更記録!$B$8:$B$107,F46)),ISNUMBER(N46),N46=IF(F46=0,D46,SUMIFS(変更記録!$F$8:$F$107,変更記録!$A$8:$A$107,A46,変更記録!$B$8:$B$107,F46))),0,1))))</f>
        <v>0</v>
      </c>
      <c r="M46" s="11" t="str">
        <f aca="false">IF(J46="","",IF(K46&lt;&gt;0,NA(),IF(F46=0,"",SUMIFS(変更記録!$C$8:$C$107,変更記録!$A$8:$A$107,A46,変更記録!$B$8:$B$107,F46))))</f>
        <v/>
      </c>
      <c r="N46" s="11" t="str">
        <f aca="false">IF(J46="","",IF(K46&lt;&gt;0,NA(),IF(F46=0,D46,SUMIFS(変更記録!$F$8:$F$107,変更記録!$A$8:$A$107,A46,変更記録!$B$8:$B$107,F46))))</f>
        <v/>
      </c>
    </row>
    <row r="47" customFormat="false" ht="30" hidden="false" customHeight="true" outlineLevel="0" collapsed="false">
      <c r="A47" s="9"/>
      <c r="B47" s="3"/>
      <c r="C47" s="10"/>
      <c r="D47" s="3"/>
      <c r="E47" s="1" t="str">
        <f aca="false">IF(J47="","",IF(K47&lt;&gt;0,NA(),IF(AND(B47&gt;=受注一覧!$B$3,B47&lt;=受注一覧!$E$3),1,0)))</f>
        <v/>
      </c>
      <c r="F47" s="1" t="str">
        <f aca="false">IF(J47="","",IF(K47&lt;&gt;0,NA(),COUNTIFS(変更記録!$A$8:$A$107,A47)))</f>
        <v/>
      </c>
      <c r="G47" s="1" t="str">
        <f aca="false">IF(J47="","",IF(K47&lt;&gt;0,NA(),IF(F47=0,"未変更",IF(COUNTIFS(変更記録!$A$8:$A$107,A47,変更記録!$B$8:$B$107,F47,変更記録!$D$8:$D$107,"未確認")&gt;0,"未確認",IF(COUNTIFS(変更記録!$A$8:$A$107,A47,変更記録!$B$8:$B$107,F47,変更記録!$D$8:$D$107,"取消")&gt;0,"取消","変更")))))</f>
        <v/>
      </c>
      <c r="H47" s="4" t="str">
        <f aca="false">IF(J47="","",IF(K47&lt;&gt;0,NA(),IF(G47="未確認","",IF(F47=0,C47,SUMIFS(変更記録!$H$8:$H$107,変更記録!$A$8:$A$107,A47,変更記録!$B$8:$B$107,F47)))))</f>
        <v/>
      </c>
      <c r="I47" s="4" t="str">
        <f aca="false">IF(J47="","",IF(K47&lt;&gt;0,NA(),IF(G47="未確認","",H47-C47)))</f>
        <v/>
      </c>
      <c r="J47" s="1" t="str">
        <f aca="false">IF(COUNTA(A47:D47)=0,"",IF(NOT(AND(ISTEXT(A47),LEN(A47)=8,EXACT(LEFT(A47,4),"ORD-"),ISNUMBER(FIND(MID(A47,5,1)&amp;"x","0x1x2x3x4x5x6x7x8x9x")),ISNUMBER(FIND(MID(A47,6,1)&amp;"x","0x1x2x3x4x5x6x7x8x9x")),ISNUMBER(FIND(MID(A47,7,1)&amp;"x","0x1x2x3x4x5x6x7x8x9x")),ISNUMBER(FIND(MID(A47,8,1)&amp;"x","0x1x2x3x4x5x6x7x8x9x")))),"IDはORD-と半角数字4桁",IF(COUNTIFS($A$8:$A$57,A47)&gt;1,"受注IDが重複",IF(NOT(IF(ISNUMBER(B47),AND(B47&gt;=43831,B47&lt;73051,B47=INT(B47)),FALSE())),"当初受注日は時刻なしで必須",IF(NOT(IF(ISNUMBER(C47),AND(C47&gt;=0,C47&lt;=1000000000,C47=INT(C47)),FALSE())),"当初額は0〜10億円の整数で必須",IF(NOT(IF(ISNUMBER(D47),AND(D47&gt;=43831,D47&lt;73051,D47=INT(D47)),FALSE())),"当初確認日は時刻なしで必須",IF(OR(B47&gt;D47,D47&gt;受注一覧!$H$3),"受注日≦当初確認日≦基準日を確認","確認済み")))))))</f>
        <v/>
      </c>
      <c r="K47" s="1" t="str">
        <f aca="false">IF(J47="","",IF(J47="確認済み",0,1))</f>
        <v/>
      </c>
      <c r="L47" s="1" t="n">
        <f aca="false">IF(COUNTA(A47:D47)=0,IF(AND(J47="",K47="",E47="",F47="",G47="",H47="",I47="",M47="",N47=""),0,1),IF(NOT(AND(ISTEXT(J47),J47=IF(COUNTA(A47:D47)=0,"",IF(NOT(AND(ISTEXT(A47),LEN(A47)=8,EXACT(LEFT(A47,4),"ORD-"),ISNUMBER(FIND(MID(A47,5,1)&amp;"x","0x1x2x3x4x5x6x7x8x9x")),ISNUMBER(FIND(MID(A47,6,1)&amp;"x","0x1x2x3x4x5x6x7x8x9x")),ISNUMBER(FIND(MID(A47,7,1)&amp;"x","0x1x2x3x4x5x6x7x8x9x")),ISNUMBER(FIND(MID(A47,8,1)&amp;"x","0x1x2x3x4x5x6x7x8x9x")))),"IDはORD-と半角数字4桁",IF(COUNTIFS($A$8:$A$57,A47)&gt;1,"受注IDが重複",IF(NOT(IF(ISNUMBER(B47),AND(B47&gt;=43831,B47&lt;73051,B47=INT(B47)),FALSE())),"当初受注日は時刻なしで必須",IF(NOT(IF(ISNUMBER(C47),AND(C47&gt;=0,C47&lt;=1000000000,C47=INT(C47)),FALSE())),"当初額は0〜10億円の整数で必須",IF(NOT(IF(ISNUMBER(D47),AND(D47&gt;=43831,D47&lt;73051,D47=INT(D47)),FALSE())),"当初確認日は時刻なしで必須",IF(OR(B47&gt;D47,D47&gt;受注一覧!$H$3),"受注日≦当初確認日≦基準日を確認","確認済み"))))))),ISNUMBER(K47),K47=IF(J47="確認済み",0,1))),1,IF(K47&lt;&gt;0,0,IF(AND(ISNUMBER(E47),E47=IF(AND(B47&gt;=受注一覧!$B$3,B47&lt;=受注一覧!$E$3),1,0),ISNUMBER(F47),F47=COUNTIFS(変更記録!$A$8:$A$107,A47),ISTEXT(G47),G47=IF(F47=0,"未変更",IF(COUNTIFS(変更記録!$A$8:$A$107,A47,変更記録!$B$8:$B$107,F47,変更記録!$D$8:$D$107,"未確認")&gt;0,"未確認",IF(COUNTIFS(変更記録!$A$8:$A$107,A47,変更記録!$B$8:$B$107,F47,変更記録!$D$8:$D$107,"取消")&gt;0,"取消","変更"))),IF(G47="未確認",ISTEXT(H47),ISNUMBER(H47)),H47=IF(G47="未確認","",IF(F47=0,C47,SUMIFS(変更記録!$H$8:$H$107,変更記録!$A$8:$A$107,A47,変更記録!$B$8:$B$107,F47))),IF(G47="未確認",ISTEXT(I47),ISNUMBER(I47)),I47=IF(G47="未確認","",H47-C47),IF(F47=0,ISTEXT(M47),ISNUMBER(M47)),M47=IF(F47=0,"",SUMIFS(変更記録!$C$8:$C$107,変更記録!$A$8:$A$107,A47,変更記録!$B$8:$B$107,F47)),ISNUMBER(N47),N47=IF(F47=0,D47,SUMIFS(変更記録!$F$8:$F$107,変更記録!$A$8:$A$107,A47,変更記録!$B$8:$B$107,F47))),0,1))))</f>
        <v>0</v>
      </c>
      <c r="M47" s="11" t="str">
        <f aca="false">IF(J47="","",IF(K47&lt;&gt;0,NA(),IF(F47=0,"",SUMIFS(変更記録!$C$8:$C$107,変更記録!$A$8:$A$107,A47,変更記録!$B$8:$B$107,F47))))</f>
        <v/>
      </c>
      <c r="N47" s="11" t="str">
        <f aca="false">IF(J47="","",IF(K47&lt;&gt;0,NA(),IF(F47=0,D47,SUMIFS(変更記録!$F$8:$F$107,変更記録!$A$8:$A$107,A47,変更記録!$B$8:$B$107,F47))))</f>
        <v/>
      </c>
    </row>
    <row r="48" customFormat="false" ht="30" hidden="false" customHeight="true" outlineLevel="0" collapsed="false">
      <c r="A48" s="9"/>
      <c r="B48" s="3"/>
      <c r="C48" s="10"/>
      <c r="D48" s="3"/>
      <c r="E48" s="1" t="str">
        <f aca="false">IF(J48="","",IF(K48&lt;&gt;0,NA(),IF(AND(B48&gt;=受注一覧!$B$3,B48&lt;=受注一覧!$E$3),1,0)))</f>
        <v/>
      </c>
      <c r="F48" s="1" t="str">
        <f aca="false">IF(J48="","",IF(K48&lt;&gt;0,NA(),COUNTIFS(変更記録!$A$8:$A$107,A48)))</f>
        <v/>
      </c>
      <c r="G48" s="1" t="str">
        <f aca="false">IF(J48="","",IF(K48&lt;&gt;0,NA(),IF(F48=0,"未変更",IF(COUNTIFS(変更記録!$A$8:$A$107,A48,変更記録!$B$8:$B$107,F48,変更記録!$D$8:$D$107,"未確認")&gt;0,"未確認",IF(COUNTIFS(変更記録!$A$8:$A$107,A48,変更記録!$B$8:$B$107,F48,変更記録!$D$8:$D$107,"取消")&gt;0,"取消","変更")))))</f>
        <v/>
      </c>
      <c r="H48" s="4" t="str">
        <f aca="false">IF(J48="","",IF(K48&lt;&gt;0,NA(),IF(G48="未確認","",IF(F48=0,C48,SUMIFS(変更記録!$H$8:$H$107,変更記録!$A$8:$A$107,A48,変更記録!$B$8:$B$107,F48)))))</f>
        <v/>
      </c>
      <c r="I48" s="4" t="str">
        <f aca="false">IF(J48="","",IF(K48&lt;&gt;0,NA(),IF(G48="未確認","",H48-C48)))</f>
        <v/>
      </c>
      <c r="J48" s="1" t="str">
        <f aca="false">IF(COUNTA(A48:D48)=0,"",IF(NOT(AND(ISTEXT(A48),LEN(A48)=8,EXACT(LEFT(A48,4),"ORD-"),ISNUMBER(FIND(MID(A48,5,1)&amp;"x","0x1x2x3x4x5x6x7x8x9x")),ISNUMBER(FIND(MID(A48,6,1)&amp;"x","0x1x2x3x4x5x6x7x8x9x")),ISNUMBER(FIND(MID(A48,7,1)&amp;"x","0x1x2x3x4x5x6x7x8x9x")),ISNUMBER(FIND(MID(A48,8,1)&amp;"x","0x1x2x3x4x5x6x7x8x9x")))),"IDはORD-と半角数字4桁",IF(COUNTIFS($A$8:$A$57,A48)&gt;1,"受注IDが重複",IF(NOT(IF(ISNUMBER(B48),AND(B48&gt;=43831,B48&lt;73051,B48=INT(B48)),FALSE())),"当初受注日は時刻なしで必須",IF(NOT(IF(ISNUMBER(C48),AND(C48&gt;=0,C48&lt;=1000000000,C48=INT(C48)),FALSE())),"当初額は0〜10億円の整数で必須",IF(NOT(IF(ISNUMBER(D48),AND(D48&gt;=43831,D48&lt;73051,D48=INT(D48)),FALSE())),"当初確認日は時刻なしで必須",IF(OR(B48&gt;D48,D48&gt;受注一覧!$H$3),"受注日≦当初確認日≦基準日を確認","確認済み")))))))</f>
        <v/>
      </c>
      <c r="K48" s="1" t="str">
        <f aca="false">IF(J48="","",IF(J48="確認済み",0,1))</f>
        <v/>
      </c>
      <c r="L48" s="1" t="n">
        <f aca="false">IF(COUNTA(A48:D48)=0,IF(AND(J48="",K48="",E48="",F48="",G48="",H48="",I48="",M48="",N48=""),0,1),IF(NOT(AND(ISTEXT(J48),J48=IF(COUNTA(A48:D48)=0,"",IF(NOT(AND(ISTEXT(A48),LEN(A48)=8,EXACT(LEFT(A48,4),"ORD-"),ISNUMBER(FIND(MID(A48,5,1)&amp;"x","0x1x2x3x4x5x6x7x8x9x")),ISNUMBER(FIND(MID(A48,6,1)&amp;"x","0x1x2x3x4x5x6x7x8x9x")),ISNUMBER(FIND(MID(A48,7,1)&amp;"x","0x1x2x3x4x5x6x7x8x9x")),ISNUMBER(FIND(MID(A48,8,1)&amp;"x","0x1x2x3x4x5x6x7x8x9x")))),"IDはORD-と半角数字4桁",IF(COUNTIFS($A$8:$A$57,A48)&gt;1,"受注IDが重複",IF(NOT(IF(ISNUMBER(B48),AND(B48&gt;=43831,B48&lt;73051,B48=INT(B48)),FALSE())),"当初受注日は時刻なしで必須",IF(NOT(IF(ISNUMBER(C48),AND(C48&gt;=0,C48&lt;=1000000000,C48=INT(C48)),FALSE())),"当初額は0〜10億円の整数で必須",IF(NOT(IF(ISNUMBER(D48),AND(D48&gt;=43831,D48&lt;73051,D48=INT(D48)),FALSE())),"当初確認日は時刻なしで必須",IF(OR(B48&gt;D48,D48&gt;受注一覧!$H$3),"受注日≦当初確認日≦基準日を確認","確認済み"))))))),ISNUMBER(K48),K48=IF(J48="確認済み",0,1))),1,IF(K48&lt;&gt;0,0,IF(AND(ISNUMBER(E48),E48=IF(AND(B48&gt;=受注一覧!$B$3,B48&lt;=受注一覧!$E$3),1,0),ISNUMBER(F48),F48=COUNTIFS(変更記録!$A$8:$A$107,A48),ISTEXT(G48),G48=IF(F48=0,"未変更",IF(COUNTIFS(変更記録!$A$8:$A$107,A48,変更記録!$B$8:$B$107,F48,変更記録!$D$8:$D$107,"未確認")&gt;0,"未確認",IF(COUNTIFS(変更記録!$A$8:$A$107,A48,変更記録!$B$8:$B$107,F48,変更記録!$D$8:$D$107,"取消")&gt;0,"取消","変更"))),IF(G48="未確認",ISTEXT(H48),ISNUMBER(H48)),H48=IF(G48="未確認","",IF(F48=0,C48,SUMIFS(変更記録!$H$8:$H$107,変更記録!$A$8:$A$107,A48,変更記録!$B$8:$B$107,F48))),IF(G48="未確認",ISTEXT(I48),ISNUMBER(I48)),I48=IF(G48="未確認","",H48-C48),IF(F48=0,ISTEXT(M48),ISNUMBER(M48)),M48=IF(F48=0,"",SUMIFS(変更記録!$C$8:$C$107,変更記録!$A$8:$A$107,A48,変更記録!$B$8:$B$107,F48)),ISNUMBER(N48),N48=IF(F48=0,D48,SUMIFS(変更記録!$F$8:$F$107,変更記録!$A$8:$A$107,A48,変更記録!$B$8:$B$107,F48))),0,1))))</f>
        <v>0</v>
      </c>
      <c r="M48" s="11" t="str">
        <f aca="false">IF(J48="","",IF(K48&lt;&gt;0,NA(),IF(F48=0,"",SUMIFS(変更記録!$C$8:$C$107,変更記録!$A$8:$A$107,A48,変更記録!$B$8:$B$107,F48))))</f>
        <v/>
      </c>
      <c r="N48" s="11" t="str">
        <f aca="false">IF(J48="","",IF(K48&lt;&gt;0,NA(),IF(F48=0,D48,SUMIFS(変更記録!$F$8:$F$107,変更記録!$A$8:$A$107,A48,変更記録!$B$8:$B$107,F48))))</f>
        <v/>
      </c>
    </row>
    <row r="49" customFormat="false" ht="30" hidden="false" customHeight="true" outlineLevel="0" collapsed="false">
      <c r="A49" s="9"/>
      <c r="B49" s="3"/>
      <c r="C49" s="10"/>
      <c r="D49" s="3"/>
      <c r="E49" s="1" t="str">
        <f aca="false">IF(J49="","",IF(K49&lt;&gt;0,NA(),IF(AND(B49&gt;=受注一覧!$B$3,B49&lt;=受注一覧!$E$3),1,0)))</f>
        <v/>
      </c>
      <c r="F49" s="1" t="str">
        <f aca="false">IF(J49="","",IF(K49&lt;&gt;0,NA(),COUNTIFS(変更記録!$A$8:$A$107,A49)))</f>
        <v/>
      </c>
      <c r="G49" s="1" t="str">
        <f aca="false">IF(J49="","",IF(K49&lt;&gt;0,NA(),IF(F49=0,"未変更",IF(COUNTIFS(変更記録!$A$8:$A$107,A49,変更記録!$B$8:$B$107,F49,変更記録!$D$8:$D$107,"未確認")&gt;0,"未確認",IF(COUNTIFS(変更記録!$A$8:$A$107,A49,変更記録!$B$8:$B$107,F49,変更記録!$D$8:$D$107,"取消")&gt;0,"取消","変更")))))</f>
        <v/>
      </c>
      <c r="H49" s="4" t="str">
        <f aca="false">IF(J49="","",IF(K49&lt;&gt;0,NA(),IF(G49="未確認","",IF(F49=0,C49,SUMIFS(変更記録!$H$8:$H$107,変更記録!$A$8:$A$107,A49,変更記録!$B$8:$B$107,F49)))))</f>
        <v/>
      </c>
      <c r="I49" s="4" t="str">
        <f aca="false">IF(J49="","",IF(K49&lt;&gt;0,NA(),IF(G49="未確認","",H49-C49)))</f>
        <v/>
      </c>
      <c r="J49" s="1" t="str">
        <f aca="false">IF(COUNTA(A49:D49)=0,"",IF(NOT(AND(ISTEXT(A49),LEN(A49)=8,EXACT(LEFT(A49,4),"ORD-"),ISNUMBER(FIND(MID(A49,5,1)&amp;"x","0x1x2x3x4x5x6x7x8x9x")),ISNUMBER(FIND(MID(A49,6,1)&amp;"x","0x1x2x3x4x5x6x7x8x9x")),ISNUMBER(FIND(MID(A49,7,1)&amp;"x","0x1x2x3x4x5x6x7x8x9x")),ISNUMBER(FIND(MID(A49,8,1)&amp;"x","0x1x2x3x4x5x6x7x8x9x")))),"IDはORD-と半角数字4桁",IF(COUNTIFS($A$8:$A$57,A49)&gt;1,"受注IDが重複",IF(NOT(IF(ISNUMBER(B49),AND(B49&gt;=43831,B49&lt;73051,B49=INT(B49)),FALSE())),"当初受注日は時刻なしで必須",IF(NOT(IF(ISNUMBER(C49),AND(C49&gt;=0,C49&lt;=1000000000,C49=INT(C49)),FALSE())),"当初額は0〜10億円の整数で必須",IF(NOT(IF(ISNUMBER(D49),AND(D49&gt;=43831,D49&lt;73051,D49=INT(D49)),FALSE())),"当初確認日は時刻なしで必須",IF(OR(B49&gt;D49,D49&gt;受注一覧!$H$3),"受注日≦当初確認日≦基準日を確認","確認済み")))))))</f>
        <v/>
      </c>
      <c r="K49" s="1" t="str">
        <f aca="false">IF(J49="","",IF(J49="確認済み",0,1))</f>
        <v/>
      </c>
      <c r="L49" s="1" t="n">
        <f aca="false">IF(COUNTA(A49:D49)=0,IF(AND(J49="",K49="",E49="",F49="",G49="",H49="",I49="",M49="",N49=""),0,1),IF(NOT(AND(ISTEXT(J49),J49=IF(COUNTA(A49:D49)=0,"",IF(NOT(AND(ISTEXT(A49),LEN(A49)=8,EXACT(LEFT(A49,4),"ORD-"),ISNUMBER(FIND(MID(A49,5,1)&amp;"x","0x1x2x3x4x5x6x7x8x9x")),ISNUMBER(FIND(MID(A49,6,1)&amp;"x","0x1x2x3x4x5x6x7x8x9x")),ISNUMBER(FIND(MID(A49,7,1)&amp;"x","0x1x2x3x4x5x6x7x8x9x")),ISNUMBER(FIND(MID(A49,8,1)&amp;"x","0x1x2x3x4x5x6x7x8x9x")))),"IDはORD-と半角数字4桁",IF(COUNTIFS($A$8:$A$57,A49)&gt;1,"受注IDが重複",IF(NOT(IF(ISNUMBER(B49),AND(B49&gt;=43831,B49&lt;73051,B49=INT(B49)),FALSE())),"当初受注日は時刻なしで必須",IF(NOT(IF(ISNUMBER(C49),AND(C49&gt;=0,C49&lt;=1000000000,C49=INT(C49)),FALSE())),"当初額は0〜10億円の整数で必須",IF(NOT(IF(ISNUMBER(D49),AND(D49&gt;=43831,D49&lt;73051,D49=INT(D49)),FALSE())),"当初確認日は時刻なしで必須",IF(OR(B49&gt;D49,D49&gt;受注一覧!$H$3),"受注日≦当初確認日≦基準日を確認","確認済み"))))))),ISNUMBER(K49),K49=IF(J49="確認済み",0,1))),1,IF(K49&lt;&gt;0,0,IF(AND(ISNUMBER(E49),E49=IF(AND(B49&gt;=受注一覧!$B$3,B49&lt;=受注一覧!$E$3),1,0),ISNUMBER(F49),F49=COUNTIFS(変更記録!$A$8:$A$107,A49),ISTEXT(G49),G49=IF(F49=0,"未変更",IF(COUNTIFS(変更記録!$A$8:$A$107,A49,変更記録!$B$8:$B$107,F49,変更記録!$D$8:$D$107,"未確認")&gt;0,"未確認",IF(COUNTIFS(変更記録!$A$8:$A$107,A49,変更記録!$B$8:$B$107,F49,変更記録!$D$8:$D$107,"取消")&gt;0,"取消","変更"))),IF(G49="未確認",ISTEXT(H49),ISNUMBER(H49)),H49=IF(G49="未確認","",IF(F49=0,C49,SUMIFS(変更記録!$H$8:$H$107,変更記録!$A$8:$A$107,A49,変更記録!$B$8:$B$107,F49))),IF(G49="未確認",ISTEXT(I49),ISNUMBER(I49)),I49=IF(G49="未確認","",H49-C49),IF(F49=0,ISTEXT(M49),ISNUMBER(M49)),M49=IF(F49=0,"",SUMIFS(変更記録!$C$8:$C$107,変更記録!$A$8:$A$107,A49,変更記録!$B$8:$B$107,F49)),ISNUMBER(N49),N49=IF(F49=0,D49,SUMIFS(変更記録!$F$8:$F$107,変更記録!$A$8:$A$107,A49,変更記録!$B$8:$B$107,F49))),0,1))))</f>
        <v>0</v>
      </c>
      <c r="M49" s="11" t="str">
        <f aca="false">IF(J49="","",IF(K49&lt;&gt;0,NA(),IF(F49=0,"",SUMIFS(変更記録!$C$8:$C$107,変更記録!$A$8:$A$107,A49,変更記録!$B$8:$B$107,F49))))</f>
        <v/>
      </c>
      <c r="N49" s="11" t="str">
        <f aca="false">IF(J49="","",IF(K49&lt;&gt;0,NA(),IF(F49=0,D49,SUMIFS(変更記録!$F$8:$F$107,変更記録!$A$8:$A$107,A49,変更記録!$B$8:$B$107,F49))))</f>
        <v/>
      </c>
    </row>
    <row r="50" customFormat="false" ht="30" hidden="false" customHeight="true" outlineLevel="0" collapsed="false">
      <c r="A50" s="9"/>
      <c r="B50" s="3"/>
      <c r="C50" s="10"/>
      <c r="D50" s="3"/>
      <c r="E50" s="1" t="str">
        <f aca="false">IF(J50="","",IF(K50&lt;&gt;0,NA(),IF(AND(B50&gt;=受注一覧!$B$3,B50&lt;=受注一覧!$E$3),1,0)))</f>
        <v/>
      </c>
      <c r="F50" s="1" t="str">
        <f aca="false">IF(J50="","",IF(K50&lt;&gt;0,NA(),COUNTIFS(変更記録!$A$8:$A$107,A50)))</f>
        <v/>
      </c>
      <c r="G50" s="1" t="str">
        <f aca="false">IF(J50="","",IF(K50&lt;&gt;0,NA(),IF(F50=0,"未変更",IF(COUNTIFS(変更記録!$A$8:$A$107,A50,変更記録!$B$8:$B$107,F50,変更記録!$D$8:$D$107,"未確認")&gt;0,"未確認",IF(COUNTIFS(変更記録!$A$8:$A$107,A50,変更記録!$B$8:$B$107,F50,変更記録!$D$8:$D$107,"取消")&gt;0,"取消","変更")))))</f>
        <v/>
      </c>
      <c r="H50" s="4" t="str">
        <f aca="false">IF(J50="","",IF(K50&lt;&gt;0,NA(),IF(G50="未確認","",IF(F50=0,C50,SUMIFS(変更記録!$H$8:$H$107,変更記録!$A$8:$A$107,A50,変更記録!$B$8:$B$107,F50)))))</f>
        <v/>
      </c>
      <c r="I50" s="4" t="str">
        <f aca="false">IF(J50="","",IF(K50&lt;&gt;0,NA(),IF(G50="未確認","",H50-C50)))</f>
        <v/>
      </c>
      <c r="J50" s="1" t="str">
        <f aca="false">IF(COUNTA(A50:D50)=0,"",IF(NOT(AND(ISTEXT(A50),LEN(A50)=8,EXACT(LEFT(A50,4),"ORD-"),ISNUMBER(FIND(MID(A50,5,1)&amp;"x","0x1x2x3x4x5x6x7x8x9x")),ISNUMBER(FIND(MID(A50,6,1)&amp;"x","0x1x2x3x4x5x6x7x8x9x")),ISNUMBER(FIND(MID(A50,7,1)&amp;"x","0x1x2x3x4x5x6x7x8x9x")),ISNUMBER(FIND(MID(A50,8,1)&amp;"x","0x1x2x3x4x5x6x7x8x9x")))),"IDはORD-と半角数字4桁",IF(COUNTIFS($A$8:$A$57,A50)&gt;1,"受注IDが重複",IF(NOT(IF(ISNUMBER(B50),AND(B50&gt;=43831,B50&lt;73051,B50=INT(B50)),FALSE())),"当初受注日は時刻なしで必須",IF(NOT(IF(ISNUMBER(C50),AND(C50&gt;=0,C50&lt;=1000000000,C50=INT(C50)),FALSE())),"当初額は0〜10億円の整数で必須",IF(NOT(IF(ISNUMBER(D50),AND(D50&gt;=43831,D50&lt;73051,D50=INT(D50)),FALSE())),"当初確認日は時刻なしで必須",IF(OR(B50&gt;D50,D50&gt;受注一覧!$H$3),"受注日≦当初確認日≦基準日を確認","確認済み")))))))</f>
        <v/>
      </c>
      <c r="K50" s="1" t="str">
        <f aca="false">IF(J50="","",IF(J50="確認済み",0,1))</f>
        <v/>
      </c>
      <c r="L50" s="1" t="n">
        <f aca="false">IF(COUNTA(A50:D50)=0,IF(AND(J50="",K50="",E50="",F50="",G50="",H50="",I50="",M50="",N50=""),0,1),IF(NOT(AND(ISTEXT(J50),J50=IF(COUNTA(A50:D50)=0,"",IF(NOT(AND(ISTEXT(A50),LEN(A50)=8,EXACT(LEFT(A50,4),"ORD-"),ISNUMBER(FIND(MID(A50,5,1)&amp;"x","0x1x2x3x4x5x6x7x8x9x")),ISNUMBER(FIND(MID(A50,6,1)&amp;"x","0x1x2x3x4x5x6x7x8x9x")),ISNUMBER(FIND(MID(A50,7,1)&amp;"x","0x1x2x3x4x5x6x7x8x9x")),ISNUMBER(FIND(MID(A50,8,1)&amp;"x","0x1x2x3x4x5x6x7x8x9x")))),"IDはORD-と半角数字4桁",IF(COUNTIFS($A$8:$A$57,A50)&gt;1,"受注IDが重複",IF(NOT(IF(ISNUMBER(B50),AND(B50&gt;=43831,B50&lt;73051,B50=INT(B50)),FALSE())),"当初受注日は時刻なしで必須",IF(NOT(IF(ISNUMBER(C50),AND(C50&gt;=0,C50&lt;=1000000000,C50=INT(C50)),FALSE())),"当初額は0〜10億円の整数で必須",IF(NOT(IF(ISNUMBER(D50),AND(D50&gt;=43831,D50&lt;73051,D50=INT(D50)),FALSE())),"当初確認日は時刻なしで必須",IF(OR(B50&gt;D50,D50&gt;受注一覧!$H$3),"受注日≦当初確認日≦基準日を確認","確認済み"))))))),ISNUMBER(K50),K50=IF(J50="確認済み",0,1))),1,IF(K50&lt;&gt;0,0,IF(AND(ISNUMBER(E50),E50=IF(AND(B50&gt;=受注一覧!$B$3,B50&lt;=受注一覧!$E$3),1,0),ISNUMBER(F50),F50=COUNTIFS(変更記録!$A$8:$A$107,A50),ISTEXT(G50),G50=IF(F50=0,"未変更",IF(COUNTIFS(変更記録!$A$8:$A$107,A50,変更記録!$B$8:$B$107,F50,変更記録!$D$8:$D$107,"未確認")&gt;0,"未確認",IF(COUNTIFS(変更記録!$A$8:$A$107,A50,変更記録!$B$8:$B$107,F50,変更記録!$D$8:$D$107,"取消")&gt;0,"取消","変更"))),IF(G50="未確認",ISTEXT(H50),ISNUMBER(H50)),H50=IF(G50="未確認","",IF(F50=0,C50,SUMIFS(変更記録!$H$8:$H$107,変更記録!$A$8:$A$107,A50,変更記録!$B$8:$B$107,F50))),IF(G50="未確認",ISTEXT(I50),ISNUMBER(I50)),I50=IF(G50="未確認","",H50-C50),IF(F50=0,ISTEXT(M50),ISNUMBER(M50)),M50=IF(F50=0,"",SUMIFS(変更記録!$C$8:$C$107,変更記録!$A$8:$A$107,A50,変更記録!$B$8:$B$107,F50)),ISNUMBER(N50),N50=IF(F50=0,D50,SUMIFS(変更記録!$F$8:$F$107,変更記録!$A$8:$A$107,A50,変更記録!$B$8:$B$107,F50))),0,1))))</f>
        <v>0</v>
      </c>
      <c r="M50" s="11" t="str">
        <f aca="false">IF(J50="","",IF(K50&lt;&gt;0,NA(),IF(F50=0,"",SUMIFS(変更記録!$C$8:$C$107,変更記録!$A$8:$A$107,A50,変更記録!$B$8:$B$107,F50))))</f>
        <v/>
      </c>
      <c r="N50" s="11" t="str">
        <f aca="false">IF(J50="","",IF(K50&lt;&gt;0,NA(),IF(F50=0,D50,SUMIFS(変更記録!$F$8:$F$107,変更記録!$A$8:$A$107,A50,変更記録!$B$8:$B$107,F50))))</f>
        <v/>
      </c>
    </row>
    <row r="51" customFormat="false" ht="30" hidden="false" customHeight="true" outlineLevel="0" collapsed="false">
      <c r="A51" s="9"/>
      <c r="B51" s="3"/>
      <c r="C51" s="10"/>
      <c r="D51" s="3"/>
      <c r="E51" s="1" t="str">
        <f aca="false">IF(J51="","",IF(K51&lt;&gt;0,NA(),IF(AND(B51&gt;=受注一覧!$B$3,B51&lt;=受注一覧!$E$3),1,0)))</f>
        <v/>
      </c>
      <c r="F51" s="1" t="str">
        <f aca="false">IF(J51="","",IF(K51&lt;&gt;0,NA(),COUNTIFS(変更記録!$A$8:$A$107,A51)))</f>
        <v/>
      </c>
      <c r="G51" s="1" t="str">
        <f aca="false">IF(J51="","",IF(K51&lt;&gt;0,NA(),IF(F51=0,"未変更",IF(COUNTIFS(変更記録!$A$8:$A$107,A51,変更記録!$B$8:$B$107,F51,変更記録!$D$8:$D$107,"未確認")&gt;0,"未確認",IF(COUNTIFS(変更記録!$A$8:$A$107,A51,変更記録!$B$8:$B$107,F51,変更記録!$D$8:$D$107,"取消")&gt;0,"取消","変更")))))</f>
        <v/>
      </c>
      <c r="H51" s="4" t="str">
        <f aca="false">IF(J51="","",IF(K51&lt;&gt;0,NA(),IF(G51="未確認","",IF(F51=0,C51,SUMIFS(変更記録!$H$8:$H$107,変更記録!$A$8:$A$107,A51,変更記録!$B$8:$B$107,F51)))))</f>
        <v/>
      </c>
      <c r="I51" s="4" t="str">
        <f aca="false">IF(J51="","",IF(K51&lt;&gt;0,NA(),IF(G51="未確認","",H51-C51)))</f>
        <v/>
      </c>
      <c r="J51" s="1" t="str">
        <f aca="false">IF(COUNTA(A51:D51)=0,"",IF(NOT(AND(ISTEXT(A51),LEN(A51)=8,EXACT(LEFT(A51,4),"ORD-"),ISNUMBER(FIND(MID(A51,5,1)&amp;"x","0x1x2x3x4x5x6x7x8x9x")),ISNUMBER(FIND(MID(A51,6,1)&amp;"x","0x1x2x3x4x5x6x7x8x9x")),ISNUMBER(FIND(MID(A51,7,1)&amp;"x","0x1x2x3x4x5x6x7x8x9x")),ISNUMBER(FIND(MID(A51,8,1)&amp;"x","0x1x2x3x4x5x6x7x8x9x")))),"IDはORD-と半角数字4桁",IF(COUNTIFS($A$8:$A$57,A51)&gt;1,"受注IDが重複",IF(NOT(IF(ISNUMBER(B51),AND(B51&gt;=43831,B51&lt;73051,B51=INT(B51)),FALSE())),"当初受注日は時刻なしで必須",IF(NOT(IF(ISNUMBER(C51),AND(C51&gt;=0,C51&lt;=1000000000,C51=INT(C51)),FALSE())),"当初額は0〜10億円の整数で必須",IF(NOT(IF(ISNUMBER(D51),AND(D51&gt;=43831,D51&lt;73051,D51=INT(D51)),FALSE())),"当初確認日は時刻なしで必須",IF(OR(B51&gt;D51,D51&gt;受注一覧!$H$3),"受注日≦当初確認日≦基準日を確認","確認済み")))))))</f>
        <v/>
      </c>
      <c r="K51" s="1" t="str">
        <f aca="false">IF(J51="","",IF(J51="確認済み",0,1))</f>
        <v/>
      </c>
      <c r="L51" s="1" t="n">
        <f aca="false">IF(COUNTA(A51:D51)=0,IF(AND(J51="",K51="",E51="",F51="",G51="",H51="",I51="",M51="",N51=""),0,1),IF(NOT(AND(ISTEXT(J51),J51=IF(COUNTA(A51:D51)=0,"",IF(NOT(AND(ISTEXT(A51),LEN(A51)=8,EXACT(LEFT(A51,4),"ORD-"),ISNUMBER(FIND(MID(A51,5,1)&amp;"x","0x1x2x3x4x5x6x7x8x9x")),ISNUMBER(FIND(MID(A51,6,1)&amp;"x","0x1x2x3x4x5x6x7x8x9x")),ISNUMBER(FIND(MID(A51,7,1)&amp;"x","0x1x2x3x4x5x6x7x8x9x")),ISNUMBER(FIND(MID(A51,8,1)&amp;"x","0x1x2x3x4x5x6x7x8x9x")))),"IDはORD-と半角数字4桁",IF(COUNTIFS($A$8:$A$57,A51)&gt;1,"受注IDが重複",IF(NOT(IF(ISNUMBER(B51),AND(B51&gt;=43831,B51&lt;73051,B51=INT(B51)),FALSE())),"当初受注日は時刻なしで必須",IF(NOT(IF(ISNUMBER(C51),AND(C51&gt;=0,C51&lt;=1000000000,C51=INT(C51)),FALSE())),"当初額は0〜10億円の整数で必須",IF(NOT(IF(ISNUMBER(D51),AND(D51&gt;=43831,D51&lt;73051,D51=INT(D51)),FALSE())),"当初確認日は時刻なしで必須",IF(OR(B51&gt;D51,D51&gt;受注一覧!$H$3),"受注日≦当初確認日≦基準日を確認","確認済み"))))))),ISNUMBER(K51),K51=IF(J51="確認済み",0,1))),1,IF(K51&lt;&gt;0,0,IF(AND(ISNUMBER(E51),E51=IF(AND(B51&gt;=受注一覧!$B$3,B51&lt;=受注一覧!$E$3),1,0),ISNUMBER(F51),F51=COUNTIFS(変更記録!$A$8:$A$107,A51),ISTEXT(G51),G51=IF(F51=0,"未変更",IF(COUNTIFS(変更記録!$A$8:$A$107,A51,変更記録!$B$8:$B$107,F51,変更記録!$D$8:$D$107,"未確認")&gt;0,"未確認",IF(COUNTIFS(変更記録!$A$8:$A$107,A51,変更記録!$B$8:$B$107,F51,変更記録!$D$8:$D$107,"取消")&gt;0,"取消","変更"))),IF(G51="未確認",ISTEXT(H51),ISNUMBER(H51)),H51=IF(G51="未確認","",IF(F51=0,C51,SUMIFS(変更記録!$H$8:$H$107,変更記録!$A$8:$A$107,A51,変更記録!$B$8:$B$107,F51))),IF(G51="未確認",ISTEXT(I51),ISNUMBER(I51)),I51=IF(G51="未確認","",H51-C51),IF(F51=0,ISTEXT(M51),ISNUMBER(M51)),M51=IF(F51=0,"",SUMIFS(変更記録!$C$8:$C$107,変更記録!$A$8:$A$107,A51,変更記録!$B$8:$B$107,F51)),ISNUMBER(N51),N51=IF(F51=0,D51,SUMIFS(変更記録!$F$8:$F$107,変更記録!$A$8:$A$107,A51,変更記録!$B$8:$B$107,F51))),0,1))))</f>
        <v>0</v>
      </c>
      <c r="M51" s="11" t="str">
        <f aca="false">IF(J51="","",IF(K51&lt;&gt;0,NA(),IF(F51=0,"",SUMIFS(変更記録!$C$8:$C$107,変更記録!$A$8:$A$107,A51,変更記録!$B$8:$B$107,F51))))</f>
        <v/>
      </c>
      <c r="N51" s="11" t="str">
        <f aca="false">IF(J51="","",IF(K51&lt;&gt;0,NA(),IF(F51=0,D51,SUMIFS(変更記録!$F$8:$F$107,変更記録!$A$8:$A$107,A51,変更記録!$B$8:$B$107,F51))))</f>
        <v/>
      </c>
    </row>
    <row r="52" customFormat="false" ht="30" hidden="false" customHeight="true" outlineLevel="0" collapsed="false">
      <c r="A52" s="9"/>
      <c r="B52" s="3"/>
      <c r="C52" s="10"/>
      <c r="D52" s="3"/>
      <c r="E52" s="1" t="str">
        <f aca="false">IF(J52="","",IF(K52&lt;&gt;0,NA(),IF(AND(B52&gt;=受注一覧!$B$3,B52&lt;=受注一覧!$E$3),1,0)))</f>
        <v/>
      </c>
      <c r="F52" s="1" t="str">
        <f aca="false">IF(J52="","",IF(K52&lt;&gt;0,NA(),COUNTIFS(変更記録!$A$8:$A$107,A52)))</f>
        <v/>
      </c>
      <c r="G52" s="1" t="str">
        <f aca="false">IF(J52="","",IF(K52&lt;&gt;0,NA(),IF(F52=0,"未変更",IF(COUNTIFS(変更記録!$A$8:$A$107,A52,変更記録!$B$8:$B$107,F52,変更記録!$D$8:$D$107,"未確認")&gt;0,"未確認",IF(COUNTIFS(変更記録!$A$8:$A$107,A52,変更記録!$B$8:$B$107,F52,変更記録!$D$8:$D$107,"取消")&gt;0,"取消","変更")))))</f>
        <v/>
      </c>
      <c r="H52" s="4" t="str">
        <f aca="false">IF(J52="","",IF(K52&lt;&gt;0,NA(),IF(G52="未確認","",IF(F52=0,C52,SUMIFS(変更記録!$H$8:$H$107,変更記録!$A$8:$A$107,A52,変更記録!$B$8:$B$107,F52)))))</f>
        <v/>
      </c>
      <c r="I52" s="4" t="str">
        <f aca="false">IF(J52="","",IF(K52&lt;&gt;0,NA(),IF(G52="未確認","",H52-C52)))</f>
        <v/>
      </c>
      <c r="J52" s="1" t="str">
        <f aca="false">IF(COUNTA(A52:D52)=0,"",IF(NOT(AND(ISTEXT(A52),LEN(A52)=8,EXACT(LEFT(A52,4),"ORD-"),ISNUMBER(FIND(MID(A52,5,1)&amp;"x","0x1x2x3x4x5x6x7x8x9x")),ISNUMBER(FIND(MID(A52,6,1)&amp;"x","0x1x2x3x4x5x6x7x8x9x")),ISNUMBER(FIND(MID(A52,7,1)&amp;"x","0x1x2x3x4x5x6x7x8x9x")),ISNUMBER(FIND(MID(A52,8,1)&amp;"x","0x1x2x3x4x5x6x7x8x9x")))),"IDはORD-と半角数字4桁",IF(COUNTIFS($A$8:$A$57,A52)&gt;1,"受注IDが重複",IF(NOT(IF(ISNUMBER(B52),AND(B52&gt;=43831,B52&lt;73051,B52=INT(B52)),FALSE())),"当初受注日は時刻なしで必須",IF(NOT(IF(ISNUMBER(C52),AND(C52&gt;=0,C52&lt;=1000000000,C52=INT(C52)),FALSE())),"当初額は0〜10億円の整数で必須",IF(NOT(IF(ISNUMBER(D52),AND(D52&gt;=43831,D52&lt;73051,D52=INT(D52)),FALSE())),"当初確認日は時刻なしで必須",IF(OR(B52&gt;D52,D52&gt;受注一覧!$H$3),"受注日≦当初確認日≦基準日を確認","確認済み")))))))</f>
        <v/>
      </c>
      <c r="K52" s="1" t="str">
        <f aca="false">IF(J52="","",IF(J52="確認済み",0,1))</f>
        <v/>
      </c>
      <c r="L52" s="1" t="n">
        <f aca="false">IF(COUNTA(A52:D52)=0,IF(AND(J52="",K52="",E52="",F52="",G52="",H52="",I52="",M52="",N52=""),0,1),IF(NOT(AND(ISTEXT(J52),J52=IF(COUNTA(A52:D52)=0,"",IF(NOT(AND(ISTEXT(A52),LEN(A52)=8,EXACT(LEFT(A52,4),"ORD-"),ISNUMBER(FIND(MID(A52,5,1)&amp;"x","0x1x2x3x4x5x6x7x8x9x")),ISNUMBER(FIND(MID(A52,6,1)&amp;"x","0x1x2x3x4x5x6x7x8x9x")),ISNUMBER(FIND(MID(A52,7,1)&amp;"x","0x1x2x3x4x5x6x7x8x9x")),ISNUMBER(FIND(MID(A52,8,1)&amp;"x","0x1x2x3x4x5x6x7x8x9x")))),"IDはORD-と半角数字4桁",IF(COUNTIFS($A$8:$A$57,A52)&gt;1,"受注IDが重複",IF(NOT(IF(ISNUMBER(B52),AND(B52&gt;=43831,B52&lt;73051,B52=INT(B52)),FALSE())),"当初受注日は時刻なしで必須",IF(NOT(IF(ISNUMBER(C52),AND(C52&gt;=0,C52&lt;=1000000000,C52=INT(C52)),FALSE())),"当初額は0〜10億円の整数で必須",IF(NOT(IF(ISNUMBER(D52),AND(D52&gt;=43831,D52&lt;73051,D52=INT(D52)),FALSE())),"当初確認日は時刻なしで必須",IF(OR(B52&gt;D52,D52&gt;受注一覧!$H$3),"受注日≦当初確認日≦基準日を確認","確認済み"))))))),ISNUMBER(K52),K52=IF(J52="確認済み",0,1))),1,IF(K52&lt;&gt;0,0,IF(AND(ISNUMBER(E52),E52=IF(AND(B52&gt;=受注一覧!$B$3,B52&lt;=受注一覧!$E$3),1,0),ISNUMBER(F52),F52=COUNTIFS(変更記録!$A$8:$A$107,A52),ISTEXT(G52),G52=IF(F52=0,"未変更",IF(COUNTIFS(変更記録!$A$8:$A$107,A52,変更記録!$B$8:$B$107,F52,変更記録!$D$8:$D$107,"未確認")&gt;0,"未確認",IF(COUNTIFS(変更記録!$A$8:$A$107,A52,変更記録!$B$8:$B$107,F52,変更記録!$D$8:$D$107,"取消")&gt;0,"取消","変更"))),IF(G52="未確認",ISTEXT(H52),ISNUMBER(H52)),H52=IF(G52="未確認","",IF(F52=0,C52,SUMIFS(変更記録!$H$8:$H$107,変更記録!$A$8:$A$107,A52,変更記録!$B$8:$B$107,F52))),IF(G52="未確認",ISTEXT(I52),ISNUMBER(I52)),I52=IF(G52="未確認","",H52-C52),IF(F52=0,ISTEXT(M52),ISNUMBER(M52)),M52=IF(F52=0,"",SUMIFS(変更記録!$C$8:$C$107,変更記録!$A$8:$A$107,A52,変更記録!$B$8:$B$107,F52)),ISNUMBER(N52),N52=IF(F52=0,D52,SUMIFS(変更記録!$F$8:$F$107,変更記録!$A$8:$A$107,A52,変更記録!$B$8:$B$107,F52))),0,1))))</f>
        <v>0</v>
      </c>
      <c r="M52" s="11" t="str">
        <f aca="false">IF(J52="","",IF(K52&lt;&gt;0,NA(),IF(F52=0,"",SUMIFS(変更記録!$C$8:$C$107,変更記録!$A$8:$A$107,A52,変更記録!$B$8:$B$107,F52))))</f>
        <v/>
      </c>
      <c r="N52" s="11" t="str">
        <f aca="false">IF(J52="","",IF(K52&lt;&gt;0,NA(),IF(F52=0,D52,SUMIFS(変更記録!$F$8:$F$107,変更記録!$A$8:$A$107,A52,変更記録!$B$8:$B$107,F52))))</f>
        <v/>
      </c>
    </row>
    <row r="53" customFormat="false" ht="30" hidden="false" customHeight="true" outlineLevel="0" collapsed="false">
      <c r="A53" s="9"/>
      <c r="B53" s="3"/>
      <c r="C53" s="10"/>
      <c r="D53" s="3"/>
      <c r="E53" s="1" t="str">
        <f aca="false">IF(J53="","",IF(K53&lt;&gt;0,NA(),IF(AND(B53&gt;=受注一覧!$B$3,B53&lt;=受注一覧!$E$3),1,0)))</f>
        <v/>
      </c>
      <c r="F53" s="1" t="str">
        <f aca="false">IF(J53="","",IF(K53&lt;&gt;0,NA(),COUNTIFS(変更記録!$A$8:$A$107,A53)))</f>
        <v/>
      </c>
      <c r="G53" s="1" t="str">
        <f aca="false">IF(J53="","",IF(K53&lt;&gt;0,NA(),IF(F53=0,"未変更",IF(COUNTIFS(変更記録!$A$8:$A$107,A53,変更記録!$B$8:$B$107,F53,変更記録!$D$8:$D$107,"未確認")&gt;0,"未確認",IF(COUNTIFS(変更記録!$A$8:$A$107,A53,変更記録!$B$8:$B$107,F53,変更記録!$D$8:$D$107,"取消")&gt;0,"取消","変更")))))</f>
        <v/>
      </c>
      <c r="H53" s="4" t="str">
        <f aca="false">IF(J53="","",IF(K53&lt;&gt;0,NA(),IF(G53="未確認","",IF(F53=0,C53,SUMIFS(変更記録!$H$8:$H$107,変更記録!$A$8:$A$107,A53,変更記録!$B$8:$B$107,F53)))))</f>
        <v/>
      </c>
      <c r="I53" s="4" t="str">
        <f aca="false">IF(J53="","",IF(K53&lt;&gt;0,NA(),IF(G53="未確認","",H53-C53)))</f>
        <v/>
      </c>
      <c r="J53" s="1" t="str">
        <f aca="false">IF(COUNTA(A53:D53)=0,"",IF(NOT(AND(ISTEXT(A53),LEN(A53)=8,EXACT(LEFT(A53,4),"ORD-"),ISNUMBER(FIND(MID(A53,5,1)&amp;"x","0x1x2x3x4x5x6x7x8x9x")),ISNUMBER(FIND(MID(A53,6,1)&amp;"x","0x1x2x3x4x5x6x7x8x9x")),ISNUMBER(FIND(MID(A53,7,1)&amp;"x","0x1x2x3x4x5x6x7x8x9x")),ISNUMBER(FIND(MID(A53,8,1)&amp;"x","0x1x2x3x4x5x6x7x8x9x")))),"IDはORD-と半角数字4桁",IF(COUNTIFS($A$8:$A$57,A53)&gt;1,"受注IDが重複",IF(NOT(IF(ISNUMBER(B53),AND(B53&gt;=43831,B53&lt;73051,B53=INT(B53)),FALSE())),"当初受注日は時刻なしで必須",IF(NOT(IF(ISNUMBER(C53),AND(C53&gt;=0,C53&lt;=1000000000,C53=INT(C53)),FALSE())),"当初額は0〜10億円の整数で必須",IF(NOT(IF(ISNUMBER(D53),AND(D53&gt;=43831,D53&lt;73051,D53=INT(D53)),FALSE())),"当初確認日は時刻なしで必須",IF(OR(B53&gt;D53,D53&gt;受注一覧!$H$3),"受注日≦当初確認日≦基準日を確認","確認済み")))))))</f>
        <v/>
      </c>
      <c r="K53" s="1" t="str">
        <f aca="false">IF(J53="","",IF(J53="確認済み",0,1))</f>
        <v/>
      </c>
      <c r="L53" s="1" t="n">
        <f aca="false">IF(COUNTA(A53:D53)=0,IF(AND(J53="",K53="",E53="",F53="",G53="",H53="",I53="",M53="",N53=""),0,1),IF(NOT(AND(ISTEXT(J53),J53=IF(COUNTA(A53:D53)=0,"",IF(NOT(AND(ISTEXT(A53),LEN(A53)=8,EXACT(LEFT(A53,4),"ORD-"),ISNUMBER(FIND(MID(A53,5,1)&amp;"x","0x1x2x3x4x5x6x7x8x9x")),ISNUMBER(FIND(MID(A53,6,1)&amp;"x","0x1x2x3x4x5x6x7x8x9x")),ISNUMBER(FIND(MID(A53,7,1)&amp;"x","0x1x2x3x4x5x6x7x8x9x")),ISNUMBER(FIND(MID(A53,8,1)&amp;"x","0x1x2x3x4x5x6x7x8x9x")))),"IDはORD-と半角数字4桁",IF(COUNTIFS($A$8:$A$57,A53)&gt;1,"受注IDが重複",IF(NOT(IF(ISNUMBER(B53),AND(B53&gt;=43831,B53&lt;73051,B53=INT(B53)),FALSE())),"当初受注日は時刻なしで必須",IF(NOT(IF(ISNUMBER(C53),AND(C53&gt;=0,C53&lt;=1000000000,C53=INT(C53)),FALSE())),"当初額は0〜10億円の整数で必須",IF(NOT(IF(ISNUMBER(D53),AND(D53&gt;=43831,D53&lt;73051,D53=INT(D53)),FALSE())),"当初確認日は時刻なしで必須",IF(OR(B53&gt;D53,D53&gt;受注一覧!$H$3),"受注日≦当初確認日≦基準日を確認","確認済み"))))))),ISNUMBER(K53),K53=IF(J53="確認済み",0,1))),1,IF(K53&lt;&gt;0,0,IF(AND(ISNUMBER(E53),E53=IF(AND(B53&gt;=受注一覧!$B$3,B53&lt;=受注一覧!$E$3),1,0),ISNUMBER(F53),F53=COUNTIFS(変更記録!$A$8:$A$107,A53),ISTEXT(G53),G53=IF(F53=0,"未変更",IF(COUNTIFS(変更記録!$A$8:$A$107,A53,変更記録!$B$8:$B$107,F53,変更記録!$D$8:$D$107,"未確認")&gt;0,"未確認",IF(COUNTIFS(変更記録!$A$8:$A$107,A53,変更記録!$B$8:$B$107,F53,変更記録!$D$8:$D$107,"取消")&gt;0,"取消","変更"))),IF(G53="未確認",ISTEXT(H53),ISNUMBER(H53)),H53=IF(G53="未確認","",IF(F53=0,C53,SUMIFS(変更記録!$H$8:$H$107,変更記録!$A$8:$A$107,A53,変更記録!$B$8:$B$107,F53))),IF(G53="未確認",ISTEXT(I53),ISNUMBER(I53)),I53=IF(G53="未確認","",H53-C53),IF(F53=0,ISTEXT(M53),ISNUMBER(M53)),M53=IF(F53=0,"",SUMIFS(変更記録!$C$8:$C$107,変更記録!$A$8:$A$107,A53,変更記録!$B$8:$B$107,F53)),ISNUMBER(N53),N53=IF(F53=0,D53,SUMIFS(変更記録!$F$8:$F$107,変更記録!$A$8:$A$107,A53,変更記録!$B$8:$B$107,F53))),0,1))))</f>
        <v>0</v>
      </c>
      <c r="M53" s="11" t="str">
        <f aca="false">IF(J53="","",IF(K53&lt;&gt;0,NA(),IF(F53=0,"",SUMIFS(変更記録!$C$8:$C$107,変更記録!$A$8:$A$107,A53,変更記録!$B$8:$B$107,F53))))</f>
        <v/>
      </c>
      <c r="N53" s="11" t="str">
        <f aca="false">IF(J53="","",IF(K53&lt;&gt;0,NA(),IF(F53=0,D53,SUMIFS(変更記録!$F$8:$F$107,変更記録!$A$8:$A$107,A53,変更記録!$B$8:$B$107,F53))))</f>
        <v/>
      </c>
    </row>
    <row r="54" customFormat="false" ht="30" hidden="false" customHeight="true" outlineLevel="0" collapsed="false">
      <c r="A54" s="9"/>
      <c r="B54" s="3"/>
      <c r="C54" s="10"/>
      <c r="D54" s="3"/>
      <c r="E54" s="1" t="str">
        <f aca="false">IF(J54="","",IF(K54&lt;&gt;0,NA(),IF(AND(B54&gt;=受注一覧!$B$3,B54&lt;=受注一覧!$E$3),1,0)))</f>
        <v/>
      </c>
      <c r="F54" s="1" t="str">
        <f aca="false">IF(J54="","",IF(K54&lt;&gt;0,NA(),COUNTIFS(変更記録!$A$8:$A$107,A54)))</f>
        <v/>
      </c>
      <c r="G54" s="1" t="str">
        <f aca="false">IF(J54="","",IF(K54&lt;&gt;0,NA(),IF(F54=0,"未変更",IF(COUNTIFS(変更記録!$A$8:$A$107,A54,変更記録!$B$8:$B$107,F54,変更記録!$D$8:$D$107,"未確認")&gt;0,"未確認",IF(COUNTIFS(変更記録!$A$8:$A$107,A54,変更記録!$B$8:$B$107,F54,変更記録!$D$8:$D$107,"取消")&gt;0,"取消","変更")))))</f>
        <v/>
      </c>
      <c r="H54" s="4" t="str">
        <f aca="false">IF(J54="","",IF(K54&lt;&gt;0,NA(),IF(G54="未確認","",IF(F54=0,C54,SUMIFS(変更記録!$H$8:$H$107,変更記録!$A$8:$A$107,A54,変更記録!$B$8:$B$107,F54)))))</f>
        <v/>
      </c>
      <c r="I54" s="4" t="str">
        <f aca="false">IF(J54="","",IF(K54&lt;&gt;0,NA(),IF(G54="未確認","",H54-C54)))</f>
        <v/>
      </c>
      <c r="J54" s="1" t="str">
        <f aca="false">IF(COUNTA(A54:D54)=0,"",IF(NOT(AND(ISTEXT(A54),LEN(A54)=8,EXACT(LEFT(A54,4),"ORD-"),ISNUMBER(FIND(MID(A54,5,1)&amp;"x","0x1x2x3x4x5x6x7x8x9x")),ISNUMBER(FIND(MID(A54,6,1)&amp;"x","0x1x2x3x4x5x6x7x8x9x")),ISNUMBER(FIND(MID(A54,7,1)&amp;"x","0x1x2x3x4x5x6x7x8x9x")),ISNUMBER(FIND(MID(A54,8,1)&amp;"x","0x1x2x3x4x5x6x7x8x9x")))),"IDはORD-と半角数字4桁",IF(COUNTIFS($A$8:$A$57,A54)&gt;1,"受注IDが重複",IF(NOT(IF(ISNUMBER(B54),AND(B54&gt;=43831,B54&lt;73051,B54=INT(B54)),FALSE())),"当初受注日は時刻なしで必須",IF(NOT(IF(ISNUMBER(C54),AND(C54&gt;=0,C54&lt;=1000000000,C54=INT(C54)),FALSE())),"当初額は0〜10億円の整数で必須",IF(NOT(IF(ISNUMBER(D54),AND(D54&gt;=43831,D54&lt;73051,D54=INT(D54)),FALSE())),"当初確認日は時刻なしで必須",IF(OR(B54&gt;D54,D54&gt;受注一覧!$H$3),"受注日≦当初確認日≦基準日を確認","確認済み")))))))</f>
        <v/>
      </c>
      <c r="K54" s="1" t="str">
        <f aca="false">IF(J54="","",IF(J54="確認済み",0,1))</f>
        <v/>
      </c>
      <c r="L54" s="1" t="n">
        <f aca="false">IF(COUNTA(A54:D54)=0,IF(AND(J54="",K54="",E54="",F54="",G54="",H54="",I54="",M54="",N54=""),0,1),IF(NOT(AND(ISTEXT(J54),J54=IF(COUNTA(A54:D54)=0,"",IF(NOT(AND(ISTEXT(A54),LEN(A54)=8,EXACT(LEFT(A54,4),"ORD-"),ISNUMBER(FIND(MID(A54,5,1)&amp;"x","0x1x2x3x4x5x6x7x8x9x")),ISNUMBER(FIND(MID(A54,6,1)&amp;"x","0x1x2x3x4x5x6x7x8x9x")),ISNUMBER(FIND(MID(A54,7,1)&amp;"x","0x1x2x3x4x5x6x7x8x9x")),ISNUMBER(FIND(MID(A54,8,1)&amp;"x","0x1x2x3x4x5x6x7x8x9x")))),"IDはORD-と半角数字4桁",IF(COUNTIFS($A$8:$A$57,A54)&gt;1,"受注IDが重複",IF(NOT(IF(ISNUMBER(B54),AND(B54&gt;=43831,B54&lt;73051,B54=INT(B54)),FALSE())),"当初受注日は時刻なしで必須",IF(NOT(IF(ISNUMBER(C54),AND(C54&gt;=0,C54&lt;=1000000000,C54=INT(C54)),FALSE())),"当初額は0〜10億円の整数で必須",IF(NOT(IF(ISNUMBER(D54),AND(D54&gt;=43831,D54&lt;73051,D54=INT(D54)),FALSE())),"当初確認日は時刻なしで必須",IF(OR(B54&gt;D54,D54&gt;受注一覧!$H$3),"受注日≦当初確認日≦基準日を確認","確認済み"))))))),ISNUMBER(K54),K54=IF(J54="確認済み",0,1))),1,IF(K54&lt;&gt;0,0,IF(AND(ISNUMBER(E54),E54=IF(AND(B54&gt;=受注一覧!$B$3,B54&lt;=受注一覧!$E$3),1,0),ISNUMBER(F54),F54=COUNTIFS(変更記録!$A$8:$A$107,A54),ISTEXT(G54),G54=IF(F54=0,"未変更",IF(COUNTIFS(変更記録!$A$8:$A$107,A54,変更記録!$B$8:$B$107,F54,変更記録!$D$8:$D$107,"未確認")&gt;0,"未確認",IF(COUNTIFS(変更記録!$A$8:$A$107,A54,変更記録!$B$8:$B$107,F54,変更記録!$D$8:$D$107,"取消")&gt;0,"取消","変更"))),IF(G54="未確認",ISTEXT(H54),ISNUMBER(H54)),H54=IF(G54="未確認","",IF(F54=0,C54,SUMIFS(変更記録!$H$8:$H$107,変更記録!$A$8:$A$107,A54,変更記録!$B$8:$B$107,F54))),IF(G54="未確認",ISTEXT(I54),ISNUMBER(I54)),I54=IF(G54="未確認","",H54-C54),IF(F54=0,ISTEXT(M54),ISNUMBER(M54)),M54=IF(F54=0,"",SUMIFS(変更記録!$C$8:$C$107,変更記録!$A$8:$A$107,A54,変更記録!$B$8:$B$107,F54)),ISNUMBER(N54),N54=IF(F54=0,D54,SUMIFS(変更記録!$F$8:$F$107,変更記録!$A$8:$A$107,A54,変更記録!$B$8:$B$107,F54))),0,1))))</f>
        <v>0</v>
      </c>
      <c r="M54" s="11" t="str">
        <f aca="false">IF(J54="","",IF(K54&lt;&gt;0,NA(),IF(F54=0,"",SUMIFS(変更記録!$C$8:$C$107,変更記録!$A$8:$A$107,A54,変更記録!$B$8:$B$107,F54))))</f>
        <v/>
      </c>
      <c r="N54" s="11" t="str">
        <f aca="false">IF(J54="","",IF(K54&lt;&gt;0,NA(),IF(F54=0,D54,SUMIFS(変更記録!$F$8:$F$107,変更記録!$A$8:$A$107,A54,変更記録!$B$8:$B$107,F54))))</f>
        <v/>
      </c>
    </row>
    <row r="55" customFormat="false" ht="30" hidden="false" customHeight="true" outlineLevel="0" collapsed="false">
      <c r="A55" s="9"/>
      <c r="B55" s="3"/>
      <c r="C55" s="10"/>
      <c r="D55" s="3"/>
      <c r="E55" s="1" t="str">
        <f aca="false">IF(J55="","",IF(K55&lt;&gt;0,NA(),IF(AND(B55&gt;=受注一覧!$B$3,B55&lt;=受注一覧!$E$3),1,0)))</f>
        <v/>
      </c>
      <c r="F55" s="1" t="str">
        <f aca="false">IF(J55="","",IF(K55&lt;&gt;0,NA(),COUNTIFS(変更記録!$A$8:$A$107,A55)))</f>
        <v/>
      </c>
      <c r="G55" s="1" t="str">
        <f aca="false">IF(J55="","",IF(K55&lt;&gt;0,NA(),IF(F55=0,"未変更",IF(COUNTIFS(変更記録!$A$8:$A$107,A55,変更記録!$B$8:$B$107,F55,変更記録!$D$8:$D$107,"未確認")&gt;0,"未確認",IF(COUNTIFS(変更記録!$A$8:$A$107,A55,変更記録!$B$8:$B$107,F55,変更記録!$D$8:$D$107,"取消")&gt;0,"取消","変更")))))</f>
        <v/>
      </c>
      <c r="H55" s="4" t="str">
        <f aca="false">IF(J55="","",IF(K55&lt;&gt;0,NA(),IF(G55="未確認","",IF(F55=0,C55,SUMIFS(変更記録!$H$8:$H$107,変更記録!$A$8:$A$107,A55,変更記録!$B$8:$B$107,F55)))))</f>
        <v/>
      </c>
      <c r="I55" s="4" t="str">
        <f aca="false">IF(J55="","",IF(K55&lt;&gt;0,NA(),IF(G55="未確認","",H55-C55)))</f>
        <v/>
      </c>
      <c r="J55" s="1" t="str">
        <f aca="false">IF(COUNTA(A55:D55)=0,"",IF(NOT(AND(ISTEXT(A55),LEN(A55)=8,EXACT(LEFT(A55,4),"ORD-"),ISNUMBER(FIND(MID(A55,5,1)&amp;"x","0x1x2x3x4x5x6x7x8x9x")),ISNUMBER(FIND(MID(A55,6,1)&amp;"x","0x1x2x3x4x5x6x7x8x9x")),ISNUMBER(FIND(MID(A55,7,1)&amp;"x","0x1x2x3x4x5x6x7x8x9x")),ISNUMBER(FIND(MID(A55,8,1)&amp;"x","0x1x2x3x4x5x6x7x8x9x")))),"IDはORD-と半角数字4桁",IF(COUNTIFS($A$8:$A$57,A55)&gt;1,"受注IDが重複",IF(NOT(IF(ISNUMBER(B55),AND(B55&gt;=43831,B55&lt;73051,B55=INT(B55)),FALSE())),"当初受注日は時刻なしで必須",IF(NOT(IF(ISNUMBER(C55),AND(C55&gt;=0,C55&lt;=1000000000,C55=INT(C55)),FALSE())),"当初額は0〜10億円の整数で必須",IF(NOT(IF(ISNUMBER(D55),AND(D55&gt;=43831,D55&lt;73051,D55=INT(D55)),FALSE())),"当初確認日は時刻なしで必須",IF(OR(B55&gt;D55,D55&gt;受注一覧!$H$3),"受注日≦当初確認日≦基準日を確認","確認済み")))))))</f>
        <v/>
      </c>
      <c r="K55" s="1" t="str">
        <f aca="false">IF(J55="","",IF(J55="確認済み",0,1))</f>
        <v/>
      </c>
      <c r="L55" s="1" t="n">
        <f aca="false">IF(COUNTA(A55:D55)=0,IF(AND(J55="",K55="",E55="",F55="",G55="",H55="",I55="",M55="",N55=""),0,1),IF(NOT(AND(ISTEXT(J55),J55=IF(COUNTA(A55:D55)=0,"",IF(NOT(AND(ISTEXT(A55),LEN(A55)=8,EXACT(LEFT(A55,4),"ORD-"),ISNUMBER(FIND(MID(A55,5,1)&amp;"x","0x1x2x3x4x5x6x7x8x9x")),ISNUMBER(FIND(MID(A55,6,1)&amp;"x","0x1x2x3x4x5x6x7x8x9x")),ISNUMBER(FIND(MID(A55,7,1)&amp;"x","0x1x2x3x4x5x6x7x8x9x")),ISNUMBER(FIND(MID(A55,8,1)&amp;"x","0x1x2x3x4x5x6x7x8x9x")))),"IDはORD-と半角数字4桁",IF(COUNTIFS($A$8:$A$57,A55)&gt;1,"受注IDが重複",IF(NOT(IF(ISNUMBER(B55),AND(B55&gt;=43831,B55&lt;73051,B55=INT(B55)),FALSE())),"当初受注日は時刻なしで必須",IF(NOT(IF(ISNUMBER(C55),AND(C55&gt;=0,C55&lt;=1000000000,C55=INT(C55)),FALSE())),"当初額は0〜10億円の整数で必須",IF(NOT(IF(ISNUMBER(D55),AND(D55&gt;=43831,D55&lt;73051,D55=INT(D55)),FALSE())),"当初確認日は時刻なしで必須",IF(OR(B55&gt;D55,D55&gt;受注一覧!$H$3),"受注日≦当初確認日≦基準日を確認","確認済み"))))))),ISNUMBER(K55),K55=IF(J55="確認済み",0,1))),1,IF(K55&lt;&gt;0,0,IF(AND(ISNUMBER(E55),E55=IF(AND(B55&gt;=受注一覧!$B$3,B55&lt;=受注一覧!$E$3),1,0),ISNUMBER(F55),F55=COUNTIFS(変更記録!$A$8:$A$107,A55),ISTEXT(G55),G55=IF(F55=0,"未変更",IF(COUNTIFS(変更記録!$A$8:$A$107,A55,変更記録!$B$8:$B$107,F55,変更記録!$D$8:$D$107,"未確認")&gt;0,"未確認",IF(COUNTIFS(変更記録!$A$8:$A$107,A55,変更記録!$B$8:$B$107,F55,変更記録!$D$8:$D$107,"取消")&gt;0,"取消","変更"))),IF(G55="未確認",ISTEXT(H55),ISNUMBER(H55)),H55=IF(G55="未確認","",IF(F55=0,C55,SUMIFS(変更記録!$H$8:$H$107,変更記録!$A$8:$A$107,A55,変更記録!$B$8:$B$107,F55))),IF(G55="未確認",ISTEXT(I55),ISNUMBER(I55)),I55=IF(G55="未確認","",H55-C55),IF(F55=0,ISTEXT(M55),ISNUMBER(M55)),M55=IF(F55=0,"",SUMIFS(変更記録!$C$8:$C$107,変更記録!$A$8:$A$107,A55,変更記録!$B$8:$B$107,F55)),ISNUMBER(N55),N55=IF(F55=0,D55,SUMIFS(変更記録!$F$8:$F$107,変更記録!$A$8:$A$107,A55,変更記録!$B$8:$B$107,F55))),0,1))))</f>
        <v>0</v>
      </c>
      <c r="M55" s="11" t="str">
        <f aca="false">IF(J55="","",IF(K55&lt;&gt;0,NA(),IF(F55=0,"",SUMIFS(変更記録!$C$8:$C$107,変更記録!$A$8:$A$107,A55,変更記録!$B$8:$B$107,F55))))</f>
        <v/>
      </c>
      <c r="N55" s="11" t="str">
        <f aca="false">IF(J55="","",IF(K55&lt;&gt;0,NA(),IF(F55=0,D55,SUMIFS(変更記録!$F$8:$F$107,変更記録!$A$8:$A$107,A55,変更記録!$B$8:$B$107,F55))))</f>
        <v/>
      </c>
    </row>
    <row r="56" customFormat="false" ht="30" hidden="false" customHeight="true" outlineLevel="0" collapsed="false">
      <c r="A56" s="9"/>
      <c r="B56" s="3"/>
      <c r="C56" s="10"/>
      <c r="D56" s="3"/>
      <c r="E56" s="1" t="str">
        <f aca="false">IF(J56="","",IF(K56&lt;&gt;0,NA(),IF(AND(B56&gt;=受注一覧!$B$3,B56&lt;=受注一覧!$E$3),1,0)))</f>
        <v/>
      </c>
      <c r="F56" s="1" t="str">
        <f aca="false">IF(J56="","",IF(K56&lt;&gt;0,NA(),COUNTIFS(変更記録!$A$8:$A$107,A56)))</f>
        <v/>
      </c>
      <c r="G56" s="1" t="str">
        <f aca="false">IF(J56="","",IF(K56&lt;&gt;0,NA(),IF(F56=0,"未変更",IF(COUNTIFS(変更記録!$A$8:$A$107,A56,変更記録!$B$8:$B$107,F56,変更記録!$D$8:$D$107,"未確認")&gt;0,"未確認",IF(COUNTIFS(変更記録!$A$8:$A$107,A56,変更記録!$B$8:$B$107,F56,変更記録!$D$8:$D$107,"取消")&gt;0,"取消","変更")))))</f>
        <v/>
      </c>
      <c r="H56" s="4" t="str">
        <f aca="false">IF(J56="","",IF(K56&lt;&gt;0,NA(),IF(G56="未確認","",IF(F56=0,C56,SUMIFS(変更記録!$H$8:$H$107,変更記録!$A$8:$A$107,A56,変更記録!$B$8:$B$107,F56)))))</f>
        <v/>
      </c>
      <c r="I56" s="4" t="str">
        <f aca="false">IF(J56="","",IF(K56&lt;&gt;0,NA(),IF(G56="未確認","",H56-C56)))</f>
        <v/>
      </c>
      <c r="J56" s="1" t="str">
        <f aca="false">IF(COUNTA(A56:D56)=0,"",IF(NOT(AND(ISTEXT(A56),LEN(A56)=8,EXACT(LEFT(A56,4),"ORD-"),ISNUMBER(FIND(MID(A56,5,1)&amp;"x","0x1x2x3x4x5x6x7x8x9x")),ISNUMBER(FIND(MID(A56,6,1)&amp;"x","0x1x2x3x4x5x6x7x8x9x")),ISNUMBER(FIND(MID(A56,7,1)&amp;"x","0x1x2x3x4x5x6x7x8x9x")),ISNUMBER(FIND(MID(A56,8,1)&amp;"x","0x1x2x3x4x5x6x7x8x9x")))),"IDはORD-と半角数字4桁",IF(COUNTIFS($A$8:$A$57,A56)&gt;1,"受注IDが重複",IF(NOT(IF(ISNUMBER(B56),AND(B56&gt;=43831,B56&lt;73051,B56=INT(B56)),FALSE())),"当初受注日は時刻なしで必須",IF(NOT(IF(ISNUMBER(C56),AND(C56&gt;=0,C56&lt;=1000000000,C56=INT(C56)),FALSE())),"当初額は0〜10億円の整数で必須",IF(NOT(IF(ISNUMBER(D56),AND(D56&gt;=43831,D56&lt;73051,D56=INT(D56)),FALSE())),"当初確認日は時刻なしで必須",IF(OR(B56&gt;D56,D56&gt;受注一覧!$H$3),"受注日≦当初確認日≦基準日を確認","確認済み")))))))</f>
        <v/>
      </c>
      <c r="K56" s="1" t="str">
        <f aca="false">IF(J56="","",IF(J56="確認済み",0,1))</f>
        <v/>
      </c>
      <c r="L56" s="1" t="n">
        <f aca="false">IF(COUNTA(A56:D56)=0,IF(AND(J56="",K56="",E56="",F56="",G56="",H56="",I56="",M56="",N56=""),0,1),IF(NOT(AND(ISTEXT(J56),J56=IF(COUNTA(A56:D56)=0,"",IF(NOT(AND(ISTEXT(A56),LEN(A56)=8,EXACT(LEFT(A56,4),"ORD-"),ISNUMBER(FIND(MID(A56,5,1)&amp;"x","0x1x2x3x4x5x6x7x8x9x")),ISNUMBER(FIND(MID(A56,6,1)&amp;"x","0x1x2x3x4x5x6x7x8x9x")),ISNUMBER(FIND(MID(A56,7,1)&amp;"x","0x1x2x3x4x5x6x7x8x9x")),ISNUMBER(FIND(MID(A56,8,1)&amp;"x","0x1x2x3x4x5x6x7x8x9x")))),"IDはORD-と半角数字4桁",IF(COUNTIFS($A$8:$A$57,A56)&gt;1,"受注IDが重複",IF(NOT(IF(ISNUMBER(B56),AND(B56&gt;=43831,B56&lt;73051,B56=INT(B56)),FALSE())),"当初受注日は時刻なしで必須",IF(NOT(IF(ISNUMBER(C56),AND(C56&gt;=0,C56&lt;=1000000000,C56=INT(C56)),FALSE())),"当初額は0〜10億円の整数で必須",IF(NOT(IF(ISNUMBER(D56),AND(D56&gt;=43831,D56&lt;73051,D56=INT(D56)),FALSE())),"当初確認日は時刻なしで必須",IF(OR(B56&gt;D56,D56&gt;受注一覧!$H$3),"受注日≦当初確認日≦基準日を確認","確認済み"))))))),ISNUMBER(K56),K56=IF(J56="確認済み",0,1))),1,IF(K56&lt;&gt;0,0,IF(AND(ISNUMBER(E56),E56=IF(AND(B56&gt;=受注一覧!$B$3,B56&lt;=受注一覧!$E$3),1,0),ISNUMBER(F56),F56=COUNTIFS(変更記録!$A$8:$A$107,A56),ISTEXT(G56),G56=IF(F56=0,"未変更",IF(COUNTIFS(変更記録!$A$8:$A$107,A56,変更記録!$B$8:$B$107,F56,変更記録!$D$8:$D$107,"未確認")&gt;0,"未確認",IF(COUNTIFS(変更記録!$A$8:$A$107,A56,変更記録!$B$8:$B$107,F56,変更記録!$D$8:$D$107,"取消")&gt;0,"取消","変更"))),IF(G56="未確認",ISTEXT(H56),ISNUMBER(H56)),H56=IF(G56="未確認","",IF(F56=0,C56,SUMIFS(変更記録!$H$8:$H$107,変更記録!$A$8:$A$107,A56,変更記録!$B$8:$B$107,F56))),IF(G56="未確認",ISTEXT(I56),ISNUMBER(I56)),I56=IF(G56="未確認","",H56-C56),IF(F56=0,ISTEXT(M56),ISNUMBER(M56)),M56=IF(F56=0,"",SUMIFS(変更記録!$C$8:$C$107,変更記録!$A$8:$A$107,A56,変更記録!$B$8:$B$107,F56)),ISNUMBER(N56),N56=IF(F56=0,D56,SUMIFS(変更記録!$F$8:$F$107,変更記録!$A$8:$A$107,A56,変更記録!$B$8:$B$107,F56))),0,1))))</f>
        <v>0</v>
      </c>
      <c r="M56" s="11" t="str">
        <f aca="false">IF(J56="","",IF(K56&lt;&gt;0,NA(),IF(F56=0,"",SUMIFS(変更記録!$C$8:$C$107,変更記録!$A$8:$A$107,A56,変更記録!$B$8:$B$107,F56))))</f>
        <v/>
      </c>
      <c r="N56" s="11" t="str">
        <f aca="false">IF(J56="","",IF(K56&lt;&gt;0,NA(),IF(F56=0,D56,SUMIFS(変更記録!$F$8:$F$107,変更記録!$A$8:$A$107,A56,変更記録!$B$8:$B$107,F56))))</f>
        <v/>
      </c>
    </row>
    <row r="57" customFormat="false" ht="30" hidden="false" customHeight="true" outlineLevel="0" collapsed="false">
      <c r="A57" s="9"/>
      <c r="B57" s="3"/>
      <c r="C57" s="10"/>
      <c r="D57" s="3"/>
      <c r="E57" s="1" t="str">
        <f aca="false">IF(J57="","",IF(K57&lt;&gt;0,NA(),IF(AND(B57&gt;=受注一覧!$B$3,B57&lt;=受注一覧!$E$3),1,0)))</f>
        <v/>
      </c>
      <c r="F57" s="1" t="str">
        <f aca="false">IF(J57="","",IF(K57&lt;&gt;0,NA(),COUNTIFS(変更記録!$A$8:$A$107,A57)))</f>
        <v/>
      </c>
      <c r="G57" s="1" t="str">
        <f aca="false">IF(J57="","",IF(K57&lt;&gt;0,NA(),IF(F57=0,"未変更",IF(COUNTIFS(変更記録!$A$8:$A$107,A57,変更記録!$B$8:$B$107,F57,変更記録!$D$8:$D$107,"未確認")&gt;0,"未確認",IF(COUNTIFS(変更記録!$A$8:$A$107,A57,変更記録!$B$8:$B$107,F57,変更記録!$D$8:$D$107,"取消")&gt;0,"取消","変更")))))</f>
        <v/>
      </c>
      <c r="H57" s="4" t="str">
        <f aca="false">IF(J57="","",IF(K57&lt;&gt;0,NA(),IF(G57="未確認","",IF(F57=0,C57,SUMIFS(変更記録!$H$8:$H$107,変更記録!$A$8:$A$107,A57,変更記録!$B$8:$B$107,F57)))))</f>
        <v/>
      </c>
      <c r="I57" s="4" t="str">
        <f aca="false">IF(J57="","",IF(K57&lt;&gt;0,NA(),IF(G57="未確認","",H57-C57)))</f>
        <v/>
      </c>
      <c r="J57" s="1" t="str">
        <f aca="false">IF(COUNTA(A57:D57)=0,"",IF(NOT(AND(ISTEXT(A57),LEN(A57)=8,EXACT(LEFT(A57,4),"ORD-"),ISNUMBER(FIND(MID(A57,5,1)&amp;"x","0x1x2x3x4x5x6x7x8x9x")),ISNUMBER(FIND(MID(A57,6,1)&amp;"x","0x1x2x3x4x5x6x7x8x9x")),ISNUMBER(FIND(MID(A57,7,1)&amp;"x","0x1x2x3x4x5x6x7x8x9x")),ISNUMBER(FIND(MID(A57,8,1)&amp;"x","0x1x2x3x4x5x6x7x8x9x")))),"IDはORD-と半角数字4桁",IF(COUNTIFS($A$8:$A$57,A57)&gt;1,"受注IDが重複",IF(NOT(IF(ISNUMBER(B57),AND(B57&gt;=43831,B57&lt;73051,B57=INT(B57)),FALSE())),"当初受注日は時刻なしで必須",IF(NOT(IF(ISNUMBER(C57),AND(C57&gt;=0,C57&lt;=1000000000,C57=INT(C57)),FALSE())),"当初額は0〜10億円の整数で必須",IF(NOT(IF(ISNUMBER(D57),AND(D57&gt;=43831,D57&lt;73051,D57=INT(D57)),FALSE())),"当初確認日は時刻なしで必須",IF(OR(B57&gt;D57,D57&gt;受注一覧!$H$3),"受注日≦当初確認日≦基準日を確認","確認済み")))))))</f>
        <v/>
      </c>
      <c r="K57" s="1" t="str">
        <f aca="false">IF(J57="","",IF(J57="確認済み",0,1))</f>
        <v/>
      </c>
      <c r="L57" s="1" t="n">
        <f aca="false">IF(COUNTA(A57:D57)=0,IF(AND(J57="",K57="",E57="",F57="",G57="",H57="",I57="",M57="",N57=""),0,1),IF(NOT(AND(ISTEXT(J57),J57=IF(COUNTA(A57:D57)=0,"",IF(NOT(AND(ISTEXT(A57),LEN(A57)=8,EXACT(LEFT(A57,4),"ORD-"),ISNUMBER(FIND(MID(A57,5,1)&amp;"x","0x1x2x3x4x5x6x7x8x9x")),ISNUMBER(FIND(MID(A57,6,1)&amp;"x","0x1x2x3x4x5x6x7x8x9x")),ISNUMBER(FIND(MID(A57,7,1)&amp;"x","0x1x2x3x4x5x6x7x8x9x")),ISNUMBER(FIND(MID(A57,8,1)&amp;"x","0x1x2x3x4x5x6x7x8x9x")))),"IDはORD-と半角数字4桁",IF(COUNTIFS($A$8:$A$57,A57)&gt;1,"受注IDが重複",IF(NOT(IF(ISNUMBER(B57),AND(B57&gt;=43831,B57&lt;73051,B57=INT(B57)),FALSE())),"当初受注日は時刻なしで必須",IF(NOT(IF(ISNUMBER(C57),AND(C57&gt;=0,C57&lt;=1000000000,C57=INT(C57)),FALSE())),"当初額は0〜10億円の整数で必須",IF(NOT(IF(ISNUMBER(D57),AND(D57&gt;=43831,D57&lt;73051,D57=INT(D57)),FALSE())),"当初確認日は時刻なしで必須",IF(OR(B57&gt;D57,D57&gt;受注一覧!$H$3),"受注日≦当初確認日≦基準日を確認","確認済み"))))))),ISNUMBER(K57),K57=IF(J57="確認済み",0,1))),1,IF(K57&lt;&gt;0,0,IF(AND(ISNUMBER(E57),E57=IF(AND(B57&gt;=受注一覧!$B$3,B57&lt;=受注一覧!$E$3),1,0),ISNUMBER(F57),F57=COUNTIFS(変更記録!$A$8:$A$107,A57),ISTEXT(G57),G57=IF(F57=0,"未変更",IF(COUNTIFS(変更記録!$A$8:$A$107,A57,変更記録!$B$8:$B$107,F57,変更記録!$D$8:$D$107,"未確認")&gt;0,"未確認",IF(COUNTIFS(変更記録!$A$8:$A$107,A57,変更記録!$B$8:$B$107,F57,変更記録!$D$8:$D$107,"取消")&gt;0,"取消","変更"))),IF(G57="未確認",ISTEXT(H57),ISNUMBER(H57)),H57=IF(G57="未確認","",IF(F57=0,C57,SUMIFS(変更記録!$H$8:$H$107,変更記録!$A$8:$A$107,A57,変更記録!$B$8:$B$107,F57))),IF(G57="未確認",ISTEXT(I57),ISNUMBER(I57)),I57=IF(G57="未確認","",H57-C57),IF(F57=0,ISTEXT(M57),ISNUMBER(M57)),M57=IF(F57=0,"",SUMIFS(変更記録!$C$8:$C$107,変更記録!$A$8:$A$107,A57,変更記録!$B$8:$B$107,F57)),ISNUMBER(N57),N57=IF(F57=0,D57,SUMIFS(変更記録!$F$8:$F$107,変更記録!$A$8:$A$107,A57,変更記録!$B$8:$B$107,F57))),0,1))))</f>
        <v>0</v>
      </c>
      <c r="M57" s="11" t="str">
        <f aca="false">IF(J57="","",IF(K57&lt;&gt;0,NA(),IF(F57=0,"",SUMIFS(変更記録!$C$8:$C$107,変更記録!$A$8:$A$107,A57,変更記録!$B$8:$B$107,F57))))</f>
        <v/>
      </c>
      <c r="N57" s="11" t="str">
        <f aca="false">IF(J57="","",IF(K57&lt;&gt;0,NA(),IF(F57=0,D57,SUMIFS(変更記録!$F$8:$F$107,変更記録!$A$8:$A$107,A57,変更記録!$B$8:$B$107,F57))))</f>
        <v/>
      </c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customFormat="false" ht="23" hidden="false" customHeight="true" outlineLevel="0" collapsed="false">
      <c r="A61" s="1" t="s">
        <v>46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customFormat="false" ht="23" hidden="false" customHeight="true" outlineLevel="0" collapsed="false">
      <c r="A62" s="1" t="s">
        <v>47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customFormat="false" ht="23" hidden="false" customHeight="true" outlineLevel="0" collapsed="false">
      <c r="A63" s="1" t="s">
        <v>48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customFormat="false" ht="23" hidden="false" customHeight="true" outlineLevel="0" collapsed="false">
      <c r="A64" s="1" t="s">
        <v>49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customFormat="false" ht="23" hidden="false" customHeight="true" outlineLevel="0" collapsed="false">
      <c r="A65" s="1" t="s">
        <v>50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customFormat="false" ht="23" hidden="false" customHeight="true" outlineLevel="0" collapsed="false">
      <c r="A66" s="1" t="s">
        <v>51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customFormat="false" ht="23" hidden="false" customHeight="true" outlineLevel="0" collapsed="false">
      <c r="A67" s="1" t="s">
        <v>52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customFormat="false" ht="23" hidden="false" customHeight="true" outlineLevel="0" collapsed="false">
      <c r="A68" s="1" t="s">
        <v>53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customFormat="false" ht="23" hidden="false" customHeight="true" outlineLevel="0" collapsed="false">
      <c r="A69" s="1" t="s">
        <v>54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customFormat="false" ht="23" hidden="false" customHeight="true" outlineLevel="0" collapsed="false">
      <c r="A70" s="1" t="s">
        <v>55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customFormat="false" ht="23" hidden="false" customHeight="true" outlineLevel="0" collapsed="false">
      <c r="A71" s="1" t="s">
        <v>56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customFormat="false" ht="23" hidden="false" customHeight="true" outlineLevel="0" collapsed="false">
      <c r="A72" s="1" t="s">
        <v>57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customFormat="false" ht="23" hidden="false" customHeight="true" outlineLevel="0" collapsed="false">
      <c r="A73" s="1" t="s">
        <v>58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customFormat="false" ht="23" hidden="false" customHeight="true" outlineLevel="0" collapsed="false">
      <c r="A74" s="1" t="s">
        <v>59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customFormat="false" ht="23" hidden="false" customHeight="true" outlineLevel="0" collapsed="false">
      <c r="A75" s="12" t="s">
        <v>60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</sheetData>
  <mergeCells count="1">
    <mergeCell ref="A2:I2"/>
  </mergeCells>
  <conditionalFormatting sqref="J8:L57">
    <cfRule type="expression" priority="2" aboveAverage="0" equalAverage="0" bottom="0" percent="0" rank="0" text="" dxfId="1">
      <formula>AND($J8&lt;&gt;"",$J8&lt;&gt;"確認済み")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9" min="1" style="0" width="21"/>
    <col collapsed="false" customWidth="true" hidden="false" outlineLevel="0" max="10" min="10" style="0" width="48"/>
    <col collapsed="false" customWidth="true" hidden="false" outlineLevel="0" max="12" min="11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61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</row>
    <row r="3" customFormat="false" ht="23" hidden="false" customHeight="true" outlineLevel="0" collapsed="false">
      <c r="A3" s="1" t="s">
        <v>62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3" hidden="false" customHeight="true" outlineLevel="0" collapsed="false">
      <c r="A5" s="1" t="s">
        <v>63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38" hidden="false" customHeight="true" outlineLevel="0" collapsed="false">
      <c r="A7" s="5" t="s">
        <v>19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35</v>
      </c>
      <c r="K7" s="5" t="s">
        <v>36</v>
      </c>
      <c r="L7" s="5" t="s">
        <v>37</v>
      </c>
    </row>
    <row r="8" customFormat="false" ht="30" hidden="false" customHeight="true" outlineLevel="0" collapsed="false">
      <c r="A8" s="9" t="s">
        <v>38</v>
      </c>
      <c r="B8" s="13" t="n">
        <v>1</v>
      </c>
      <c r="C8" s="3" t="n">
        <v>46305</v>
      </c>
      <c r="D8" s="14" t="s">
        <v>72</v>
      </c>
      <c r="E8" s="10" t="n">
        <v>120000</v>
      </c>
      <c r="F8" s="3" t="n">
        <v>46306</v>
      </c>
      <c r="G8" s="1" t="n">
        <f aca="false">IF(J8="","",IF(K8&lt;&gt;0,NA(),IF(COUNTIFS($A$8:$A$107,A8,$B$8:$B$107,"&gt;"&amp;B8)=0,1,0)))</f>
        <v>0</v>
      </c>
      <c r="H8" s="4" t="n">
        <f aca="false">IF(J8="","",IF(K8&lt;&gt;0,NA(),IF(D8="変更",E8,IF(D8="取消",0,""))))</f>
        <v>120000</v>
      </c>
      <c r="I8" s="1"/>
      <c r="J8" s="1" t="str">
        <f aca="false">IF(COUNTA(A8:F8)=0,"",IF(NOT(AND(ISTEXT(A8),LEN(A8)=8,EXACT(LEFT(A8,4),"ORD-"),ISNUMBER(FIND(MID(A8,5,1)&amp;"x","0x1x2x3x4x5x6x7x8x9x")),ISNUMBER(FIND(MID(A8,6,1)&amp;"x","0x1x2x3x4x5x6x7x8x9x")),ISNUMBER(FIND(MID(A8,7,1)&amp;"x","0x1x2x3x4x5x6x7x8x9x")),ISNUMBER(FIND(MID(A8,8,1)&amp;"x","0x1x2x3x4x5x6x7x8x9x")))),"IDはORD-と半角数字4桁",IF(COUNTIFS(当初受注!$A$8:$A$57,A8)&lt;&gt;1,"当初受注が一意に登録されていません",IF(NOT(IF(ISNUMBER(B8),AND(B8&gt;=1,B8&lt;=100,B8=INT(B8)),FALSE())),"変更版は1〜100の整数で必須",IF(COUNTIFS($A$8:$A$107,A8,$B$8:$B$107,B8)&gt;1,"同じ受注の変更版が重複",IF(AND(B8&gt;1,COUNTIFS($A$8:$A$107,A8,$B$8:$B$107,B8-1)&lt;&gt;1),"変更版の連番が欠落",IF(NOT(IF(ISNUMBER(C8),AND(C8&gt;=43831,C8&lt;73051,C8=INT(C8)),FALSE())),"変更発生日は時刻なしで必須",IF(NOT(OR(D8="変更",D8="取消",D8="未確認")),"区分を確認",IF(AND(D8="変更",NOT(IF(ISNUMBER(E8),AND(E8&gt;=0,E8&lt;=1000000000,E8=INT(E8)),FALSE()))),"変更後総額は0〜10億円の整数で必須",IF(AND(D8&lt;&gt;"変更",COUNTA(E8)&gt;0),"取消/未確認の金額は空欄",IF(NOT(IF(ISNUMBER(F8),AND(F8&gt;=43831,F8&lt;73051,F8=INT(F8)),FALSE())),"記録確認日は時刻なしで必須",IF(OR(C8&lt;SUMIFS(当初受注!$B$8:$B$57,当初受注!$A$8:$A$57,A8),C8&gt;F8,F8&gt;受注一覧!$H$3),"受注日≦変更日≦確認日≦基準日を確認",IF(AND(B8&gt;1,OR(C8&lt;SUMIFS($C$8:$C$107,$A$8:$A$107,A8,$B$8:$B$107,B8-1),F8&lt;SUMIFS($F$8:$F$107,$A$8:$A$107,A8,$B$8:$B$107,B8-1))),"前版より日付が逆行しています",IF(COUNTIFS($A$8:$A$107,A8,$B$8:$B$107,"&lt;"&amp;B8,$D$8:$D$107,"取消")+COUNTIFS($A$8:$A$107,A8,$B$8:$B$107,"&lt;"&amp;B8,$D$8:$D$107,"未確認")&gt;0,"取消/未確認の後へ別版を追加できません","確認済み"))))))))))))))</f>
        <v>確認済み</v>
      </c>
      <c r="K8" s="1" t="n">
        <f aca="false">IF(J8="","",IF(J8="確認済み",0,1))</f>
        <v>0</v>
      </c>
      <c r="L8" s="1" t="n">
        <f aca="false">IF(COUNTA(A8:F8)=0,IF(AND(J8="",K8="",G8="",H8=""),0,1),IF(NOT(AND(ISTEXT(J8),J8=IF(COUNTA(A8:F8)=0,"",IF(NOT(AND(ISTEXT(A8),LEN(A8)=8,EXACT(LEFT(A8,4),"ORD-"),ISNUMBER(FIND(MID(A8,5,1)&amp;"x","0x1x2x3x4x5x6x7x8x9x")),ISNUMBER(FIND(MID(A8,6,1)&amp;"x","0x1x2x3x4x5x6x7x8x9x")),ISNUMBER(FIND(MID(A8,7,1)&amp;"x","0x1x2x3x4x5x6x7x8x9x")),ISNUMBER(FIND(MID(A8,8,1)&amp;"x","0x1x2x3x4x5x6x7x8x9x")))),"IDはORD-と半角数字4桁",IF(COUNTIFS(当初受注!$A$8:$A$57,A8)&lt;&gt;1,"当初受注が一意に登録されていません",IF(NOT(IF(ISNUMBER(B8),AND(B8&gt;=1,B8&lt;=100,B8=INT(B8)),FALSE())),"変更版は1〜100の整数で必須",IF(COUNTIFS($A$8:$A$107,A8,$B$8:$B$107,B8)&gt;1,"同じ受注の変更版が重複",IF(AND(B8&gt;1,COUNTIFS($A$8:$A$107,A8,$B$8:$B$107,B8-1)&lt;&gt;1),"変更版の連番が欠落",IF(NOT(IF(ISNUMBER(C8),AND(C8&gt;=43831,C8&lt;73051,C8=INT(C8)),FALSE())),"変更発生日は時刻なしで必須",IF(NOT(OR(D8="変更",D8="取消",D8="未確認")),"区分を確認",IF(AND(D8="変更",NOT(IF(ISNUMBER(E8),AND(E8&gt;=0,E8&lt;=1000000000,E8=INT(E8)),FALSE()))),"変更後総額は0〜10億円の整数で必須",IF(AND(D8&lt;&gt;"変更",COUNTA(E8)&gt;0),"取消/未確認の金額は空欄",IF(NOT(IF(ISNUMBER(F8),AND(F8&gt;=43831,F8&lt;73051,F8=INT(F8)),FALSE())),"記録確認日は時刻なしで必須",IF(OR(C8&lt;SUMIFS(当初受注!$B$8:$B$57,当初受注!$A$8:$A$57,A8),C8&gt;F8,F8&gt;受注一覧!$H$3),"受注日≦変更日≦確認日≦基準日を確認",IF(AND(B8&gt;1,OR(C8&lt;SUMIFS($C$8:$C$107,$A$8:$A$107,A8,$B$8:$B$107,B8-1),F8&lt;SUMIFS($F$8:$F$107,$A$8:$A$107,A8,$B$8:$B$107,B8-1))),"前版より日付が逆行しています",IF(COUNTIFS($A$8:$A$107,A8,$B$8:$B$107,"&lt;"&amp;B8,$D$8:$D$107,"取消")+COUNTIFS($A$8:$A$107,A8,$B$8:$B$107,"&lt;"&amp;B8,$D$8:$D$107,"未確認")&gt;0,"取消/未確認の後へ別版を追加できません","確認済み")))))))))))))),ISNUMBER(K8),K8=IF(J8="確認済み",0,1))),1,IF(K8&lt;&gt;0,0,IF(AND(ISNUMBER(G8),G8=IF(COUNTIFS($A$8:$A$107,A8,$B$8:$B$107,"&gt;"&amp;B8)=0,1,0),IF(D8="未確認",ISTEXT(H8),ISNUMBER(H8)),H8=IF(D8="変更",E8,IF(D8="取消",0,""))),0,1))))</f>
        <v>0</v>
      </c>
    </row>
    <row r="9" customFormat="false" ht="30" hidden="false" customHeight="true" outlineLevel="0" collapsed="false">
      <c r="A9" s="9" t="s">
        <v>38</v>
      </c>
      <c r="B9" s="13" t="n">
        <v>2</v>
      </c>
      <c r="C9" s="3" t="n">
        <v>46310</v>
      </c>
      <c r="D9" s="14" t="s">
        <v>72</v>
      </c>
      <c r="E9" s="10" t="n">
        <v>90000</v>
      </c>
      <c r="F9" s="3" t="n">
        <v>46311</v>
      </c>
      <c r="G9" s="1" t="n">
        <f aca="false">IF(J9="","",IF(K9&lt;&gt;0,NA(),IF(COUNTIFS($A$8:$A$107,A9,$B$8:$B$107,"&gt;"&amp;B9)=0,1,0)))</f>
        <v>1</v>
      </c>
      <c r="H9" s="4" t="n">
        <f aca="false">IF(J9="","",IF(K9&lt;&gt;0,NA(),IF(D9="変更",E9,IF(D9="取消",0,""))))</f>
        <v>90000</v>
      </c>
      <c r="I9" s="1"/>
      <c r="J9" s="1" t="str">
        <f aca="false">IF(COUNTA(A9:F9)=0,"",IF(NOT(AND(ISTEXT(A9),LEN(A9)=8,EXACT(LEFT(A9,4),"ORD-"),ISNUMBER(FIND(MID(A9,5,1)&amp;"x","0x1x2x3x4x5x6x7x8x9x")),ISNUMBER(FIND(MID(A9,6,1)&amp;"x","0x1x2x3x4x5x6x7x8x9x")),ISNUMBER(FIND(MID(A9,7,1)&amp;"x","0x1x2x3x4x5x6x7x8x9x")),ISNUMBER(FIND(MID(A9,8,1)&amp;"x","0x1x2x3x4x5x6x7x8x9x")))),"IDはORD-と半角数字4桁",IF(COUNTIFS(当初受注!$A$8:$A$57,A9)&lt;&gt;1,"当初受注が一意に登録されていません",IF(NOT(IF(ISNUMBER(B9),AND(B9&gt;=1,B9&lt;=100,B9=INT(B9)),FALSE())),"変更版は1〜100の整数で必須",IF(COUNTIFS($A$8:$A$107,A9,$B$8:$B$107,B9)&gt;1,"同じ受注の変更版が重複",IF(AND(B9&gt;1,COUNTIFS($A$8:$A$107,A9,$B$8:$B$107,B9-1)&lt;&gt;1),"変更版の連番が欠落",IF(NOT(IF(ISNUMBER(C9),AND(C9&gt;=43831,C9&lt;73051,C9=INT(C9)),FALSE())),"変更発生日は時刻なしで必須",IF(NOT(OR(D9="変更",D9="取消",D9="未確認")),"区分を確認",IF(AND(D9="変更",NOT(IF(ISNUMBER(E9),AND(E9&gt;=0,E9&lt;=1000000000,E9=INT(E9)),FALSE()))),"変更後総額は0〜10億円の整数で必須",IF(AND(D9&lt;&gt;"変更",COUNTA(E9)&gt;0),"取消/未確認の金額は空欄",IF(NOT(IF(ISNUMBER(F9),AND(F9&gt;=43831,F9&lt;73051,F9=INT(F9)),FALSE())),"記録確認日は時刻なしで必須",IF(OR(C9&lt;SUMIFS(当初受注!$B$8:$B$57,当初受注!$A$8:$A$57,A9),C9&gt;F9,F9&gt;受注一覧!$H$3),"受注日≦変更日≦確認日≦基準日を確認",IF(AND(B9&gt;1,OR(C9&lt;SUMIFS($C$8:$C$107,$A$8:$A$107,A9,$B$8:$B$107,B9-1),F9&lt;SUMIFS($F$8:$F$107,$A$8:$A$107,A9,$B$8:$B$107,B9-1))),"前版より日付が逆行しています",IF(COUNTIFS($A$8:$A$107,A9,$B$8:$B$107,"&lt;"&amp;B9,$D$8:$D$107,"取消")+COUNTIFS($A$8:$A$107,A9,$B$8:$B$107,"&lt;"&amp;B9,$D$8:$D$107,"未確認")&gt;0,"取消/未確認の後へ別版を追加できません","確認済み"))))))))))))))</f>
        <v>確認済み</v>
      </c>
      <c r="K9" s="1" t="n">
        <f aca="false">IF(J9="","",IF(J9="確認済み",0,1))</f>
        <v>0</v>
      </c>
      <c r="L9" s="1" t="n">
        <f aca="false">IF(COUNTA(A9:F9)=0,IF(AND(J9="",K9="",G9="",H9=""),0,1),IF(NOT(AND(ISTEXT(J9),J9=IF(COUNTA(A9:F9)=0,"",IF(NOT(AND(ISTEXT(A9),LEN(A9)=8,EXACT(LEFT(A9,4),"ORD-"),ISNUMBER(FIND(MID(A9,5,1)&amp;"x","0x1x2x3x4x5x6x7x8x9x")),ISNUMBER(FIND(MID(A9,6,1)&amp;"x","0x1x2x3x4x5x6x7x8x9x")),ISNUMBER(FIND(MID(A9,7,1)&amp;"x","0x1x2x3x4x5x6x7x8x9x")),ISNUMBER(FIND(MID(A9,8,1)&amp;"x","0x1x2x3x4x5x6x7x8x9x")))),"IDはORD-と半角数字4桁",IF(COUNTIFS(当初受注!$A$8:$A$57,A9)&lt;&gt;1,"当初受注が一意に登録されていません",IF(NOT(IF(ISNUMBER(B9),AND(B9&gt;=1,B9&lt;=100,B9=INT(B9)),FALSE())),"変更版は1〜100の整数で必須",IF(COUNTIFS($A$8:$A$107,A9,$B$8:$B$107,B9)&gt;1,"同じ受注の変更版が重複",IF(AND(B9&gt;1,COUNTIFS($A$8:$A$107,A9,$B$8:$B$107,B9-1)&lt;&gt;1),"変更版の連番が欠落",IF(NOT(IF(ISNUMBER(C9),AND(C9&gt;=43831,C9&lt;73051,C9=INT(C9)),FALSE())),"変更発生日は時刻なしで必須",IF(NOT(OR(D9="変更",D9="取消",D9="未確認")),"区分を確認",IF(AND(D9="変更",NOT(IF(ISNUMBER(E9),AND(E9&gt;=0,E9&lt;=1000000000,E9=INT(E9)),FALSE()))),"変更後総額は0〜10億円の整数で必須",IF(AND(D9&lt;&gt;"変更",COUNTA(E9)&gt;0),"取消/未確認の金額は空欄",IF(NOT(IF(ISNUMBER(F9),AND(F9&gt;=43831,F9&lt;73051,F9=INT(F9)),FALSE())),"記録確認日は時刻なしで必須",IF(OR(C9&lt;SUMIFS(当初受注!$B$8:$B$57,当初受注!$A$8:$A$57,A9),C9&gt;F9,F9&gt;受注一覧!$H$3),"受注日≦変更日≦確認日≦基準日を確認",IF(AND(B9&gt;1,OR(C9&lt;SUMIFS($C$8:$C$107,$A$8:$A$107,A9,$B$8:$B$107,B9-1),F9&lt;SUMIFS($F$8:$F$107,$A$8:$A$107,A9,$B$8:$B$107,B9-1))),"前版より日付が逆行しています",IF(COUNTIFS($A$8:$A$107,A9,$B$8:$B$107,"&lt;"&amp;B9,$D$8:$D$107,"取消")+COUNTIFS($A$8:$A$107,A9,$B$8:$B$107,"&lt;"&amp;B9,$D$8:$D$107,"未確認")&gt;0,"取消/未確認の後へ別版を追加できません","確認済み")))))))))))))),ISNUMBER(K9),K9=IF(J9="確認済み",0,1))),1,IF(K9&lt;&gt;0,0,IF(AND(ISNUMBER(G9),G9=IF(COUNTIFS($A$8:$A$107,A9,$B$8:$B$107,"&gt;"&amp;B9)=0,1,0),IF(D9="未確認",ISTEXT(H9),ISNUMBER(H9)),H9=IF(D9="変更",E9,IF(D9="取消",0,""))),0,1))))</f>
        <v>0</v>
      </c>
    </row>
    <row r="10" customFormat="false" ht="30" hidden="false" customHeight="true" outlineLevel="0" collapsed="false">
      <c r="A10" s="9" t="s">
        <v>39</v>
      </c>
      <c r="B10" s="13" t="n">
        <v>1</v>
      </c>
      <c r="C10" s="3" t="n">
        <v>46328</v>
      </c>
      <c r="D10" s="14" t="s">
        <v>73</v>
      </c>
      <c r="E10" s="10"/>
      <c r="F10" s="3" t="n">
        <v>46329</v>
      </c>
      <c r="G10" s="1" t="n">
        <f aca="false">IF(J10="","",IF(K10&lt;&gt;0,NA(),IF(COUNTIFS($A$8:$A$107,A10,$B$8:$B$107,"&gt;"&amp;B10)=0,1,0)))</f>
        <v>1</v>
      </c>
      <c r="H10" s="4" t="n">
        <f aca="false">IF(J10="","",IF(K10&lt;&gt;0,NA(),IF(D10="変更",E10,IF(D10="取消",0,""))))</f>
        <v>0</v>
      </c>
      <c r="I10" s="1"/>
      <c r="J10" s="1" t="str">
        <f aca="false">IF(COUNTA(A10:F10)=0,"",IF(NOT(AND(ISTEXT(A10),LEN(A10)=8,EXACT(LEFT(A10,4),"ORD-"),ISNUMBER(FIND(MID(A10,5,1)&amp;"x","0x1x2x3x4x5x6x7x8x9x")),ISNUMBER(FIND(MID(A10,6,1)&amp;"x","0x1x2x3x4x5x6x7x8x9x")),ISNUMBER(FIND(MID(A10,7,1)&amp;"x","0x1x2x3x4x5x6x7x8x9x")),ISNUMBER(FIND(MID(A10,8,1)&amp;"x","0x1x2x3x4x5x6x7x8x9x")))),"IDはORD-と半角数字4桁",IF(COUNTIFS(当初受注!$A$8:$A$57,A10)&lt;&gt;1,"当初受注が一意に登録されていません",IF(NOT(IF(ISNUMBER(B10),AND(B10&gt;=1,B10&lt;=100,B10=INT(B10)),FALSE())),"変更版は1〜100の整数で必須",IF(COUNTIFS($A$8:$A$107,A10,$B$8:$B$107,B10)&gt;1,"同じ受注の変更版が重複",IF(AND(B10&gt;1,COUNTIFS($A$8:$A$107,A10,$B$8:$B$107,B10-1)&lt;&gt;1),"変更版の連番が欠落",IF(NOT(IF(ISNUMBER(C10),AND(C10&gt;=43831,C10&lt;73051,C10=INT(C10)),FALSE())),"変更発生日は時刻なしで必須",IF(NOT(OR(D10="変更",D10="取消",D10="未確認")),"区分を確認",IF(AND(D10="変更",NOT(IF(ISNUMBER(E10),AND(E10&gt;=0,E10&lt;=1000000000,E10=INT(E10)),FALSE()))),"変更後総額は0〜10億円の整数で必須",IF(AND(D10&lt;&gt;"変更",COUNTA(E10)&gt;0),"取消/未確認の金額は空欄",IF(NOT(IF(ISNUMBER(F10),AND(F10&gt;=43831,F10&lt;73051,F10=INT(F10)),FALSE())),"記録確認日は時刻なしで必須",IF(OR(C10&lt;SUMIFS(当初受注!$B$8:$B$57,当初受注!$A$8:$A$57,A10),C10&gt;F10,F10&gt;受注一覧!$H$3),"受注日≦変更日≦確認日≦基準日を確認",IF(AND(B10&gt;1,OR(C10&lt;SUMIFS($C$8:$C$107,$A$8:$A$107,A10,$B$8:$B$107,B10-1),F10&lt;SUMIFS($F$8:$F$107,$A$8:$A$107,A10,$B$8:$B$107,B10-1))),"前版より日付が逆行しています",IF(COUNTIFS($A$8:$A$107,A10,$B$8:$B$107,"&lt;"&amp;B10,$D$8:$D$107,"取消")+COUNTIFS($A$8:$A$107,A10,$B$8:$B$107,"&lt;"&amp;B10,$D$8:$D$107,"未確認")&gt;0,"取消/未確認の後へ別版を追加できません","確認済み"))))))))))))))</f>
        <v>確認済み</v>
      </c>
      <c r="K10" s="1" t="n">
        <f aca="false">IF(J10="","",IF(J10="確認済み",0,1))</f>
        <v>0</v>
      </c>
      <c r="L10" s="1" t="n">
        <f aca="false">IF(COUNTA(A10:F10)=0,IF(AND(J10="",K10="",G10="",H10=""),0,1),IF(NOT(AND(ISTEXT(J10),J10=IF(COUNTA(A10:F10)=0,"",IF(NOT(AND(ISTEXT(A10),LEN(A10)=8,EXACT(LEFT(A10,4),"ORD-"),ISNUMBER(FIND(MID(A10,5,1)&amp;"x","0x1x2x3x4x5x6x7x8x9x")),ISNUMBER(FIND(MID(A10,6,1)&amp;"x","0x1x2x3x4x5x6x7x8x9x")),ISNUMBER(FIND(MID(A10,7,1)&amp;"x","0x1x2x3x4x5x6x7x8x9x")),ISNUMBER(FIND(MID(A10,8,1)&amp;"x","0x1x2x3x4x5x6x7x8x9x")))),"IDはORD-と半角数字4桁",IF(COUNTIFS(当初受注!$A$8:$A$57,A10)&lt;&gt;1,"当初受注が一意に登録されていません",IF(NOT(IF(ISNUMBER(B10),AND(B10&gt;=1,B10&lt;=100,B10=INT(B10)),FALSE())),"変更版は1〜100の整数で必須",IF(COUNTIFS($A$8:$A$107,A10,$B$8:$B$107,B10)&gt;1,"同じ受注の変更版が重複",IF(AND(B10&gt;1,COUNTIFS($A$8:$A$107,A10,$B$8:$B$107,B10-1)&lt;&gt;1),"変更版の連番が欠落",IF(NOT(IF(ISNUMBER(C10),AND(C10&gt;=43831,C10&lt;73051,C10=INT(C10)),FALSE())),"変更発生日は時刻なしで必須",IF(NOT(OR(D10="変更",D10="取消",D10="未確認")),"区分を確認",IF(AND(D10="変更",NOT(IF(ISNUMBER(E10),AND(E10&gt;=0,E10&lt;=1000000000,E10=INT(E10)),FALSE()))),"変更後総額は0〜10億円の整数で必須",IF(AND(D10&lt;&gt;"変更",COUNTA(E10)&gt;0),"取消/未確認の金額は空欄",IF(NOT(IF(ISNUMBER(F10),AND(F10&gt;=43831,F10&lt;73051,F10=INT(F10)),FALSE())),"記録確認日は時刻なしで必須",IF(OR(C10&lt;SUMIFS(当初受注!$B$8:$B$57,当初受注!$A$8:$A$57,A10),C10&gt;F10,F10&gt;受注一覧!$H$3),"受注日≦変更日≦確認日≦基準日を確認",IF(AND(B10&gt;1,OR(C10&lt;SUMIFS($C$8:$C$107,$A$8:$A$107,A10,$B$8:$B$107,B10-1),F10&lt;SUMIFS($F$8:$F$107,$A$8:$A$107,A10,$B$8:$B$107,B10-1))),"前版より日付が逆行しています",IF(COUNTIFS($A$8:$A$107,A10,$B$8:$B$107,"&lt;"&amp;B10,$D$8:$D$107,"取消")+COUNTIFS($A$8:$A$107,A10,$B$8:$B$107,"&lt;"&amp;B10,$D$8:$D$107,"未確認")&gt;0,"取消/未確認の後へ別版を追加できません","確認済み")))))))))))))),ISNUMBER(K10),K10=IF(J10="確認済み",0,1))),1,IF(K10&lt;&gt;0,0,IF(AND(ISNUMBER(G10),G10=IF(COUNTIFS($A$8:$A$107,A10,$B$8:$B$107,"&gt;"&amp;B10)=0,1,0),IF(D10="未確認",ISTEXT(H10),ISNUMBER(H10)),H10=IF(D10="変更",E10,IF(D10="取消",0,""))),0,1))))</f>
        <v>0</v>
      </c>
    </row>
    <row r="11" customFormat="false" ht="30" hidden="false" customHeight="true" outlineLevel="0" collapsed="false">
      <c r="A11" s="9" t="s">
        <v>41</v>
      </c>
      <c r="B11" s="13" t="n">
        <v>1</v>
      </c>
      <c r="C11" s="3" t="n">
        <v>46325</v>
      </c>
      <c r="D11" s="14" t="s">
        <v>74</v>
      </c>
      <c r="E11" s="10"/>
      <c r="F11" s="3" t="n">
        <v>46331</v>
      </c>
      <c r="G11" s="1" t="n">
        <f aca="false">IF(J11="","",IF(K11&lt;&gt;0,NA(),IF(COUNTIFS($A$8:$A$107,A11,$B$8:$B$107,"&gt;"&amp;B11)=0,1,0)))</f>
        <v>1</v>
      </c>
      <c r="H11" s="4" t="str">
        <f aca="false">IF(J11="","",IF(K11&lt;&gt;0,NA(),IF(D11="変更",E11,IF(D11="取消",0,""))))</f>
        <v/>
      </c>
      <c r="I11" s="1"/>
      <c r="J11" s="1" t="str">
        <f aca="false">IF(COUNTA(A11:F11)=0,"",IF(NOT(AND(ISTEXT(A11),LEN(A11)=8,EXACT(LEFT(A11,4),"ORD-"),ISNUMBER(FIND(MID(A11,5,1)&amp;"x","0x1x2x3x4x5x6x7x8x9x")),ISNUMBER(FIND(MID(A11,6,1)&amp;"x","0x1x2x3x4x5x6x7x8x9x")),ISNUMBER(FIND(MID(A11,7,1)&amp;"x","0x1x2x3x4x5x6x7x8x9x")),ISNUMBER(FIND(MID(A11,8,1)&amp;"x","0x1x2x3x4x5x6x7x8x9x")))),"IDはORD-と半角数字4桁",IF(COUNTIFS(当初受注!$A$8:$A$57,A11)&lt;&gt;1,"当初受注が一意に登録されていません",IF(NOT(IF(ISNUMBER(B11),AND(B11&gt;=1,B11&lt;=100,B11=INT(B11)),FALSE())),"変更版は1〜100の整数で必須",IF(COUNTIFS($A$8:$A$107,A11,$B$8:$B$107,B11)&gt;1,"同じ受注の変更版が重複",IF(AND(B11&gt;1,COUNTIFS($A$8:$A$107,A11,$B$8:$B$107,B11-1)&lt;&gt;1),"変更版の連番が欠落",IF(NOT(IF(ISNUMBER(C11),AND(C11&gt;=43831,C11&lt;73051,C11=INT(C11)),FALSE())),"変更発生日は時刻なしで必須",IF(NOT(OR(D11="変更",D11="取消",D11="未確認")),"区分を確認",IF(AND(D11="変更",NOT(IF(ISNUMBER(E11),AND(E11&gt;=0,E11&lt;=1000000000,E11=INT(E11)),FALSE()))),"変更後総額は0〜10億円の整数で必須",IF(AND(D11&lt;&gt;"変更",COUNTA(E11)&gt;0),"取消/未確認の金額は空欄",IF(NOT(IF(ISNUMBER(F11),AND(F11&gt;=43831,F11&lt;73051,F11=INT(F11)),FALSE())),"記録確認日は時刻なしで必須",IF(OR(C11&lt;SUMIFS(当初受注!$B$8:$B$57,当初受注!$A$8:$A$57,A11),C11&gt;F11,F11&gt;受注一覧!$H$3),"受注日≦変更日≦確認日≦基準日を確認",IF(AND(B11&gt;1,OR(C11&lt;SUMIFS($C$8:$C$107,$A$8:$A$107,A11,$B$8:$B$107,B11-1),F11&lt;SUMIFS($F$8:$F$107,$A$8:$A$107,A11,$B$8:$B$107,B11-1))),"前版より日付が逆行しています",IF(COUNTIFS($A$8:$A$107,A11,$B$8:$B$107,"&lt;"&amp;B11,$D$8:$D$107,"取消")+COUNTIFS($A$8:$A$107,A11,$B$8:$B$107,"&lt;"&amp;B11,$D$8:$D$107,"未確認")&gt;0,"取消/未確認の後へ別版を追加できません","確認済み"))))))))))))))</f>
        <v>確認済み</v>
      </c>
      <c r="K11" s="1" t="n">
        <f aca="false">IF(J11="","",IF(J11="確認済み",0,1))</f>
        <v>0</v>
      </c>
      <c r="L11" s="1" t="n">
        <f aca="false">IF(COUNTA(A11:F11)=0,IF(AND(J11="",K11="",G11="",H11=""),0,1),IF(NOT(AND(ISTEXT(J11),J11=IF(COUNTA(A11:F11)=0,"",IF(NOT(AND(ISTEXT(A11),LEN(A11)=8,EXACT(LEFT(A11,4),"ORD-"),ISNUMBER(FIND(MID(A11,5,1)&amp;"x","0x1x2x3x4x5x6x7x8x9x")),ISNUMBER(FIND(MID(A11,6,1)&amp;"x","0x1x2x3x4x5x6x7x8x9x")),ISNUMBER(FIND(MID(A11,7,1)&amp;"x","0x1x2x3x4x5x6x7x8x9x")),ISNUMBER(FIND(MID(A11,8,1)&amp;"x","0x1x2x3x4x5x6x7x8x9x")))),"IDはORD-と半角数字4桁",IF(COUNTIFS(当初受注!$A$8:$A$57,A11)&lt;&gt;1,"当初受注が一意に登録されていません",IF(NOT(IF(ISNUMBER(B11),AND(B11&gt;=1,B11&lt;=100,B11=INT(B11)),FALSE())),"変更版は1〜100の整数で必須",IF(COUNTIFS($A$8:$A$107,A11,$B$8:$B$107,B11)&gt;1,"同じ受注の変更版が重複",IF(AND(B11&gt;1,COUNTIFS($A$8:$A$107,A11,$B$8:$B$107,B11-1)&lt;&gt;1),"変更版の連番が欠落",IF(NOT(IF(ISNUMBER(C11),AND(C11&gt;=43831,C11&lt;73051,C11=INT(C11)),FALSE())),"変更発生日は時刻なしで必須",IF(NOT(OR(D11="変更",D11="取消",D11="未確認")),"区分を確認",IF(AND(D11="変更",NOT(IF(ISNUMBER(E11),AND(E11&gt;=0,E11&lt;=1000000000,E11=INT(E11)),FALSE()))),"変更後総額は0〜10億円の整数で必須",IF(AND(D11&lt;&gt;"変更",COUNTA(E11)&gt;0),"取消/未確認の金額は空欄",IF(NOT(IF(ISNUMBER(F11),AND(F11&gt;=43831,F11&lt;73051,F11=INT(F11)),FALSE())),"記録確認日は時刻なしで必須",IF(OR(C11&lt;SUMIFS(当初受注!$B$8:$B$57,当初受注!$A$8:$A$57,A11),C11&gt;F11,F11&gt;受注一覧!$H$3),"受注日≦変更日≦確認日≦基準日を確認",IF(AND(B11&gt;1,OR(C11&lt;SUMIFS($C$8:$C$107,$A$8:$A$107,A11,$B$8:$B$107,B11-1),F11&lt;SUMIFS($F$8:$F$107,$A$8:$A$107,A11,$B$8:$B$107,B11-1))),"前版より日付が逆行しています",IF(COUNTIFS($A$8:$A$107,A11,$B$8:$B$107,"&lt;"&amp;B11,$D$8:$D$107,"取消")+COUNTIFS($A$8:$A$107,A11,$B$8:$B$107,"&lt;"&amp;B11,$D$8:$D$107,"未確認")&gt;0,"取消/未確認の後へ別版を追加できません","確認済み")))))))))))))),ISNUMBER(K11),K11=IF(J11="確認済み",0,1))),1,IF(K11&lt;&gt;0,0,IF(AND(ISNUMBER(G11),G11=IF(COUNTIFS($A$8:$A$107,A11,$B$8:$B$107,"&gt;"&amp;B11)=0,1,0),IF(D11="未確認",ISTEXT(H11),ISNUMBER(H11)),H11=IF(D11="変更",E11,IF(D11="取消",0,""))),0,1))))</f>
        <v>0</v>
      </c>
    </row>
    <row r="12" customFormat="false" ht="30" hidden="false" customHeight="true" outlineLevel="0" collapsed="false">
      <c r="A12" s="9" t="s">
        <v>42</v>
      </c>
      <c r="B12" s="13" t="n">
        <v>1</v>
      </c>
      <c r="C12" s="3" t="n">
        <v>46305</v>
      </c>
      <c r="D12" s="14" t="s">
        <v>72</v>
      </c>
      <c r="E12" s="10" t="n">
        <v>150000</v>
      </c>
      <c r="F12" s="3" t="n">
        <v>46306</v>
      </c>
      <c r="G12" s="1" t="n">
        <f aca="false">IF(J12="","",IF(K12&lt;&gt;0,NA(),IF(COUNTIFS($A$8:$A$107,A12,$B$8:$B$107,"&gt;"&amp;B12)=0,1,0)))</f>
        <v>1</v>
      </c>
      <c r="H12" s="4" t="n">
        <f aca="false">IF(J12="","",IF(K12&lt;&gt;0,NA(),IF(D12="変更",E12,IF(D12="取消",0,""))))</f>
        <v>150000</v>
      </c>
      <c r="I12" s="1"/>
      <c r="J12" s="1" t="str">
        <f aca="false">IF(COUNTA(A12:F12)=0,"",IF(NOT(AND(ISTEXT(A12),LEN(A12)=8,EXACT(LEFT(A12,4),"ORD-"),ISNUMBER(FIND(MID(A12,5,1)&amp;"x","0x1x2x3x4x5x6x7x8x9x")),ISNUMBER(FIND(MID(A12,6,1)&amp;"x","0x1x2x3x4x5x6x7x8x9x")),ISNUMBER(FIND(MID(A12,7,1)&amp;"x","0x1x2x3x4x5x6x7x8x9x")),ISNUMBER(FIND(MID(A12,8,1)&amp;"x","0x1x2x3x4x5x6x7x8x9x")))),"IDはORD-と半角数字4桁",IF(COUNTIFS(当初受注!$A$8:$A$57,A12)&lt;&gt;1,"当初受注が一意に登録されていません",IF(NOT(IF(ISNUMBER(B12),AND(B12&gt;=1,B12&lt;=100,B12=INT(B12)),FALSE())),"変更版は1〜100の整数で必須",IF(COUNTIFS($A$8:$A$107,A12,$B$8:$B$107,B12)&gt;1,"同じ受注の変更版が重複",IF(AND(B12&gt;1,COUNTIFS($A$8:$A$107,A12,$B$8:$B$107,B12-1)&lt;&gt;1),"変更版の連番が欠落",IF(NOT(IF(ISNUMBER(C12),AND(C12&gt;=43831,C12&lt;73051,C12=INT(C12)),FALSE())),"変更発生日は時刻なしで必須",IF(NOT(OR(D12="変更",D12="取消",D12="未確認")),"区分を確認",IF(AND(D12="変更",NOT(IF(ISNUMBER(E12),AND(E12&gt;=0,E12&lt;=1000000000,E12=INT(E12)),FALSE()))),"変更後総額は0〜10億円の整数で必須",IF(AND(D12&lt;&gt;"変更",COUNTA(E12)&gt;0),"取消/未確認の金額は空欄",IF(NOT(IF(ISNUMBER(F12),AND(F12&gt;=43831,F12&lt;73051,F12=INT(F12)),FALSE())),"記録確認日は時刻なしで必須",IF(OR(C12&lt;SUMIFS(当初受注!$B$8:$B$57,当初受注!$A$8:$A$57,A12),C12&gt;F12,F12&gt;受注一覧!$H$3),"受注日≦変更日≦確認日≦基準日を確認",IF(AND(B12&gt;1,OR(C12&lt;SUMIFS($C$8:$C$107,$A$8:$A$107,A12,$B$8:$B$107,B12-1),F12&lt;SUMIFS($F$8:$F$107,$A$8:$A$107,A12,$B$8:$B$107,B12-1))),"前版より日付が逆行しています",IF(COUNTIFS($A$8:$A$107,A12,$B$8:$B$107,"&lt;"&amp;B12,$D$8:$D$107,"取消")+COUNTIFS($A$8:$A$107,A12,$B$8:$B$107,"&lt;"&amp;B12,$D$8:$D$107,"未確認")&gt;0,"取消/未確認の後へ別版を追加できません","確認済み"))))))))))))))</f>
        <v>確認済み</v>
      </c>
      <c r="K12" s="1" t="n">
        <f aca="false">IF(J12="","",IF(J12="確認済み",0,1))</f>
        <v>0</v>
      </c>
      <c r="L12" s="1" t="n">
        <f aca="false">IF(COUNTA(A12:F12)=0,IF(AND(J12="",K12="",G12="",H12=""),0,1),IF(NOT(AND(ISTEXT(J12),J12=IF(COUNTA(A12:F12)=0,"",IF(NOT(AND(ISTEXT(A12),LEN(A12)=8,EXACT(LEFT(A12,4),"ORD-"),ISNUMBER(FIND(MID(A12,5,1)&amp;"x","0x1x2x3x4x5x6x7x8x9x")),ISNUMBER(FIND(MID(A12,6,1)&amp;"x","0x1x2x3x4x5x6x7x8x9x")),ISNUMBER(FIND(MID(A12,7,1)&amp;"x","0x1x2x3x4x5x6x7x8x9x")),ISNUMBER(FIND(MID(A12,8,1)&amp;"x","0x1x2x3x4x5x6x7x8x9x")))),"IDはORD-と半角数字4桁",IF(COUNTIFS(当初受注!$A$8:$A$57,A12)&lt;&gt;1,"当初受注が一意に登録されていません",IF(NOT(IF(ISNUMBER(B12),AND(B12&gt;=1,B12&lt;=100,B12=INT(B12)),FALSE())),"変更版は1〜100の整数で必須",IF(COUNTIFS($A$8:$A$107,A12,$B$8:$B$107,B12)&gt;1,"同じ受注の変更版が重複",IF(AND(B12&gt;1,COUNTIFS($A$8:$A$107,A12,$B$8:$B$107,B12-1)&lt;&gt;1),"変更版の連番が欠落",IF(NOT(IF(ISNUMBER(C12),AND(C12&gt;=43831,C12&lt;73051,C12=INT(C12)),FALSE())),"変更発生日は時刻なしで必須",IF(NOT(OR(D12="変更",D12="取消",D12="未確認")),"区分を確認",IF(AND(D12="変更",NOT(IF(ISNUMBER(E12),AND(E12&gt;=0,E12&lt;=1000000000,E12=INT(E12)),FALSE()))),"変更後総額は0〜10億円の整数で必須",IF(AND(D12&lt;&gt;"変更",COUNTA(E12)&gt;0),"取消/未確認の金額は空欄",IF(NOT(IF(ISNUMBER(F12),AND(F12&gt;=43831,F12&lt;73051,F12=INT(F12)),FALSE())),"記録確認日は時刻なしで必須",IF(OR(C12&lt;SUMIFS(当初受注!$B$8:$B$57,当初受注!$A$8:$A$57,A12),C12&gt;F12,F12&gt;受注一覧!$H$3),"受注日≦変更日≦確認日≦基準日を確認",IF(AND(B12&gt;1,OR(C12&lt;SUMIFS($C$8:$C$107,$A$8:$A$107,A12,$B$8:$B$107,B12-1),F12&lt;SUMIFS($F$8:$F$107,$A$8:$A$107,A12,$B$8:$B$107,B12-1))),"前版より日付が逆行しています",IF(COUNTIFS($A$8:$A$107,A12,$B$8:$B$107,"&lt;"&amp;B12,$D$8:$D$107,"取消")+COUNTIFS($A$8:$A$107,A12,$B$8:$B$107,"&lt;"&amp;B12,$D$8:$D$107,"未確認")&gt;0,"取消/未確認の後へ別版を追加できません","確認済み")))))))))))))),ISNUMBER(K12),K12=IF(J12="確認済み",0,1))),1,IF(K12&lt;&gt;0,0,IF(AND(ISNUMBER(G12),G12=IF(COUNTIFS($A$8:$A$107,A12,$B$8:$B$107,"&gt;"&amp;B12)=0,1,0),IF(D12="未確認",ISTEXT(H12),ISNUMBER(H12)),H12=IF(D12="変更",E12,IF(D12="取消",0,""))),0,1))))</f>
        <v>0</v>
      </c>
    </row>
    <row r="13" customFormat="false" ht="30" hidden="false" customHeight="true" outlineLevel="0" collapsed="false">
      <c r="A13" s="9" t="s">
        <v>43</v>
      </c>
      <c r="B13" s="13" t="n">
        <v>1</v>
      </c>
      <c r="C13" s="3" t="n">
        <v>46328</v>
      </c>
      <c r="D13" s="14" t="s">
        <v>72</v>
      </c>
      <c r="E13" s="10" t="n">
        <v>70000</v>
      </c>
      <c r="F13" s="3" t="n">
        <v>46329</v>
      </c>
      <c r="G13" s="1" t="n">
        <f aca="false">IF(J13="","",IF(K13&lt;&gt;0,NA(),IF(COUNTIFS($A$8:$A$107,A13,$B$8:$B$107,"&gt;"&amp;B13)=0,1,0)))</f>
        <v>1</v>
      </c>
      <c r="H13" s="4" t="n">
        <f aca="false">IF(J13="","",IF(K13&lt;&gt;0,NA(),IF(D13="変更",E13,IF(D13="取消",0,""))))</f>
        <v>70000</v>
      </c>
      <c r="I13" s="1"/>
      <c r="J13" s="1" t="str">
        <f aca="false">IF(COUNTA(A13:F13)=0,"",IF(NOT(AND(ISTEXT(A13),LEN(A13)=8,EXACT(LEFT(A13,4),"ORD-"),ISNUMBER(FIND(MID(A13,5,1)&amp;"x","0x1x2x3x4x5x6x7x8x9x")),ISNUMBER(FIND(MID(A13,6,1)&amp;"x","0x1x2x3x4x5x6x7x8x9x")),ISNUMBER(FIND(MID(A13,7,1)&amp;"x","0x1x2x3x4x5x6x7x8x9x")),ISNUMBER(FIND(MID(A13,8,1)&amp;"x","0x1x2x3x4x5x6x7x8x9x")))),"IDはORD-と半角数字4桁",IF(COUNTIFS(当初受注!$A$8:$A$57,A13)&lt;&gt;1,"当初受注が一意に登録されていません",IF(NOT(IF(ISNUMBER(B13),AND(B13&gt;=1,B13&lt;=100,B13=INT(B13)),FALSE())),"変更版は1〜100の整数で必須",IF(COUNTIFS($A$8:$A$107,A13,$B$8:$B$107,B13)&gt;1,"同じ受注の変更版が重複",IF(AND(B13&gt;1,COUNTIFS($A$8:$A$107,A13,$B$8:$B$107,B13-1)&lt;&gt;1),"変更版の連番が欠落",IF(NOT(IF(ISNUMBER(C13),AND(C13&gt;=43831,C13&lt;73051,C13=INT(C13)),FALSE())),"変更発生日は時刻なしで必須",IF(NOT(OR(D13="変更",D13="取消",D13="未確認")),"区分を確認",IF(AND(D13="変更",NOT(IF(ISNUMBER(E13),AND(E13&gt;=0,E13&lt;=1000000000,E13=INT(E13)),FALSE()))),"変更後総額は0〜10億円の整数で必須",IF(AND(D13&lt;&gt;"変更",COUNTA(E13)&gt;0),"取消/未確認の金額は空欄",IF(NOT(IF(ISNUMBER(F13),AND(F13&gt;=43831,F13&lt;73051,F13=INT(F13)),FALSE())),"記録確認日は時刻なしで必須",IF(OR(C13&lt;SUMIFS(当初受注!$B$8:$B$57,当初受注!$A$8:$A$57,A13),C13&gt;F13,F13&gt;受注一覧!$H$3),"受注日≦変更日≦確認日≦基準日を確認",IF(AND(B13&gt;1,OR(C13&lt;SUMIFS($C$8:$C$107,$A$8:$A$107,A13,$B$8:$B$107,B13-1),F13&lt;SUMIFS($F$8:$F$107,$A$8:$A$107,A13,$B$8:$B$107,B13-1))),"前版より日付が逆行しています",IF(COUNTIFS($A$8:$A$107,A13,$B$8:$B$107,"&lt;"&amp;B13,$D$8:$D$107,"取消")+COUNTIFS($A$8:$A$107,A13,$B$8:$B$107,"&lt;"&amp;B13,$D$8:$D$107,"未確認")&gt;0,"取消/未確認の後へ別版を追加できません","確認済み"))))))))))))))</f>
        <v>確認済み</v>
      </c>
      <c r="K13" s="1" t="n">
        <f aca="false">IF(J13="","",IF(J13="確認済み",0,1))</f>
        <v>0</v>
      </c>
      <c r="L13" s="1" t="n">
        <f aca="false">IF(COUNTA(A13:F13)=0,IF(AND(J13="",K13="",G13="",H13=""),0,1),IF(NOT(AND(ISTEXT(J13),J13=IF(COUNTA(A13:F13)=0,"",IF(NOT(AND(ISTEXT(A13),LEN(A13)=8,EXACT(LEFT(A13,4),"ORD-"),ISNUMBER(FIND(MID(A13,5,1)&amp;"x","0x1x2x3x4x5x6x7x8x9x")),ISNUMBER(FIND(MID(A13,6,1)&amp;"x","0x1x2x3x4x5x6x7x8x9x")),ISNUMBER(FIND(MID(A13,7,1)&amp;"x","0x1x2x3x4x5x6x7x8x9x")),ISNUMBER(FIND(MID(A13,8,1)&amp;"x","0x1x2x3x4x5x6x7x8x9x")))),"IDはORD-と半角数字4桁",IF(COUNTIFS(当初受注!$A$8:$A$57,A13)&lt;&gt;1,"当初受注が一意に登録されていません",IF(NOT(IF(ISNUMBER(B13),AND(B13&gt;=1,B13&lt;=100,B13=INT(B13)),FALSE())),"変更版は1〜100の整数で必須",IF(COUNTIFS($A$8:$A$107,A13,$B$8:$B$107,B13)&gt;1,"同じ受注の変更版が重複",IF(AND(B13&gt;1,COUNTIFS($A$8:$A$107,A13,$B$8:$B$107,B13-1)&lt;&gt;1),"変更版の連番が欠落",IF(NOT(IF(ISNUMBER(C13),AND(C13&gt;=43831,C13&lt;73051,C13=INT(C13)),FALSE())),"変更発生日は時刻なしで必須",IF(NOT(OR(D13="変更",D13="取消",D13="未確認")),"区分を確認",IF(AND(D13="変更",NOT(IF(ISNUMBER(E13),AND(E13&gt;=0,E13&lt;=1000000000,E13=INT(E13)),FALSE()))),"変更後総額は0〜10億円の整数で必須",IF(AND(D13&lt;&gt;"変更",COUNTA(E13)&gt;0),"取消/未確認の金額は空欄",IF(NOT(IF(ISNUMBER(F13),AND(F13&gt;=43831,F13&lt;73051,F13=INT(F13)),FALSE())),"記録確認日は時刻なしで必須",IF(OR(C13&lt;SUMIFS(当初受注!$B$8:$B$57,当初受注!$A$8:$A$57,A13),C13&gt;F13,F13&gt;受注一覧!$H$3),"受注日≦変更日≦確認日≦基準日を確認",IF(AND(B13&gt;1,OR(C13&lt;SUMIFS($C$8:$C$107,$A$8:$A$107,A13,$B$8:$B$107,B13-1),F13&lt;SUMIFS($F$8:$F$107,$A$8:$A$107,A13,$B$8:$B$107,B13-1))),"前版より日付が逆行しています",IF(COUNTIFS($A$8:$A$107,A13,$B$8:$B$107,"&lt;"&amp;B13,$D$8:$D$107,"取消")+COUNTIFS($A$8:$A$107,A13,$B$8:$B$107,"&lt;"&amp;B13,$D$8:$D$107,"未確認")&gt;0,"取消/未確認の後へ別版を追加できません","確認済み")))))))))))))),ISNUMBER(K13),K13=IF(J13="確認済み",0,1))),1,IF(K13&lt;&gt;0,0,IF(AND(ISNUMBER(G13),G13=IF(COUNTIFS($A$8:$A$107,A13,$B$8:$B$107,"&gt;"&amp;B13)=0,1,0),IF(D13="未確認",ISTEXT(H13),ISNUMBER(H13)),H13=IF(D13="変更",E13,IF(D13="取消",0,""))),0,1))))</f>
        <v>0</v>
      </c>
    </row>
    <row r="14" customFormat="false" ht="30" hidden="false" customHeight="true" outlineLevel="0" collapsed="false">
      <c r="A14" s="9" t="s">
        <v>44</v>
      </c>
      <c r="B14" s="13" t="n">
        <v>1</v>
      </c>
      <c r="C14" s="3" t="n">
        <v>46323</v>
      </c>
      <c r="D14" s="14" t="s">
        <v>72</v>
      </c>
      <c r="E14" s="10" t="n">
        <v>0</v>
      </c>
      <c r="F14" s="3" t="n">
        <v>46324</v>
      </c>
      <c r="G14" s="1" t="n">
        <f aca="false">IF(J14="","",IF(K14&lt;&gt;0,NA(),IF(COUNTIFS($A$8:$A$107,A14,$B$8:$B$107,"&gt;"&amp;B14)=0,1,0)))</f>
        <v>1</v>
      </c>
      <c r="H14" s="4" t="n">
        <f aca="false">IF(J14="","",IF(K14&lt;&gt;0,NA(),IF(D14="変更",E14,IF(D14="取消",0,""))))</f>
        <v>0</v>
      </c>
      <c r="I14" s="1"/>
      <c r="J14" s="1" t="str">
        <f aca="false">IF(COUNTA(A14:F14)=0,"",IF(NOT(AND(ISTEXT(A14),LEN(A14)=8,EXACT(LEFT(A14,4),"ORD-"),ISNUMBER(FIND(MID(A14,5,1)&amp;"x","0x1x2x3x4x5x6x7x8x9x")),ISNUMBER(FIND(MID(A14,6,1)&amp;"x","0x1x2x3x4x5x6x7x8x9x")),ISNUMBER(FIND(MID(A14,7,1)&amp;"x","0x1x2x3x4x5x6x7x8x9x")),ISNUMBER(FIND(MID(A14,8,1)&amp;"x","0x1x2x3x4x5x6x7x8x9x")))),"IDはORD-と半角数字4桁",IF(COUNTIFS(当初受注!$A$8:$A$57,A14)&lt;&gt;1,"当初受注が一意に登録されていません",IF(NOT(IF(ISNUMBER(B14),AND(B14&gt;=1,B14&lt;=100,B14=INT(B14)),FALSE())),"変更版は1〜100の整数で必須",IF(COUNTIFS($A$8:$A$107,A14,$B$8:$B$107,B14)&gt;1,"同じ受注の変更版が重複",IF(AND(B14&gt;1,COUNTIFS($A$8:$A$107,A14,$B$8:$B$107,B14-1)&lt;&gt;1),"変更版の連番が欠落",IF(NOT(IF(ISNUMBER(C14),AND(C14&gt;=43831,C14&lt;73051,C14=INT(C14)),FALSE())),"変更発生日は時刻なしで必須",IF(NOT(OR(D14="変更",D14="取消",D14="未確認")),"区分を確認",IF(AND(D14="変更",NOT(IF(ISNUMBER(E14),AND(E14&gt;=0,E14&lt;=1000000000,E14=INT(E14)),FALSE()))),"変更後総額は0〜10億円の整数で必須",IF(AND(D14&lt;&gt;"変更",COUNTA(E14)&gt;0),"取消/未確認の金額は空欄",IF(NOT(IF(ISNUMBER(F14),AND(F14&gt;=43831,F14&lt;73051,F14=INT(F14)),FALSE())),"記録確認日は時刻なしで必須",IF(OR(C14&lt;SUMIFS(当初受注!$B$8:$B$57,当初受注!$A$8:$A$57,A14),C14&gt;F14,F14&gt;受注一覧!$H$3),"受注日≦変更日≦確認日≦基準日を確認",IF(AND(B14&gt;1,OR(C14&lt;SUMIFS($C$8:$C$107,$A$8:$A$107,A14,$B$8:$B$107,B14-1),F14&lt;SUMIFS($F$8:$F$107,$A$8:$A$107,A14,$B$8:$B$107,B14-1))),"前版より日付が逆行しています",IF(COUNTIFS($A$8:$A$107,A14,$B$8:$B$107,"&lt;"&amp;B14,$D$8:$D$107,"取消")+COUNTIFS($A$8:$A$107,A14,$B$8:$B$107,"&lt;"&amp;B14,$D$8:$D$107,"未確認")&gt;0,"取消/未確認の後へ別版を追加できません","確認済み"))))))))))))))</f>
        <v>確認済み</v>
      </c>
      <c r="K14" s="1" t="n">
        <f aca="false">IF(J14="","",IF(J14="確認済み",0,1))</f>
        <v>0</v>
      </c>
      <c r="L14" s="1" t="n">
        <f aca="false">IF(COUNTA(A14:F14)=0,IF(AND(J14="",K14="",G14="",H14=""),0,1),IF(NOT(AND(ISTEXT(J14),J14=IF(COUNTA(A14:F14)=0,"",IF(NOT(AND(ISTEXT(A14),LEN(A14)=8,EXACT(LEFT(A14,4),"ORD-"),ISNUMBER(FIND(MID(A14,5,1)&amp;"x","0x1x2x3x4x5x6x7x8x9x")),ISNUMBER(FIND(MID(A14,6,1)&amp;"x","0x1x2x3x4x5x6x7x8x9x")),ISNUMBER(FIND(MID(A14,7,1)&amp;"x","0x1x2x3x4x5x6x7x8x9x")),ISNUMBER(FIND(MID(A14,8,1)&amp;"x","0x1x2x3x4x5x6x7x8x9x")))),"IDはORD-と半角数字4桁",IF(COUNTIFS(当初受注!$A$8:$A$57,A14)&lt;&gt;1,"当初受注が一意に登録されていません",IF(NOT(IF(ISNUMBER(B14),AND(B14&gt;=1,B14&lt;=100,B14=INT(B14)),FALSE())),"変更版は1〜100の整数で必須",IF(COUNTIFS($A$8:$A$107,A14,$B$8:$B$107,B14)&gt;1,"同じ受注の変更版が重複",IF(AND(B14&gt;1,COUNTIFS($A$8:$A$107,A14,$B$8:$B$107,B14-1)&lt;&gt;1),"変更版の連番が欠落",IF(NOT(IF(ISNUMBER(C14),AND(C14&gt;=43831,C14&lt;73051,C14=INT(C14)),FALSE())),"変更発生日は時刻なしで必須",IF(NOT(OR(D14="変更",D14="取消",D14="未確認")),"区分を確認",IF(AND(D14="変更",NOT(IF(ISNUMBER(E14),AND(E14&gt;=0,E14&lt;=1000000000,E14=INT(E14)),FALSE()))),"変更後総額は0〜10億円の整数で必須",IF(AND(D14&lt;&gt;"変更",COUNTA(E14)&gt;0),"取消/未確認の金額は空欄",IF(NOT(IF(ISNUMBER(F14),AND(F14&gt;=43831,F14&lt;73051,F14=INT(F14)),FALSE())),"記録確認日は時刻なしで必須",IF(OR(C14&lt;SUMIFS(当初受注!$B$8:$B$57,当初受注!$A$8:$A$57,A14),C14&gt;F14,F14&gt;受注一覧!$H$3),"受注日≦変更日≦確認日≦基準日を確認",IF(AND(B14&gt;1,OR(C14&lt;SUMIFS($C$8:$C$107,$A$8:$A$107,A14,$B$8:$B$107,B14-1),F14&lt;SUMIFS($F$8:$F$107,$A$8:$A$107,A14,$B$8:$B$107,B14-1))),"前版より日付が逆行しています",IF(COUNTIFS($A$8:$A$107,A14,$B$8:$B$107,"&lt;"&amp;B14,$D$8:$D$107,"取消")+COUNTIFS($A$8:$A$107,A14,$B$8:$B$107,"&lt;"&amp;B14,$D$8:$D$107,"未確認")&gt;0,"取消/未確認の後へ別版を追加できません","確認済み")))))))))))))),ISNUMBER(K14),K14=IF(J14="確認済み",0,1))),1,IF(K14&lt;&gt;0,0,IF(AND(ISNUMBER(G14),G14=IF(COUNTIFS($A$8:$A$107,A14,$B$8:$B$107,"&gt;"&amp;B14)=0,1,0),IF(D14="未確認",ISTEXT(H14),ISNUMBER(H14)),H14=IF(D14="変更",E14,IF(D14="取消",0,""))),0,1))))</f>
        <v>0</v>
      </c>
    </row>
    <row r="15" customFormat="false" ht="30" hidden="false" customHeight="true" outlineLevel="0" collapsed="false">
      <c r="A15" s="9"/>
      <c r="B15" s="13"/>
      <c r="C15" s="3"/>
      <c r="D15" s="14"/>
      <c r="E15" s="10"/>
      <c r="F15" s="3"/>
      <c r="G15" s="1" t="str">
        <f aca="false">IF(J15="","",IF(K15&lt;&gt;0,NA(),IF(COUNTIFS($A$8:$A$107,A15,$B$8:$B$107,"&gt;"&amp;B15)=0,1,0)))</f>
        <v/>
      </c>
      <c r="H15" s="4" t="str">
        <f aca="false">IF(J15="","",IF(K15&lt;&gt;0,NA(),IF(D15="変更",E15,IF(D15="取消",0,""))))</f>
        <v/>
      </c>
      <c r="I15" s="1"/>
      <c r="J15" s="1" t="str">
        <f aca="false">IF(COUNTA(A15:F15)=0,"",IF(NOT(AND(ISTEXT(A15),LEN(A15)=8,EXACT(LEFT(A15,4),"ORD-"),ISNUMBER(FIND(MID(A15,5,1)&amp;"x","0x1x2x3x4x5x6x7x8x9x")),ISNUMBER(FIND(MID(A15,6,1)&amp;"x","0x1x2x3x4x5x6x7x8x9x")),ISNUMBER(FIND(MID(A15,7,1)&amp;"x","0x1x2x3x4x5x6x7x8x9x")),ISNUMBER(FIND(MID(A15,8,1)&amp;"x","0x1x2x3x4x5x6x7x8x9x")))),"IDはORD-と半角数字4桁",IF(COUNTIFS(当初受注!$A$8:$A$57,A15)&lt;&gt;1,"当初受注が一意に登録されていません",IF(NOT(IF(ISNUMBER(B15),AND(B15&gt;=1,B15&lt;=100,B15=INT(B15)),FALSE())),"変更版は1〜100の整数で必須",IF(COUNTIFS($A$8:$A$107,A15,$B$8:$B$107,B15)&gt;1,"同じ受注の変更版が重複",IF(AND(B15&gt;1,COUNTIFS($A$8:$A$107,A15,$B$8:$B$107,B15-1)&lt;&gt;1),"変更版の連番が欠落",IF(NOT(IF(ISNUMBER(C15),AND(C15&gt;=43831,C15&lt;73051,C15=INT(C15)),FALSE())),"変更発生日は時刻なしで必須",IF(NOT(OR(D15="変更",D15="取消",D15="未確認")),"区分を確認",IF(AND(D15="変更",NOT(IF(ISNUMBER(E15),AND(E15&gt;=0,E15&lt;=1000000000,E15=INT(E15)),FALSE()))),"変更後総額は0〜10億円の整数で必須",IF(AND(D15&lt;&gt;"変更",COUNTA(E15)&gt;0),"取消/未確認の金額は空欄",IF(NOT(IF(ISNUMBER(F15),AND(F15&gt;=43831,F15&lt;73051,F15=INT(F15)),FALSE())),"記録確認日は時刻なしで必須",IF(OR(C15&lt;SUMIFS(当初受注!$B$8:$B$57,当初受注!$A$8:$A$57,A15),C15&gt;F15,F15&gt;受注一覧!$H$3),"受注日≦変更日≦確認日≦基準日を確認",IF(AND(B15&gt;1,OR(C15&lt;SUMIFS($C$8:$C$107,$A$8:$A$107,A15,$B$8:$B$107,B15-1),F15&lt;SUMIFS($F$8:$F$107,$A$8:$A$107,A15,$B$8:$B$107,B15-1))),"前版より日付が逆行しています",IF(COUNTIFS($A$8:$A$107,A15,$B$8:$B$107,"&lt;"&amp;B15,$D$8:$D$107,"取消")+COUNTIFS($A$8:$A$107,A15,$B$8:$B$107,"&lt;"&amp;B15,$D$8:$D$107,"未確認")&gt;0,"取消/未確認の後へ別版を追加できません","確認済み"))))))))))))))</f>
        <v/>
      </c>
      <c r="K15" s="1" t="str">
        <f aca="false">IF(J15="","",IF(J15="確認済み",0,1))</f>
        <v/>
      </c>
      <c r="L15" s="1" t="n">
        <f aca="false">IF(COUNTA(A15:F15)=0,IF(AND(J15="",K15="",G15="",H15=""),0,1),IF(NOT(AND(ISTEXT(J15),J15=IF(COUNTA(A15:F15)=0,"",IF(NOT(AND(ISTEXT(A15),LEN(A15)=8,EXACT(LEFT(A15,4),"ORD-"),ISNUMBER(FIND(MID(A15,5,1)&amp;"x","0x1x2x3x4x5x6x7x8x9x")),ISNUMBER(FIND(MID(A15,6,1)&amp;"x","0x1x2x3x4x5x6x7x8x9x")),ISNUMBER(FIND(MID(A15,7,1)&amp;"x","0x1x2x3x4x5x6x7x8x9x")),ISNUMBER(FIND(MID(A15,8,1)&amp;"x","0x1x2x3x4x5x6x7x8x9x")))),"IDはORD-と半角数字4桁",IF(COUNTIFS(当初受注!$A$8:$A$57,A15)&lt;&gt;1,"当初受注が一意に登録されていません",IF(NOT(IF(ISNUMBER(B15),AND(B15&gt;=1,B15&lt;=100,B15=INT(B15)),FALSE())),"変更版は1〜100の整数で必須",IF(COUNTIFS($A$8:$A$107,A15,$B$8:$B$107,B15)&gt;1,"同じ受注の変更版が重複",IF(AND(B15&gt;1,COUNTIFS($A$8:$A$107,A15,$B$8:$B$107,B15-1)&lt;&gt;1),"変更版の連番が欠落",IF(NOT(IF(ISNUMBER(C15),AND(C15&gt;=43831,C15&lt;73051,C15=INT(C15)),FALSE())),"変更発生日は時刻なしで必須",IF(NOT(OR(D15="変更",D15="取消",D15="未確認")),"区分を確認",IF(AND(D15="変更",NOT(IF(ISNUMBER(E15),AND(E15&gt;=0,E15&lt;=1000000000,E15=INT(E15)),FALSE()))),"変更後総額は0〜10億円の整数で必須",IF(AND(D15&lt;&gt;"変更",COUNTA(E15)&gt;0),"取消/未確認の金額は空欄",IF(NOT(IF(ISNUMBER(F15),AND(F15&gt;=43831,F15&lt;73051,F15=INT(F15)),FALSE())),"記録確認日は時刻なしで必須",IF(OR(C15&lt;SUMIFS(当初受注!$B$8:$B$57,当初受注!$A$8:$A$57,A15),C15&gt;F15,F15&gt;受注一覧!$H$3),"受注日≦変更日≦確認日≦基準日を確認",IF(AND(B15&gt;1,OR(C15&lt;SUMIFS($C$8:$C$107,$A$8:$A$107,A15,$B$8:$B$107,B15-1),F15&lt;SUMIFS($F$8:$F$107,$A$8:$A$107,A15,$B$8:$B$107,B15-1))),"前版より日付が逆行しています",IF(COUNTIFS($A$8:$A$107,A15,$B$8:$B$107,"&lt;"&amp;B15,$D$8:$D$107,"取消")+COUNTIFS($A$8:$A$107,A15,$B$8:$B$107,"&lt;"&amp;B15,$D$8:$D$107,"未確認")&gt;0,"取消/未確認の後へ別版を追加できません","確認済み")))))))))))))),ISNUMBER(K15),K15=IF(J15="確認済み",0,1))),1,IF(K15&lt;&gt;0,0,IF(AND(ISNUMBER(G15),G15=IF(COUNTIFS($A$8:$A$107,A15,$B$8:$B$107,"&gt;"&amp;B15)=0,1,0),IF(D15="未確認",ISTEXT(H15),ISNUMBER(H15)),H15=IF(D15="変更",E15,IF(D15="取消",0,""))),0,1))))</f>
        <v>0</v>
      </c>
    </row>
    <row r="16" customFormat="false" ht="30" hidden="false" customHeight="true" outlineLevel="0" collapsed="false">
      <c r="A16" s="9"/>
      <c r="B16" s="13"/>
      <c r="C16" s="3"/>
      <c r="D16" s="14"/>
      <c r="E16" s="10"/>
      <c r="F16" s="3"/>
      <c r="G16" s="1" t="str">
        <f aca="false">IF(J16="","",IF(K16&lt;&gt;0,NA(),IF(COUNTIFS($A$8:$A$107,A16,$B$8:$B$107,"&gt;"&amp;B16)=0,1,0)))</f>
        <v/>
      </c>
      <c r="H16" s="4" t="str">
        <f aca="false">IF(J16="","",IF(K16&lt;&gt;0,NA(),IF(D16="変更",E16,IF(D16="取消",0,""))))</f>
        <v/>
      </c>
      <c r="I16" s="1"/>
      <c r="J16" s="1" t="str">
        <f aca="false">IF(COUNTA(A16:F16)=0,"",IF(NOT(AND(ISTEXT(A16),LEN(A16)=8,EXACT(LEFT(A16,4),"ORD-"),ISNUMBER(FIND(MID(A16,5,1)&amp;"x","0x1x2x3x4x5x6x7x8x9x")),ISNUMBER(FIND(MID(A16,6,1)&amp;"x","0x1x2x3x4x5x6x7x8x9x")),ISNUMBER(FIND(MID(A16,7,1)&amp;"x","0x1x2x3x4x5x6x7x8x9x")),ISNUMBER(FIND(MID(A16,8,1)&amp;"x","0x1x2x3x4x5x6x7x8x9x")))),"IDはORD-と半角数字4桁",IF(COUNTIFS(当初受注!$A$8:$A$57,A16)&lt;&gt;1,"当初受注が一意に登録されていません",IF(NOT(IF(ISNUMBER(B16),AND(B16&gt;=1,B16&lt;=100,B16=INT(B16)),FALSE())),"変更版は1〜100の整数で必須",IF(COUNTIFS($A$8:$A$107,A16,$B$8:$B$107,B16)&gt;1,"同じ受注の変更版が重複",IF(AND(B16&gt;1,COUNTIFS($A$8:$A$107,A16,$B$8:$B$107,B16-1)&lt;&gt;1),"変更版の連番が欠落",IF(NOT(IF(ISNUMBER(C16),AND(C16&gt;=43831,C16&lt;73051,C16=INT(C16)),FALSE())),"変更発生日は時刻なしで必須",IF(NOT(OR(D16="変更",D16="取消",D16="未確認")),"区分を確認",IF(AND(D16="変更",NOT(IF(ISNUMBER(E16),AND(E16&gt;=0,E16&lt;=1000000000,E16=INT(E16)),FALSE()))),"変更後総額は0〜10億円の整数で必須",IF(AND(D16&lt;&gt;"変更",COUNTA(E16)&gt;0),"取消/未確認の金額は空欄",IF(NOT(IF(ISNUMBER(F16),AND(F16&gt;=43831,F16&lt;73051,F16=INT(F16)),FALSE())),"記録確認日は時刻なしで必須",IF(OR(C16&lt;SUMIFS(当初受注!$B$8:$B$57,当初受注!$A$8:$A$57,A16),C16&gt;F16,F16&gt;受注一覧!$H$3),"受注日≦変更日≦確認日≦基準日を確認",IF(AND(B16&gt;1,OR(C16&lt;SUMIFS($C$8:$C$107,$A$8:$A$107,A16,$B$8:$B$107,B16-1),F16&lt;SUMIFS($F$8:$F$107,$A$8:$A$107,A16,$B$8:$B$107,B16-1))),"前版より日付が逆行しています",IF(COUNTIFS($A$8:$A$107,A16,$B$8:$B$107,"&lt;"&amp;B16,$D$8:$D$107,"取消")+COUNTIFS($A$8:$A$107,A16,$B$8:$B$107,"&lt;"&amp;B16,$D$8:$D$107,"未確認")&gt;0,"取消/未確認の後へ別版を追加できません","確認済み"))))))))))))))</f>
        <v/>
      </c>
      <c r="K16" s="1" t="str">
        <f aca="false">IF(J16="","",IF(J16="確認済み",0,1))</f>
        <v/>
      </c>
      <c r="L16" s="1" t="n">
        <f aca="false">IF(COUNTA(A16:F16)=0,IF(AND(J16="",K16="",G16="",H16=""),0,1),IF(NOT(AND(ISTEXT(J16),J16=IF(COUNTA(A16:F16)=0,"",IF(NOT(AND(ISTEXT(A16),LEN(A16)=8,EXACT(LEFT(A16,4),"ORD-"),ISNUMBER(FIND(MID(A16,5,1)&amp;"x","0x1x2x3x4x5x6x7x8x9x")),ISNUMBER(FIND(MID(A16,6,1)&amp;"x","0x1x2x3x4x5x6x7x8x9x")),ISNUMBER(FIND(MID(A16,7,1)&amp;"x","0x1x2x3x4x5x6x7x8x9x")),ISNUMBER(FIND(MID(A16,8,1)&amp;"x","0x1x2x3x4x5x6x7x8x9x")))),"IDはORD-と半角数字4桁",IF(COUNTIFS(当初受注!$A$8:$A$57,A16)&lt;&gt;1,"当初受注が一意に登録されていません",IF(NOT(IF(ISNUMBER(B16),AND(B16&gt;=1,B16&lt;=100,B16=INT(B16)),FALSE())),"変更版は1〜100の整数で必須",IF(COUNTIFS($A$8:$A$107,A16,$B$8:$B$107,B16)&gt;1,"同じ受注の変更版が重複",IF(AND(B16&gt;1,COUNTIFS($A$8:$A$107,A16,$B$8:$B$107,B16-1)&lt;&gt;1),"変更版の連番が欠落",IF(NOT(IF(ISNUMBER(C16),AND(C16&gt;=43831,C16&lt;73051,C16=INT(C16)),FALSE())),"変更発生日は時刻なしで必須",IF(NOT(OR(D16="変更",D16="取消",D16="未確認")),"区分を確認",IF(AND(D16="変更",NOT(IF(ISNUMBER(E16),AND(E16&gt;=0,E16&lt;=1000000000,E16=INT(E16)),FALSE()))),"変更後総額は0〜10億円の整数で必須",IF(AND(D16&lt;&gt;"変更",COUNTA(E16)&gt;0),"取消/未確認の金額は空欄",IF(NOT(IF(ISNUMBER(F16),AND(F16&gt;=43831,F16&lt;73051,F16=INT(F16)),FALSE())),"記録確認日は時刻なしで必須",IF(OR(C16&lt;SUMIFS(当初受注!$B$8:$B$57,当初受注!$A$8:$A$57,A16),C16&gt;F16,F16&gt;受注一覧!$H$3),"受注日≦変更日≦確認日≦基準日を確認",IF(AND(B16&gt;1,OR(C16&lt;SUMIFS($C$8:$C$107,$A$8:$A$107,A16,$B$8:$B$107,B16-1),F16&lt;SUMIFS($F$8:$F$107,$A$8:$A$107,A16,$B$8:$B$107,B16-1))),"前版より日付が逆行しています",IF(COUNTIFS($A$8:$A$107,A16,$B$8:$B$107,"&lt;"&amp;B16,$D$8:$D$107,"取消")+COUNTIFS($A$8:$A$107,A16,$B$8:$B$107,"&lt;"&amp;B16,$D$8:$D$107,"未確認")&gt;0,"取消/未確認の後へ別版を追加できません","確認済み")))))))))))))),ISNUMBER(K16),K16=IF(J16="確認済み",0,1))),1,IF(K16&lt;&gt;0,0,IF(AND(ISNUMBER(G16),G16=IF(COUNTIFS($A$8:$A$107,A16,$B$8:$B$107,"&gt;"&amp;B16)=0,1,0),IF(D16="未確認",ISTEXT(H16),ISNUMBER(H16)),H16=IF(D16="変更",E16,IF(D16="取消",0,""))),0,1))))</f>
        <v>0</v>
      </c>
    </row>
    <row r="17" customFormat="false" ht="30" hidden="false" customHeight="true" outlineLevel="0" collapsed="false">
      <c r="A17" s="9"/>
      <c r="B17" s="13"/>
      <c r="C17" s="3"/>
      <c r="D17" s="14"/>
      <c r="E17" s="10"/>
      <c r="F17" s="3"/>
      <c r="G17" s="1" t="str">
        <f aca="false">IF(J17="","",IF(K17&lt;&gt;0,NA(),IF(COUNTIFS($A$8:$A$107,A17,$B$8:$B$107,"&gt;"&amp;B17)=0,1,0)))</f>
        <v/>
      </c>
      <c r="H17" s="4" t="str">
        <f aca="false">IF(J17="","",IF(K17&lt;&gt;0,NA(),IF(D17="変更",E17,IF(D17="取消",0,""))))</f>
        <v/>
      </c>
      <c r="I17" s="1"/>
      <c r="J17" s="1" t="str">
        <f aca="false">IF(COUNTA(A17:F17)=0,"",IF(NOT(AND(ISTEXT(A17),LEN(A17)=8,EXACT(LEFT(A17,4),"ORD-"),ISNUMBER(FIND(MID(A17,5,1)&amp;"x","0x1x2x3x4x5x6x7x8x9x")),ISNUMBER(FIND(MID(A17,6,1)&amp;"x","0x1x2x3x4x5x6x7x8x9x")),ISNUMBER(FIND(MID(A17,7,1)&amp;"x","0x1x2x3x4x5x6x7x8x9x")),ISNUMBER(FIND(MID(A17,8,1)&amp;"x","0x1x2x3x4x5x6x7x8x9x")))),"IDはORD-と半角数字4桁",IF(COUNTIFS(当初受注!$A$8:$A$57,A17)&lt;&gt;1,"当初受注が一意に登録されていません",IF(NOT(IF(ISNUMBER(B17),AND(B17&gt;=1,B17&lt;=100,B17=INT(B17)),FALSE())),"変更版は1〜100の整数で必須",IF(COUNTIFS($A$8:$A$107,A17,$B$8:$B$107,B17)&gt;1,"同じ受注の変更版が重複",IF(AND(B17&gt;1,COUNTIFS($A$8:$A$107,A17,$B$8:$B$107,B17-1)&lt;&gt;1),"変更版の連番が欠落",IF(NOT(IF(ISNUMBER(C17),AND(C17&gt;=43831,C17&lt;73051,C17=INT(C17)),FALSE())),"変更発生日は時刻なしで必須",IF(NOT(OR(D17="変更",D17="取消",D17="未確認")),"区分を確認",IF(AND(D17="変更",NOT(IF(ISNUMBER(E17),AND(E17&gt;=0,E17&lt;=1000000000,E17=INT(E17)),FALSE()))),"変更後総額は0〜10億円の整数で必須",IF(AND(D17&lt;&gt;"変更",COUNTA(E17)&gt;0),"取消/未確認の金額は空欄",IF(NOT(IF(ISNUMBER(F17),AND(F17&gt;=43831,F17&lt;73051,F17=INT(F17)),FALSE())),"記録確認日は時刻なしで必須",IF(OR(C17&lt;SUMIFS(当初受注!$B$8:$B$57,当初受注!$A$8:$A$57,A17),C17&gt;F17,F17&gt;受注一覧!$H$3),"受注日≦変更日≦確認日≦基準日を確認",IF(AND(B17&gt;1,OR(C17&lt;SUMIFS($C$8:$C$107,$A$8:$A$107,A17,$B$8:$B$107,B17-1),F17&lt;SUMIFS($F$8:$F$107,$A$8:$A$107,A17,$B$8:$B$107,B17-1))),"前版より日付が逆行しています",IF(COUNTIFS($A$8:$A$107,A17,$B$8:$B$107,"&lt;"&amp;B17,$D$8:$D$107,"取消")+COUNTIFS($A$8:$A$107,A17,$B$8:$B$107,"&lt;"&amp;B17,$D$8:$D$107,"未確認")&gt;0,"取消/未確認の後へ別版を追加できません","確認済み"))))))))))))))</f>
        <v/>
      </c>
      <c r="K17" s="1" t="str">
        <f aca="false">IF(J17="","",IF(J17="確認済み",0,1))</f>
        <v/>
      </c>
      <c r="L17" s="1" t="n">
        <f aca="false">IF(COUNTA(A17:F17)=0,IF(AND(J17="",K17="",G17="",H17=""),0,1),IF(NOT(AND(ISTEXT(J17),J17=IF(COUNTA(A17:F17)=0,"",IF(NOT(AND(ISTEXT(A17),LEN(A17)=8,EXACT(LEFT(A17,4),"ORD-"),ISNUMBER(FIND(MID(A17,5,1)&amp;"x","0x1x2x3x4x5x6x7x8x9x")),ISNUMBER(FIND(MID(A17,6,1)&amp;"x","0x1x2x3x4x5x6x7x8x9x")),ISNUMBER(FIND(MID(A17,7,1)&amp;"x","0x1x2x3x4x5x6x7x8x9x")),ISNUMBER(FIND(MID(A17,8,1)&amp;"x","0x1x2x3x4x5x6x7x8x9x")))),"IDはORD-と半角数字4桁",IF(COUNTIFS(当初受注!$A$8:$A$57,A17)&lt;&gt;1,"当初受注が一意に登録されていません",IF(NOT(IF(ISNUMBER(B17),AND(B17&gt;=1,B17&lt;=100,B17=INT(B17)),FALSE())),"変更版は1〜100の整数で必須",IF(COUNTIFS($A$8:$A$107,A17,$B$8:$B$107,B17)&gt;1,"同じ受注の変更版が重複",IF(AND(B17&gt;1,COUNTIFS($A$8:$A$107,A17,$B$8:$B$107,B17-1)&lt;&gt;1),"変更版の連番が欠落",IF(NOT(IF(ISNUMBER(C17),AND(C17&gt;=43831,C17&lt;73051,C17=INT(C17)),FALSE())),"変更発生日は時刻なしで必須",IF(NOT(OR(D17="変更",D17="取消",D17="未確認")),"区分を確認",IF(AND(D17="変更",NOT(IF(ISNUMBER(E17),AND(E17&gt;=0,E17&lt;=1000000000,E17=INT(E17)),FALSE()))),"変更後総額は0〜10億円の整数で必須",IF(AND(D17&lt;&gt;"変更",COUNTA(E17)&gt;0),"取消/未確認の金額は空欄",IF(NOT(IF(ISNUMBER(F17),AND(F17&gt;=43831,F17&lt;73051,F17=INT(F17)),FALSE())),"記録確認日は時刻なしで必須",IF(OR(C17&lt;SUMIFS(当初受注!$B$8:$B$57,当初受注!$A$8:$A$57,A17),C17&gt;F17,F17&gt;受注一覧!$H$3),"受注日≦変更日≦確認日≦基準日を確認",IF(AND(B17&gt;1,OR(C17&lt;SUMIFS($C$8:$C$107,$A$8:$A$107,A17,$B$8:$B$107,B17-1),F17&lt;SUMIFS($F$8:$F$107,$A$8:$A$107,A17,$B$8:$B$107,B17-1))),"前版より日付が逆行しています",IF(COUNTIFS($A$8:$A$107,A17,$B$8:$B$107,"&lt;"&amp;B17,$D$8:$D$107,"取消")+COUNTIFS($A$8:$A$107,A17,$B$8:$B$107,"&lt;"&amp;B17,$D$8:$D$107,"未確認")&gt;0,"取消/未確認の後へ別版を追加できません","確認済み")))))))))))))),ISNUMBER(K17),K17=IF(J17="確認済み",0,1))),1,IF(K17&lt;&gt;0,0,IF(AND(ISNUMBER(G17),G17=IF(COUNTIFS($A$8:$A$107,A17,$B$8:$B$107,"&gt;"&amp;B17)=0,1,0),IF(D17="未確認",ISTEXT(H17),ISNUMBER(H17)),H17=IF(D17="変更",E17,IF(D17="取消",0,""))),0,1))))</f>
        <v>0</v>
      </c>
    </row>
    <row r="18" customFormat="false" ht="30" hidden="false" customHeight="true" outlineLevel="0" collapsed="false">
      <c r="A18" s="9"/>
      <c r="B18" s="13"/>
      <c r="C18" s="3"/>
      <c r="D18" s="14"/>
      <c r="E18" s="10"/>
      <c r="F18" s="3"/>
      <c r="G18" s="1" t="str">
        <f aca="false">IF(J18="","",IF(K18&lt;&gt;0,NA(),IF(COUNTIFS($A$8:$A$107,A18,$B$8:$B$107,"&gt;"&amp;B18)=0,1,0)))</f>
        <v/>
      </c>
      <c r="H18" s="4" t="str">
        <f aca="false">IF(J18="","",IF(K18&lt;&gt;0,NA(),IF(D18="変更",E18,IF(D18="取消",0,""))))</f>
        <v/>
      </c>
      <c r="I18" s="1"/>
      <c r="J18" s="1" t="str">
        <f aca="false">IF(COUNTA(A18:F18)=0,"",IF(NOT(AND(ISTEXT(A18),LEN(A18)=8,EXACT(LEFT(A18,4),"ORD-"),ISNUMBER(FIND(MID(A18,5,1)&amp;"x","0x1x2x3x4x5x6x7x8x9x")),ISNUMBER(FIND(MID(A18,6,1)&amp;"x","0x1x2x3x4x5x6x7x8x9x")),ISNUMBER(FIND(MID(A18,7,1)&amp;"x","0x1x2x3x4x5x6x7x8x9x")),ISNUMBER(FIND(MID(A18,8,1)&amp;"x","0x1x2x3x4x5x6x7x8x9x")))),"IDはORD-と半角数字4桁",IF(COUNTIFS(当初受注!$A$8:$A$57,A18)&lt;&gt;1,"当初受注が一意に登録されていません",IF(NOT(IF(ISNUMBER(B18),AND(B18&gt;=1,B18&lt;=100,B18=INT(B18)),FALSE())),"変更版は1〜100の整数で必須",IF(COUNTIFS($A$8:$A$107,A18,$B$8:$B$107,B18)&gt;1,"同じ受注の変更版が重複",IF(AND(B18&gt;1,COUNTIFS($A$8:$A$107,A18,$B$8:$B$107,B18-1)&lt;&gt;1),"変更版の連番が欠落",IF(NOT(IF(ISNUMBER(C18),AND(C18&gt;=43831,C18&lt;73051,C18=INT(C18)),FALSE())),"変更発生日は時刻なしで必須",IF(NOT(OR(D18="変更",D18="取消",D18="未確認")),"区分を確認",IF(AND(D18="変更",NOT(IF(ISNUMBER(E18),AND(E18&gt;=0,E18&lt;=1000000000,E18=INT(E18)),FALSE()))),"変更後総額は0〜10億円の整数で必須",IF(AND(D18&lt;&gt;"変更",COUNTA(E18)&gt;0),"取消/未確認の金額は空欄",IF(NOT(IF(ISNUMBER(F18),AND(F18&gt;=43831,F18&lt;73051,F18=INT(F18)),FALSE())),"記録確認日は時刻なしで必須",IF(OR(C18&lt;SUMIFS(当初受注!$B$8:$B$57,当初受注!$A$8:$A$57,A18),C18&gt;F18,F18&gt;受注一覧!$H$3),"受注日≦変更日≦確認日≦基準日を確認",IF(AND(B18&gt;1,OR(C18&lt;SUMIFS($C$8:$C$107,$A$8:$A$107,A18,$B$8:$B$107,B18-1),F18&lt;SUMIFS($F$8:$F$107,$A$8:$A$107,A18,$B$8:$B$107,B18-1))),"前版より日付が逆行しています",IF(COUNTIFS($A$8:$A$107,A18,$B$8:$B$107,"&lt;"&amp;B18,$D$8:$D$107,"取消")+COUNTIFS($A$8:$A$107,A18,$B$8:$B$107,"&lt;"&amp;B18,$D$8:$D$107,"未確認")&gt;0,"取消/未確認の後へ別版を追加できません","確認済み"))))))))))))))</f>
        <v/>
      </c>
      <c r="K18" s="1" t="str">
        <f aca="false">IF(J18="","",IF(J18="確認済み",0,1))</f>
        <v/>
      </c>
      <c r="L18" s="1" t="n">
        <f aca="false">IF(COUNTA(A18:F18)=0,IF(AND(J18="",K18="",G18="",H18=""),0,1),IF(NOT(AND(ISTEXT(J18),J18=IF(COUNTA(A18:F18)=0,"",IF(NOT(AND(ISTEXT(A18),LEN(A18)=8,EXACT(LEFT(A18,4),"ORD-"),ISNUMBER(FIND(MID(A18,5,1)&amp;"x","0x1x2x3x4x5x6x7x8x9x")),ISNUMBER(FIND(MID(A18,6,1)&amp;"x","0x1x2x3x4x5x6x7x8x9x")),ISNUMBER(FIND(MID(A18,7,1)&amp;"x","0x1x2x3x4x5x6x7x8x9x")),ISNUMBER(FIND(MID(A18,8,1)&amp;"x","0x1x2x3x4x5x6x7x8x9x")))),"IDはORD-と半角数字4桁",IF(COUNTIFS(当初受注!$A$8:$A$57,A18)&lt;&gt;1,"当初受注が一意に登録されていません",IF(NOT(IF(ISNUMBER(B18),AND(B18&gt;=1,B18&lt;=100,B18=INT(B18)),FALSE())),"変更版は1〜100の整数で必須",IF(COUNTIFS($A$8:$A$107,A18,$B$8:$B$107,B18)&gt;1,"同じ受注の変更版が重複",IF(AND(B18&gt;1,COUNTIFS($A$8:$A$107,A18,$B$8:$B$107,B18-1)&lt;&gt;1),"変更版の連番が欠落",IF(NOT(IF(ISNUMBER(C18),AND(C18&gt;=43831,C18&lt;73051,C18=INT(C18)),FALSE())),"変更発生日は時刻なしで必須",IF(NOT(OR(D18="変更",D18="取消",D18="未確認")),"区分を確認",IF(AND(D18="変更",NOT(IF(ISNUMBER(E18),AND(E18&gt;=0,E18&lt;=1000000000,E18=INT(E18)),FALSE()))),"変更後総額は0〜10億円の整数で必須",IF(AND(D18&lt;&gt;"変更",COUNTA(E18)&gt;0),"取消/未確認の金額は空欄",IF(NOT(IF(ISNUMBER(F18),AND(F18&gt;=43831,F18&lt;73051,F18=INT(F18)),FALSE())),"記録確認日は時刻なしで必須",IF(OR(C18&lt;SUMIFS(当初受注!$B$8:$B$57,当初受注!$A$8:$A$57,A18),C18&gt;F18,F18&gt;受注一覧!$H$3),"受注日≦変更日≦確認日≦基準日を確認",IF(AND(B18&gt;1,OR(C18&lt;SUMIFS($C$8:$C$107,$A$8:$A$107,A18,$B$8:$B$107,B18-1),F18&lt;SUMIFS($F$8:$F$107,$A$8:$A$107,A18,$B$8:$B$107,B18-1))),"前版より日付が逆行しています",IF(COUNTIFS($A$8:$A$107,A18,$B$8:$B$107,"&lt;"&amp;B18,$D$8:$D$107,"取消")+COUNTIFS($A$8:$A$107,A18,$B$8:$B$107,"&lt;"&amp;B18,$D$8:$D$107,"未確認")&gt;0,"取消/未確認の後へ別版を追加できません","確認済み")))))))))))))),ISNUMBER(K18),K18=IF(J18="確認済み",0,1))),1,IF(K18&lt;&gt;0,0,IF(AND(ISNUMBER(G18),G18=IF(COUNTIFS($A$8:$A$107,A18,$B$8:$B$107,"&gt;"&amp;B18)=0,1,0),IF(D18="未確認",ISTEXT(H18),ISNUMBER(H18)),H18=IF(D18="変更",E18,IF(D18="取消",0,""))),0,1))))</f>
        <v>0</v>
      </c>
    </row>
    <row r="19" customFormat="false" ht="30" hidden="false" customHeight="true" outlineLevel="0" collapsed="false">
      <c r="A19" s="9"/>
      <c r="B19" s="13"/>
      <c r="C19" s="3"/>
      <c r="D19" s="14"/>
      <c r="E19" s="10"/>
      <c r="F19" s="3"/>
      <c r="G19" s="1" t="str">
        <f aca="false">IF(J19="","",IF(K19&lt;&gt;0,NA(),IF(COUNTIFS($A$8:$A$107,A19,$B$8:$B$107,"&gt;"&amp;B19)=0,1,0)))</f>
        <v/>
      </c>
      <c r="H19" s="4" t="str">
        <f aca="false">IF(J19="","",IF(K19&lt;&gt;0,NA(),IF(D19="変更",E19,IF(D19="取消",0,""))))</f>
        <v/>
      </c>
      <c r="I19" s="1"/>
      <c r="J19" s="1" t="str">
        <f aca="false">IF(COUNTA(A19:F19)=0,"",IF(NOT(AND(ISTEXT(A19),LEN(A19)=8,EXACT(LEFT(A19,4),"ORD-"),ISNUMBER(FIND(MID(A19,5,1)&amp;"x","0x1x2x3x4x5x6x7x8x9x")),ISNUMBER(FIND(MID(A19,6,1)&amp;"x","0x1x2x3x4x5x6x7x8x9x")),ISNUMBER(FIND(MID(A19,7,1)&amp;"x","0x1x2x3x4x5x6x7x8x9x")),ISNUMBER(FIND(MID(A19,8,1)&amp;"x","0x1x2x3x4x5x6x7x8x9x")))),"IDはORD-と半角数字4桁",IF(COUNTIFS(当初受注!$A$8:$A$57,A19)&lt;&gt;1,"当初受注が一意に登録されていません",IF(NOT(IF(ISNUMBER(B19),AND(B19&gt;=1,B19&lt;=100,B19=INT(B19)),FALSE())),"変更版は1〜100の整数で必須",IF(COUNTIFS($A$8:$A$107,A19,$B$8:$B$107,B19)&gt;1,"同じ受注の変更版が重複",IF(AND(B19&gt;1,COUNTIFS($A$8:$A$107,A19,$B$8:$B$107,B19-1)&lt;&gt;1),"変更版の連番が欠落",IF(NOT(IF(ISNUMBER(C19),AND(C19&gt;=43831,C19&lt;73051,C19=INT(C19)),FALSE())),"変更発生日は時刻なしで必須",IF(NOT(OR(D19="変更",D19="取消",D19="未確認")),"区分を確認",IF(AND(D19="変更",NOT(IF(ISNUMBER(E19),AND(E19&gt;=0,E19&lt;=1000000000,E19=INT(E19)),FALSE()))),"変更後総額は0〜10億円の整数で必須",IF(AND(D19&lt;&gt;"変更",COUNTA(E19)&gt;0),"取消/未確認の金額は空欄",IF(NOT(IF(ISNUMBER(F19),AND(F19&gt;=43831,F19&lt;73051,F19=INT(F19)),FALSE())),"記録確認日は時刻なしで必須",IF(OR(C19&lt;SUMIFS(当初受注!$B$8:$B$57,当初受注!$A$8:$A$57,A19),C19&gt;F19,F19&gt;受注一覧!$H$3),"受注日≦変更日≦確認日≦基準日を確認",IF(AND(B19&gt;1,OR(C19&lt;SUMIFS($C$8:$C$107,$A$8:$A$107,A19,$B$8:$B$107,B19-1),F19&lt;SUMIFS($F$8:$F$107,$A$8:$A$107,A19,$B$8:$B$107,B19-1))),"前版より日付が逆行しています",IF(COUNTIFS($A$8:$A$107,A19,$B$8:$B$107,"&lt;"&amp;B19,$D$8:$D$107,"取消")+COUNTIFS($A$8:$A$107,A19,$B$8:$B$107,"&lt;"&amp;B19,$D$8:$D$107,"未確認")&gt;0,"取消/未確認の後へ別版を追加できません","確認済み"))))))))))))))</f>
        <v/>
      </c>
      <c r="K19" s="1" t="str">
        <f aca="false">IF(J19="","",IF(J19="確認済み",0,1))</f>
        <v/>
      </c>
      <c r="L19" s="1" t="n">
        <f aca="false">IF(COUNTA(A19:F19)=0,IF(AND(J19="",K19="",G19="",H19=""),0,1),IF(NOT(AND(ISTEXT(J19),J19=IF(COUNTA(A19:F19)=0,"",IF(NOT(AND(ISTEXT(A19),LEN(A19)=8,EXACT(LEFT(A19,4),"ORD-"),ISNUMBER(FIND(MID(A19,5,1)&amp;"x","0x1x2x3x4x5x6x7x8x9x")),ISNUMBER(FIND(MID(A19,6,1)&amp;"x","0x1x2x3x4x5x6x7x8x9x")),ISNUMBER(FIND(MID(A19,7,1)&amp;"x","0x1x2x3x4x5x6x7x8x9x")),ISNUMBER(FIND(MID(A19,8,1)&amp;"x","0x1x2x3x4x5x6x7x8x9x")))),"IDはORD-と半角数字4桁",IF(COUNTIFS(当初受注!$A$8:$A$57,A19)&lt;&gt;1,"当初受注が一意に登録されていません",IF(NOT(IF(ISNUMBER(B19),AND(B19&gt;=1,B19&lt;=100,B19=INT(B19)),FALSE())),"変更版は1〜100の整数で必須",IF(COUNTIFS($A$8:$A$107,A19,$B$8:$B$107,B19)&gt;1,"同じ受注の変更版が重複",IF(AND(B19&gt;1,COUNTIFS($A$8:$A$107,A19,$B$8:$B$107,B19-1)&lt;&gt;1),"変更版の連番が欠落",IF(NOT(IF(ISNUMBER(C19),AND(C19&gt;=43831,C19&lt;73051,C19=INT(C19)),FALSE())),"変更発生日は時刻なしで必須",IF(NOT(OR(D19="変更",D19="取消",D19="未確認")),"区分を確認",IF(AND(D19="変更",NOT(IF(ISNUMBER(E19),AND(E19&gt;=0,E19&lt;=1000000000,E19=INT(E19)),FALSE()))),"変更後総額は0〜10億円の整数で必須",IF(AND(D19&lt;&gt;"変更",COUNTA(E19)&gt;0),"取消/未確認の金額は空欄",IF(NOT(IF(ISNUMBER(F19),AND(F19&gt;=43831,F19&lt;73051,F19=INT(F19)),FALSE())),"記録確認日は時刻なしで必須",IF(OR(C19&lt;SUMIFS(当初受注!$B$8:$B$57,当初受注!$A$8:$A$57,A19),C19&gt;F19,F19&gt;受注一覧!$H$3),"受注日≦変更日≦確認日≦基準日を確認",IF(AND(B19&gt;1,OR(C19&lt;SUMIFS($C$8:$C$107,$A$8:$A$107,A19,$B$8:$B$107,B19-1),F19&lt;SUMIFS($F$8:$F$107,$A$8:$A$107,A19,$B$8:$B$107,B19-1))),"前版より日付が逆行しています",IF(COUNTIFS($A$8:$A$107,A19,$B$8:$B$107,"&lt;"&amp;B19,$D$8:$D$107,"取消")+COUNTIFS($A$8:$A$107,A19,$B$8:$B$107,"&lt;"&amp;B19,$D$8:$D$107,"未確認")&gt;0,"取消/未確認の後へ別版を追加できません","確認済み")))))))))))))),ISNUMBER(K19),K19=IF(J19="確認済み",0,1))),1,IF(K19&lt;&gt;0,0,IF(AND(ISNUMBER(G19),G19=IF(COUNTIFS($A$8:$A$107,A19,$B$8:$B$107,"&gt;"&amp;B19)=0,1,0),IF(D19="未確認",ISTEXT(H19),ISNUMBER(H19)),H19=IF(D19="変更",E19,IF(D19="取消",0,""))),0,1))))</f>
        <v>0</v>
      </c>
    </row>
    <row r="20" customFormat="false" ht="30" hidden="false" customHeight="true" outlineLevel="0" collapsed="false">
      <c r="A20" s="9"/>
      <c r="B20" s="13"/>
      <c r="C20" s="3"/>
      <c r="D20" s="14"/>
      <c r="E20" s="10"/>
      <c r="F20" s="3"/>
      <c r="G20" s="1" t="str">
        <f aca="false">IF(J20="","",IF(K20&lt;&gt;0,NA(),IF(COUNTIFS($A$8:$A$107,A20,$B$8:$B$107,"&gt;"&amp;B20)=0,1,0)))</f>
        <v/>
      </c>
      <c r="H20" s="4" t="str">
        <f aca="false">IF(J20="","",IF(K20&lt;&gt;0,NA(),IF(D20="変更",E20,IF(D20="取消",0,""))))</f>
        <v/>
      </c>
      <c r="I20" s="1"/>
      <c r="J20" s="1" t="str">
        <f aca="false">IF(COUNTA(A20:F20)=0,"",IF(NOT(AND(ISTEXT(A20),LEN(A20)=8,EXACT(LEFT(A20,4),"ORD-"),ISNUMBER(FIND(MID(A20,5,1)&amp;"x","0x1x2x3x4x5x6x7x8x9x")),ISNUMBER(FIND(MID(A20,6,1)&amp;"x","0x1x2x3x4x5x6x7x8x9x")),ISNUMBER(FIND(MID(A20,7,1)&amp;"x","0x1x2x3x4x5x6x7x8x9x")),ISNUMBER(FIND(MID(A20,8,1)&amp;"x","0x1x2x3x4x5x6x7x8x9x")))),"IDはORD-と半角数字4桁",IF(COUNTIFS(当初受注!$A$8:$A$57,A20)&lt;&gt;1,"当初受注が一意に登録されていません",IF(NOT(IF(ISNUMBER(B20),AND(B20&gt;=1,B20&lt;=100,B20=INT(B20)),FALSE())),"変更版は1〜100の整数で必須",IF(COUNTIFS($A$8:$A$107,A20,$B$8:$B$107,B20)&gt;1,"同じ受注の変更版が重複",IF(AND(B20&gt;1,COUNTIFS($A$8:$A$107,A20,$B$8:$B$107,B20-1)&lt;&gt;1),"変更版の連番が欠落",IF(NOT(IF(ISNUMBER(C20),AND(C20&gt;=43831,C20&lt;73051,C20=INT(C20)),FALSE())),"変更発生日は時刻なしで必須",IF(NOT(OR(D20="変更",D20="取消",D20="未確認")),"区分を確認",IF(AND(D20="変更",NOT(IF(ISNUMBER(E20),AND(E20&gt;=0,E20&lt;=1000000000,E20=INT(E20)),FALSE()))),"変更後総額は0〜10億円の整数で必須",IF(AND(D20&lt;&gt;"変更",COUNTA(E20)&gt;0),"取消/未確認の金額は空欄",IF(NOT(IF(ISNUMBER(F20),AND(F20&gt;=43831,F20&lt;73051,F20=INT(F20)),FALSE())),"記録確認日は時刻なしで必須",IF(OR(C20&lt;SUMIFS(当初受注!$B$8:$B$57,当初受注!$A$8:$A$57,A20),C20&gt;F20,F20&gt;受注一覧!$H$3),"受注日≦変更日≦確認日≦基準日を確認",IF(AND(B20&gt;1,OR(C20&lt;SUMIFS($C$8:$C$107,$A$8:$A$107,A20,$B$8:$B$107,B20-1),F20&lt;SUMIFS($F$8:$F$107,$A$8:$A$107,A20,$B$8:$B$107,B20-1))),"前版より日付が逆行しています",IF(COUNTIFS($A$8:$A$107,A20,$B$8:$B$107,"&lt;"&amp;B20,$D$8:$D$107,"取消")+COUNTIFS($A$8:$A$107,A20,$B$8:$B$107,"&lt;"&amp;B20,$D$8:$D$107,"未確認")&gt;0,"取消/未確認の後へ別版を追加できません","確認済み"))))))))))))))</f>
        <v/>
      </c>
      <c r="K20" s="1" t="str">
        <f aca="false">IF(J20="","",IF(J20="確認済み",0,1))</f>
        <v/>
      </c>
      <c r="L20" s="1" t="n">
        <f aca="false">IF(COUNTA(A20:F20)=0,IF(AND(J20="",K20="",G20="",H20=""),0,1),IF(NOT(AND(ISTEXT(J20),J20=IF(COUNTA(A20:F20)=0,"",IF(NOT(AND(ISTEXT(A20),LEN(A20)=8,EXACT(LEFT(A20,4),"ORD-"),ISNUMBER(FIND(MID(A20,5,1)&amp;"x","0x1x2x3x4x5x6x7x8x9x")),ISNUMBER(FIND(MID(A20,6,1)&amp;"x","0x1x2x3x4x5x6x7x8x9x")),ISNUMBER(FIND(MID(A20,7,1)&amp;"x","0x1x2x3x4x5x6x7x8x9x")),ISNUMBER(FIND(MID(A20,8,1)&amp;"x","0x1x2x3x4x5x6x7x8x9x")))),"IDはORD-と半角数字4桁",IF(COUNTIFS(当初受注!$A$8:$A$57,A20)&lt;&gt;1,"当初受注が一意に登録されていません",IF(NOT(IF(ISNUMBER(B20),AND(B20&gt;=1,B20&lt;=100,B20=INT(B20)),FALSE())),"変更版は1〜100の整数で必須",IF(COUNTIFS($A$8:$A$107,A20,$B$8:$B$107,B20)&gt;1,"同じ受注の変更版が重複",IF(AND(B20&gt;1,COUNTIFS($A$8:$A$107,A20,$B$8:$B$107,B20-1)&lt;&gt;1),"変更版の連番が欠落",IF(NOT(IF(ISNUMBER(C20),AND(C20&gt;=43831,C20&lt;73051,C20=INT(C20)),FALSE())),"変更発生日は時刻なしで必須",IF(NOT(OR(D20="変更",D20="取消",D20="未確認")),"区分を確認",IF(AND(D20="変更",NOT(IF(ISNUMBER(E20),AND(E20&gt;=0,E20&lt;=1000000000,E20=INT(E20)),FALSE()))),"変更後総額は0〜10億円の整数で必須",IF(AND(D20&lt;&gt;"変更",COUNTA(E20)&gt;0),"取消/未確認の金額は空欄",IF(NOT(IF(ISNUMBER(F20),AND(F20&gt;=43831,F20&lt;73051,F20=INT(F20)),FALSE())),"記録確認日は時刻なしで必須",IF(OR(C20&lt;SUMIFS(当初受注!$B$8:$B$57,当初受注!$A$8:$A$57,A20),C20&gt;F20,F20&gt;受注一覧!$H$3),"受注日≦変更日≦確認日≦基準日を確認",IF(AND(B20&gt;1,OR(C20&lt;SUMIFS($C$8:$C$107,$A$8:$A$107,A20,$B$8:$B$107,B20-1),F20&lt;SUMIFS($F$8:$F$107,$A$8:$A$107,A20,$B$8:$B$107,B20-1))),"前版より日付が逆行しています",IF(COUNTIFS($A$8:$A$107,A20,$B$8:$B$107,"&lt;"&amp;B20,$D$8:$D$107,"取消")+COUNTIFS($A$8:$A$107,A20,$B$8:$B$107,"&lt;"&amp;B20,$D$8:$D$107,"未確認")&gt;0,"取消/未確認の後へ別版を追加できません","確認済み")))))))))))))),ISNUMBER(K20),K20=IF(J20="確認済み",0,1))),1,IF(K20&lt;&gt;0,0,IF(AND(ISNUMBER(G20),G20=IF(COUNTIFS($A$8:$A$107,A20,$B$8:$B$107,"&gt;"&amp;B20)=0,1,0),IF(D20="未確認",ISTEXT(H20),ISNUMBER(H20)),H20=IF(D20="変更",E20,IF(D20="取消",0,""))),0,1))))</f>
        <v>0</v>
      </c>
    </row>
    <row r="21" customFormat="false" ht="30" hidden="false" customHeight="true" outlineLevel="0" collapsed="false">
      <c r="A21" s="9"/>
      <c r="B21" s="13"/>
      <c r="C21" s="3"/>
      <c r="D21" s="14"/>
      <c r="E21" s="10"/>
      <c r="F21" s="3"/>
      <c r="G21" s="1" t="str">
        <f aca="false">IF(J21="","",IF(K21&lt;&gt;0,NA(),IF(COUNTIFS($A$8:$A$107,A21,$B$8:$B$107,"&gt;"&amp;B21)=0,1,0)))</f>
        <v/>
      </c>
      <c r="H21" s="4" t="str">
        <f aca="false">IF(J21="","",IF(K21&lt;&gt;0,NA(),IF(D21="変更",E21,IF(D21="取消",0,""))))</f>
        <v/>
      </c>
      <c r="I21" s="1"/>
      <c r="J21" s="1" t="str">
        <f aca="false">IF(COUNTA(A21:F21)=0,"",IF(NOT(AND(ISTEXT(A21),LEN(A21)=8,EXACT(LEFT(A21,4),"ORD-"),ISNUMBER(FIND(MID(A21,5,1)&amp;"x","0x1x2x3x4x5x6x7x8x9x")),ISNUMBER(FIND(MID(A21,6,1)&amp;"x","0x1x2x3x4x5x6x7x8x9x")),ISNUMBER(FIND(MID(A21,7,1)&amp;"x","0x1x2x3x4x5x6x7x8x9x")),ISNUMBER(FIND(MID(A21,8,1)&amp;"x","0x1x2x3x4x5x6x7x8x9x")))),"IDはORD-と半角数字4桁",IF(COUNTIFS(当初受注!$A$8:$A$57,A21)&lt;&gt;1,"当初受注が一意に登録されていません",IF(NOT(IF(ISNUMBER(B21),AND(B21&gt;=1,B21&lt;=100,B21=INT(B21)),FALSE())),"変更版は1〜100の整数で必須",IF(COUNTIFS($A$8:$A$107,A21,$B$8:$B$107,B21)&gt;1,"同じ受注の変更版が重複",IF(AND(B21&gt;1,COUNTIFS($A$8:$A$107,A21,$B$8:$B$107,B21-1)&lt;&gt;1),"変更版の連番が欠落",IF(NOT(IF(ISNUMBER(C21),AND(C21&gt;=43831,C21&lt;73051,C21=INT(C21)),FALSE())),"変更発生日は時刻なしで必須",IF(NOT(OR(D21="変更",D21="取消",D21="未確認")),"区分を確認",IF(AND(D21="変更",NOT(IF(ISNUMBER(E21),AND(E21&gt;=0,E21&lt;=1000000000,E21=INT(E21)),FALSE()))),"変更後総額は0〜10億円の整数で必須",IF(AND(D21&lt;&gt;"変更",COUNTA(E21)&gt;0),"取消/未確認の金額は空欄",IF(NOT(IF(ISNUMBER(F21),AND(F21&gt;=43831,F21&lt;73051,F21=INT(F21)),FALSE())),"記録確認日は時刻なしで必須",IF(OR(C21&lt;SUMIFS(当初受注!$B$8:$B$57,当初受注!$A$8:$A$57,A21),C21&gt;F21,F21&gt;受注一覧!$H$3),"受注日≦変更日≦確認日≦基準日を確認",IF(AND(B21&gt;1,OR(C21&lt;SUMIFS($C$8:$C$107,$A$8:$A$107,A21,$B$8:$B$107,B21-1),F21&lt;SUMIFS($F$8:$F$107,$A$8:$A$107,A21,$B$8:$B$107,B21-1))),"前版より日付が逆行しています",IF(COUNTIFS($A$8:$A$107,A21,$B$8:$B$107,"&lt;"&amp;B21,$D$8:$D$107,"取消")+COUNTIFS($A$8:$A$107,A21,$B$8:$B$107,"&lt;"&amp;B21,$D$8:$D$107,"未確認")&gt;0,"取消/未確認の後へ別版を追加できません","確認済み"))))))))))))))</f>
        <v/>
      </c>
      <c r="K21" s="1" t="str">
        <f aca="false">IF(J21="","",IF(J21="確認済み",0,1))</f>
        <v/>
      </c>
      <c r="L21" s="1" t="n">
        <f aca="false">IF(COUNTA(A21:F21)=0,IF(AND(J21="",K21="",G21="",H21=""),0,1),IF(NOT(AND(ISTEXT(J21),J21=IF(COUNTA(A21:F21)=0,"",IF(NOT(AND(ISTEXT(A21),LEN(A21)=8,EXACT(LEFT(A21,4),"ORD-"),ISNUMBER(FIND(MID(A21,5,1)&amp;"x","0x1x2x3x4x5x6x7x8x9x")),ISNUMBER(FIND(MID(A21,6,1)&amp;"x","0x1x2x3x4x5x6x7x8x9x")),ISNUMBER(FIND(MID(A21,7,1)&amp;"x","0x1x2x3x4x5x6x7x8x9x")),ISNUMBER(FIND(MID(A21,8,1)&amp;"x","0x1x2x3x4x5x6x7x8x9x")))),"IDはORD-と半角数字4桁",IF(COUNTIFS(当初受注!$A$8:$A$57,A21)&lt;&gt;1,"当初受注が一意に登録されていません",IF(NOT(IF(ISNUMBER(B21),AND(B21&gt;=1,B21&lt;=100,B21=INT(B21)),FALSE())),"変更版は1〜100の整数で必須",IF(COUNTIFS($A$8:$A$107,A21,$B$8:$B$107,B21)&gt;1,"同じ受注の変更版が重複",IF(AND(B21&gt;1,COUNTIFS($A$8:$A$107,A21,$B$8:$B$107,B21-1)&lt;&gt;1),"変更版の連番が欠落",IF(NOT(IF(ISNUMBER(C21),AND(C21&gt;=43831,C21&lt;73051,C21=INT(C21)),FALSE())),"変更発生日は時刻なしで必須",IF(NOT(OR(D21="変更",D21="取消",D21="未確認")),"区分を確認",IF(AND(D21="変更",NOT(IF(ISNUMBER(E21),AND(E21&gt;=0,E21&lt;=1000000000,E21=INT(E21)),FALSE()))),"変更後総額は0〜10億円の整数で必須",IF(AND(D21&lt;&gt;"変更",COUNTA(E21)&gt;0),"取消/未確認の金額は空欄",IF(NOT(IF(ISNUMBER(F21),AND(F21&gt;=43831,F21&lt;73051,F21=INT(F21)),FALSE())),"記録確認日は時刻なしで必須",IF(OR(C21&lt;SUMIFS(当初受注!$B$8:$B$57,当初受注!$A$8:$A$57,A21),C21&gt;F21,F21&gt;受注一覧!$H$3),"受注日≦変更日≦確認日≦基準日を確認",IF(AND(B21&gt;1,OR(C21&lt;SUMIFS($C$8:$C$107,$A$8:$A$107,A21,$B$8:$B$107,B21-1),F21&lt;SUMIFS($F$8:$F$107,$A$8:$A$107,A21,$B$8:$B$107,B21-1))),"前版より日付が逆行しています",IF(COUNTIFS($A$8:$A$107,A21,$B$8:$B$107,"&lt;"&amp;B21,$D$8:$D$107,"取消")+COUNTIFS($A$8:$A$107,A21,$B$8:$B$107,"&lt;"&amp;B21,$D$8:$D$107,"未確認")&gt;0,"取消/未確認の後へ別版を追加できません","確認済み")))))))))))))),ISNUMBER(K21),K21=IF(J21="確認済み",0,1))),1,IF(K21&lt;&gt;0,0,IF(AND(ISNUMBER(G21),G21=IF(COUNTIFS($A$8:$A$107,A21,$B$8:$B$107,"&gt;"&amp;B21)=0,1,0),IF(D21="未確認",ISTEXT(H21),ISNUMBER(H21)),H21=IF(D21="変更",E21,IF(D21="取消",0,""))),0,1))))</f>
        <v>0</v>
      </c>
    </row>
    <row r="22" customFormat="false" ht="30" hidden="false" customHeight="true" outlineLevel="0" collapsed="false">
      <c r="A22" s="9"/>
      <c r="B22" s="13"/>
      <c r="C22" s="3"/>
      <c r="D22" s="14"/>
      <c r="E22" s="10"/>
      <c r="F22" s="3"/>
      <c r="G22" s="1" t="str">
        <f aca="false">IF(J22="","",IF(K22&lt;&gt;0,NA(),IF(COUNTIFS($A$8:$A$107,A22,$B$8:$B$107,"&gt;"&amp;B22)=0,1,0)))</f>
        <v/>
      </c>
      <c r="H22" s="4" t="str">
        <f aca="false">IF(J22="","",IF(K22&lt;&gt;0,NA(),IF(D22="変更",E22,IF(D22="取消",0,""))))</f>
        <v/>
      </c>
      <c r="I22" s="1"/>
      <c r="J22" s="1" t="str">
        <f aca="false">IF(COUNTA(A22:F22)=0,"",IF(NOT(AND(ISTEXT(A22),LEN(A22)=8,EXACT(LEFT(A22,4),"ORD-"),ISNUMBER(FIND(MID(A22,5,1)&amp;"x","0x1x2x3x4x5x6x7x8x9x")),ISNUMBER(FIND(MID(A22,6,1)&amp;"x","0x1x2x3x4x5x6x7x8x9x")),ISNUMBER(FIND(MID(A22,7,1)&amp;"x","0x1x2x3x4x5x6x7x8x9x")),ISNUMBER(FIND(MID(A22,8,1)&amp;"x","0x1x2x3x4x5x6x7x8x9x")))),"IDはORD-と半角数字4桁",IF(COUNTIFS(当初受注!$A$8:$A$57,A22)&lt;&gt;1,"当初受注が一意に登録されていません",IF(NOT(IF(ISNUMBER(B22),AND(B22&gt;=1,B22&lt;=100,B22=INT(B22)),FALSE())),"変更版は1〜100の整数で必須",IF(COUNTIFS($A$8:$A$107,A22,$B$8:$B$107,B22)&gt;1,"同じ受注の変更版が重複",IF(AND(B22&gt;1,COUNTIFS($A$8:$A$107,A22,$B$8:$B$107,B22-1)&lt;&gt;1),"変更版の連番が欠落",IF(NOT(IF(ISNUMBER(C22),AND(C22&gt;=43831,C22&lt;73051,C22=INT(C22)),FALSE())),"変更発生日は時刻なしで必須",IF(NOT(OR(D22="変更",D22="取消",D22="未確認")),"区分を確認",IF(AND(D22="変更",NOT(IF(ISNUMBER(E22),AND(E22&gt;=0,E22&lt;=1000000000,E22=INT(E22)),FALSE()))),"変更後総額は0〜10億円の整数で必須",IF(AND(D22&lt;&gt;"変更",COUNTA(E22)&gt;0),"取消/未確認の金額は空欄",IF(NOT(IF(ISNUMBER(F22),AND(F22&gt;=43831,F22&lt;73051,F22=INT(F22)),FALSE())),"記録確認日は時刻なしで必須",IF(OR(C22&lt;SUMIFS(当初受注!$B$8:$B$57,当初受注!$A$8:$A$57,A22),C22&gt;F22,F22&gt;受注一覧!$H$3),"受注日≦変更日≦確認日≦基準日を確認",IF(AND(B22&gt;1,OR(C22&lt;SUMIFS($C$8:$C$107,$A$8:$A$107,A22,$B$8:$B$107,B22-1),F22&lt;SUMIFS($F$8:$F$107,$A$8:$A$107,A22,$B$8:$B$107,B22-1))),"前版より日付が逆行しています",IF(COUNTIFS($A$8:$A$107,A22,$B$8:$B$107,"&lt;"&amp;B22,$D$8:$D$107,"取消")+COUNTIFS($A$8:$A$107,A22,$B$8:$B$107,"&lt;"&amp;B22,$D$8:$D$107,"未確認")&gt;0,"取消/未確認の後へ別版を追加できません","確認済み"))))))))))))))</f>
        <v/>
      </c>
      <c r="K22" s="1" t="str">
        <f aca="false">IF(J22="","",IF(J22="確認済み",0,1))</f>
        <v/>
      </c>
      <c r="L22" s="1" t="n">
        <f aca="false">IF(COUNTA(A22:F22)=0,IF(AND(J22="",K22="",G22="",H22=""),0,1),IF(NOT(AND(ISTEXT(J22),J22=IF(COUNTA(A22:F22)=0,"",IF(NOT(AND(ISTEXT(A22),LEN(A22)=8,EXACT(LEFT(A22,4),"ORD-"),ISNUMBER(FIND(MID(A22,5,1)&amp;"x","0x1x2x3x4x5x6x7x8x9x")),ISNUMBER(FIND(MID(A22,6,1)&amp;"x","0x1x2x3x4x5x6x7x8x9x")),ISNUMBER(FIND(MID(A22,7,1)&amp;"x","0x1x2x3x4x5x6x7x8x9x")),ISNUMBER(FIND(MID(A22,8,1)&amp;"x","0x1x2x3x4x5x6x7x8x9x")))),"IDはORD-と半角数字4桁",IF(COUNTIFS(当初受注!$A$8:$A$57,A22)&lt;&gt;1,"当初受注が一意に登録されていません",IF(NOT(IF(ISNUMBER(B22),AND(B22&gt;=1,B22&lt;=100,B22=INT(B22)),FALSE())),"変更版は1〜100の整数で必須",IF(COUNTIFS($A$8:$A$107,A22,$B$8:$B$107,B22)&gt;1,"同じ受注の変更版が重複",IF(AND(B22&gt;1,COUNTIFS($A$8:$A$107,A22,$B$8:$B$107,B22-1)&lt;&gt;1),"変更版の連番が欠落",IF(NOT(IF(ISNUMBER(C22),AND(C22&gt;=43831,C22&lt;73051,C22=INT(C22)),FALSE())),"変更発生日は時刻なしで必須",IF(NOT(OR(D22="変更",D22="取消",D22="未確認")),"区分を確認",IF(AND(D22="変更",NOT(IF(ISNUMBER(E22),AND(E22&gt;=0,E22&lt;=1000000000,E22=INT(E22)),FALSE()))),"変更後総額は0〜10億円の整数で必須",IF(AND(D22&lt;&gt;"変更",COUNTA(E22)&gt;0),"取消/未確認の金額は空欄",IF(NOT(IF(ISNUMBER(F22),AND(F22&gt;=43831,F22&lt;73051,F22=INT(F22)),FALSE())),"記録確認日は時刻なしで必須",IF(OR(C22&lt;SUMIFS(当初受注!$B$8:$B$57,当初受注!$A$8:$A$57,A22),C22&gt;F22,F22&gt;受注一覧!$H$3),"受注日≦変更日≦確認日≦基準日を確認",IF(AND(B22&gt;1,OR(C22&lt;SUMIFS($C$8:$C$107,$A$8:$A$107,A22,$B$8:$B$107,B22-1),F22&lt;SUMIFS($F$8:$F$107,$A$8:$A$107,A22,$B$8:$B$107,B22-1))),"前版より日付が逆行しています",IF(COUNTIFS($A$8:$A$107,A22,$B$8:$B$107,"&lt;"&amp;B22,$D$8:$D$107,"取消")+COUNTIFS($A$8:$A$107,A22,$B$8:$B$107,"&lt;"&amp;B22,$D$8:$D$107,"未確認")&gt;0,"取消/未確認の後へ別版を追加できません","確認済み")))))))))))))),ISNUMBER(K22),K22=IF(J22="確認済み",0,1))),1,IF(K22&lt;&gt;0,0,IF(AND(ISNUMBER(G22),G22=IF(COUNTIFS($A$8:$A$107,A22,$B$8:$B$107,"&gt;"&amp;B22)=0,1,0),IF(D22="未確認",ISTEXT(H22),ISNUMBER(H22)),H22=IF(D22="変更",E22,IF(D22="取消",0,""))),0,1))))</f>
        <v>0</v>
      </c>
    </row>
    <row r="23" customFormat="false" ht="30" hidden="false" customHeight="true" outlineLevel="0" collapsed="false">
      <c r="A23" s="9"/>
      <c r="B23" s="13"/>
      <c r="C23" s="3"/>
      <c r="D23" s="14"/>
      <c r="E23" s="10"/>
      <c r="F23" s="3"/>
      <c r="G23" s="1" t="str">
        <f aca="false">IF(J23="","",IF(K23&lt;&gt;0,NA(),IF(COUNTIFS($A$8:$A$107,A23,$B$8:$B$107,"&gt;"&amp;B23)=0,1,0)))</f>
        <v/>
      </c>
      <c r="H23" s="4" t="str">
        <f aca="false">IF(J23="","",IF(K23&lt;&gt;0,NA(),IF(D23="変更",E23,IF(D23="取消",0,""))))</f>
        <v/>
      </c>
      <c r="I23" s="1"/>
      <c r="J23" s="1" t="str">
        <f aca="false">IF(COUNTA(A23:F23)=0,"",IF(NOT(AND(ISTEXT(A23),LEN(A23)=8,EXACT(LEFT(A23,4),"ORD-"),ISNUMBER(FIND(MID(A23,5,1)&amp;"x","0x1x2x3x4x5x6x7x8x9x")),ISNUMBER(FIND(MID(A23,6,1)&amp;"x","0x1x2x3x4x5x6x7x8x9x")),ISNUMBER(FIND(MID(A23,7,1)&amp;"x","0x1x2x3x4x5x6x7x8x9x")),ISNUMBER(FIND(MID(A23,8,1)&amp;"x","0x1x2x3x4x5x6x7x8x9x")))),"IDはORD-と半角数字4桁",IF(COUNTIFS(当初受注!$A$8:$A$57,A23)&lt;&gt;1,"当初受注が一意に登録されていません",IF(NOT(IF(ISNUMBER(B23),AND(B23&gt;=1,B23&lt;=100,B23=INT(B23)),FALSE())),"変更版は1〜100の整数で必須",IF(COUNTIFS($A$8:$A$107,A23,$B$8:$B$107,B23)&gt;1,"同じ受注の変更版が重複",IF(AND(B23&gt;1,COUNTIFS($A$8:$A$107,A23,$B$8:$B$107,B23-1)&lt;&gt;1),"変更版の連番が欠落",IF(NOT(IF(ISNUMBER(C23),AND(C23&gt;=43831,C23&lt;73051,C23=INT(C23)),FALSE())),"変更発生日は時刻なしで必須",IF(NOT(OR(D23="変更",D23="取消",D23="未確認")),"区分を確認",IF(AND(D23="変更",NOT(IF(ISNUMBER(E23),AND(E23&gt;=0,E23&lt;=1000000000,E23=INT(E23)),FALSE()))),"変更後総額は0〜10億円の整数で必須",IF(AND(D23&lt;&gt;"変更",COUNTA(E23)&gt;0),"取消/未確認の金額は空欄",IF(NOT(IF(ISNUMBER(F23),AND(F23&gt;=43831,F23&lt;73051,F23=INT(F23)),FALSE())),"記録確認日は時刻なしで必須",IF(OR(C23&lt;SUMIFS(当初受注!$B$8:$B$57,当初受注!$A$8:$A$57,A23),C23&gt;F23,F23&gt;受注一覧!$H$3),"受注日≦変更日≦確認日≦基準日を確認",IF(AND(B23&gt;1,OR(C23&lt;SUMIFS($C$8:$C$107,$A$8:$A$107,A23,$B$8:$B$107,B23-1),F23&lt;SUMIFS($F$8:$F$107,$A$8:$A$107,A23,$B$8:$B$107,B23-1))),"前版より日付が逆行しています",IF(COUNTIFS($A$8:$A$107,A23,$B$8:$B$107,"&lt;"&amp;B23,$D$8:$D$107,"取消")+COUNTIFS($A$8:$A$107,A23,$B$8:$B$107,"&lt;"&amp;B23,$D$8:$D$107,"未確認")&gt;0,"取消/未確認の後へ別版を追加できません","確認済み"))))))))))))))</f>
        <v/>
      </c>
      <c r="K23" s="1" t="str">
        <f aca="false">IF(J23="","",IF(J23="確認済み",0,1))</f>
        <v/>
      </c>
      <c r="L23" s="1" t="n">
        <f aca="false">IF(COUNTA(A23:F23)=0,IF(AND(J23="",K23="",G23="",H23=""),0,1),IF(NOT(AND(ISTEXT(J23),J23=IF(COUNTA(A23:F23)=0,"",IF(NOT(AND(ISTEXT(A23),LEN(A23)=8,EXACT(LEFT(A23,4),"ORD-"),ISNUMBER(FIND(MID(A23,5,1)&amp;"x","0x1x2x3x4x5x6x7x8x9x")),ISNUMBER(FIND(MID(A23,6,1)&amp;"x","0x1x2x3x4x5x6x7x8x9x")),ISNUMBER(FIND(MID(A23,7,1)&amp;"x","0x1x2x3x4x5x6x7x8x9x")),ISNUMBER(FIND(MID(A23,8,1)&amp;"x","0x1x2x3x4x5x6x7x8x9x")))),"IDはORD-と半角数字4桁",IF(COUNTIFS(当初受注!$A$8:$A$57,A23)&lt;&gt;1,"当初受注が一意に登録されていません",IF(NOT(IF(ISNUMBER(B23),AND(B23&gt;=1,B23&lt;=100,B23=INT(B23)),FALSE())),"変更版は1〜100の整数で必須",IF(COUNTIFS($A$8:$A$107,A23,$B$8:$B$107,B23)&gt;1,"同じ受注の変更版が重複",IF(AND(B23&gt;1,COUNTIFS($A$8:$A$107,A23,$B$8:$B$107,B23-1)&lt;&gt;1),"変更版の連番が欠落",IF(NOT(IF(ISNUMBER(C23),AND(C23&gt;=43831,C23&lt;73051,C23=INT(C23)),FALSE())),"変更発生日は時刻なしで必須",IF(NOT(OR(D23="変更",D23="取消",D23="未確認")),"区分を確認",IF(AND(D23="変更",NOT(IF(ISNUMBER(E23),AND(E23&gt;=0,E23&lt;=1000000000,E23=INT(E23)),FALSE()))),"変更後総額は0〜10億円の整数で必須",IF(AND(D23&lt;&gt;"変更",COUNTA(E23)&gt;0),"取消/未確認の金額は空欄",IF(NOT(IF(ISNUMBER(F23),AND(F23&gt;=43831,F23&lt;73051,F23=INT(F23)),FALSE())),"記録確認日は時刻なしで必須",IF(OR(C23&lt;SUMIFS(当初受注!$B$8:$B$57,当初受注!$A$8:$A$57,A23),C23&gt;F23,F23&gt;受注一覧!$H$3),"受注日≦変更日≦確認日≦基準日を確認",IF(AND(B23&gt;1,OR(C23&lt;SUMIFS($C$8:$C$107,$A$8:$A$107,A23,$B$8:$B$107,B23-1),F23&lt;SUMIFS($F$8:$F$107,$A$8:$A$107,A23,$B$8:$B$107,B23-1))),"前版より日付が逆行しています",IF(COUNTIFS($A$8:$A$107,A23,$B$8:$B$107,"&lt;"&amp;B23,$D$8:$D$107,"取消")+COUNTIFS($A$8:$A$107,A23,$B$8:$B$107,"&lt;"&amp;B23,$D$8:$D$107,"未確認")&gt;0,"取消/未確認の後へ別版を追加できません","確認済み")))))))))))))),ISNUMBER(K23),K23=IF(J23="確認済み",0,1))),1,IF(K23&lt;&gt;0,0,IF(AND(ISNUMBER(G23),G23=IF(COUNTIFS($A$8:$A$107,A23,$B$8:$B$107,"&gt;"&amp;B23)=0,1,0),IF(D23="未確認",ISTEXT(H23),ISNUMBER(H23)),H23=IF(D23="変更",E23,IF(D23="取消",0,""))),0,1))))</f>
        <v>0</v>
      </c>
    </row>
    <row r="24" customFormat="false" ht="30" hidden="false" customHeight="true" outlineLevel="0" collapsed="false">
      <c r="A24" s="9"/>
      <c r="B24" s="13"/>
      <c r="C24" s="3"/>
      <c r="D24" s="14"/>
      <c r="E24" s="10"/>
      <c r="F24" s="3"/>
      <c r="G24" s="1" t="str">
        <f aca="false">IF(J24="","",IF(K24&lt;&gt;0,NA(),IF(COUNTIFS($A$8:$A$107,A24,$B$8:$B$107,"&gt;"&amp;B24)=0,1,0)))</f>
        <v/>
      </c>
      <c r="H24" s="4" t="str">
        <f aca="false">IF(J24="","",IF(K24&lt;&gt;0,NA(),IF(D24="変更",E24,IF(D24="取消",0,""))))</f>
        <v/>
      </c>
      <c r="I24" s="1"/>
      <c r="J24" s="1" t="str">
        <f aca="false">IF(COUNTA(A24:F24)=0,"",IF(NOT(AND(ISTEXT(A24),LEN(A24)=8,EXACT(LEFT(A24,4),"ORD-"),ISNUMBER(FIND(MID(A24,5,1)&amp;"x","0x1x2x3x4x5x6x7x8x9x")),ISNUMBER(FIND(MID(A24,6,1)&amp;"x","0x1x2x3x4x5x6x7x8x9x")),ISNUMBER(FIND(MID(A24,7,1)&amp;"x","0x1x2x3x4x5x6x7x8x9x")),ISNUMBER(FIND(MID(A24,8,1)&amp;"x","0x1x2x3x4x5x6x7x8x9x")))),"IDはORD-と半角数字4桁",IF(COUNTIFS(当初受注!$A$8:$A$57,A24)&lt;&gt;1,"当初受注が一意に登録されていません",IF(NOT(IF(ISNUMBER(B24),AND(B24&gt;=1,B24&lt;=100,B24=INT(B24)),FALSE())),"変更版は1〜100の整数で必須",IF(COUNTIFS($A$8:$A$107,A24,$B$8:$B$107,B24)&gt;1,"同じ受注の変更版が重複",IF(AND(B24&gt;1,COUNTIFS($A$8:$A$107,A24,$B$8:$B$107,B24-1)&lt;&gt;1),"変更版の連番が欠落",IF(NOT(IF(ISNUMBER(C24),AND(C24&gt;=43831,C24&lt;73051,C24=INT(C24)),FALSE())),"変更発生日は時刻なしで必須",IF(NOT(OR(D24="変更",D24="取消",D24="未確認")),"区分を確認",IF(AND(D24="変更",NOT(IF(ISNUMBER(E24),AND(E24&gt;=0,E24&lt;=1000000000,E24=INT(E24)),FALSE()))),"変更後総額は0〜10億円の整数で必須",IF(AND(D24&lt;&gt;"変更",COUNTA(E24)&gt;0),"取消/未確認の金額は空欄",IF(NOT(IF(ISNUMBER(F24),AND(F24&gt;=43831,F24&lt;73051,F24=INT(F24)),FALSE())),"記録確認日は時刻なしで必須",IF(OR(C24&lt;SUMIFS(当初受注!$B$8:$B$57,当初受注!$A$8:$A$57,A24),C24&gt;F24,F24&gt;受注一覧!$H$3),"受注日≦変更日≦確認日≦基準日を確認",IF(AND(B24&gt;1,OR(C24&lt;SUMIFS($C$8:$C$107,$A$8:$A$107,A24,$B$8:$B$107,B24-1),F24&lt;SUMIFS($F$8:$F$107,$A$8:$A$107,A24,$B$8:$B$107,B24-1))),"前版より日付が逆行しています",IF(COUNTIFS($A$8:$A$107,A24,$B$8:$B$107,"&lt;"&amp;B24,$D$8:$D$107,"取消")+COUNTIFS($A$8:$A$107,A24,$B$8:$B$107,"&lt;"&amp;B24,$D$8:$D$107,"未確認")&gt;0,"取消/未確認の後へ別版を追加できません","確認済み"))))))))))))))</f>
        <v/>
      </c>
      <c r="K24" s="1" t="str">
        <f aca="false">IF(J24="","",IF(J24="確認済み",0,1))</f>
        <v/>
      </c>
      <c r="L24" s="1" t="n">
        <f aca="false">IF(COUNTA(A24:F24)=0,IF(AND(J24="",K24="",G24="",H24=""),0,1),IF(NOT(AND(ISTEXT(J24),J24=IF(COUNTA(A24:F24)=0,"",IF(NOT(AND(ISTEXT(A24),LEN(A24)=8,EXACT(LEFT(A24,4),"ORD-"),ISNUMBER(FIND(MID(A24,5,1)&amp;"x","0x1x2x3x4x5x6x7x8x9x")),ISNUMBER(FIND(MID(A24,6,1)&amp;"x","0x1x2x3x4x5x6x7x8x9x")),ISNUMBER(FIND(MID(A24,7,1)&amp;"x","0x1x2x3x4x5x6x7x8x9x")),ISNUMBER(FIND(MID(A24,8,1)&amp;"x","0x1x2x3x4x5x6x7x8x9x")))),"IDはORD-と半角数字4桁",IF(COUNTIFS(当初受注!$A$8:$A$57,A24)&lt;&gt;1,"当初受注が一意に登録されていません",IF(NOT(IF(ISNUMBER(B24),AND(B24&gt;=1,B24&lt;=100,B24=INT(B24)),FALSE())),"変更版は1〜100の整数で必須",IF(COUNTIFS($A$8:$A$107,A24,$B$8:$B$107,B24)&gt;1,"同じ受注の変更版が重複",IF(AND(B24&gt;1,COUNTIFS($A$8:$A$107,A24,$B$8:$B$107,B24-1)&lt;&gt;1),"変更版の連番が欠落",IF(NOT(IF(ISNUMBER(C24),AND(C24&gt;=43831,C24&lt;73051,C24=INT(C24)),FALSE())),"変更発生日は時刻なしで必須",IF(NOT(OR(D24="変更",D24="取消",D24="未確認")),"区分を確認",IF(AND(D24="変更",NOT(IF(ISNUMBER(E24),AND(E24&gt;=0,E24&lt;=1000000000,E24=INT(E24)),FALSE()))),"変更後総額は0〜10億円の整数で必須",IF(AND(D24&lt;&gt;"変更",COUNTA(E24)&gt;0),"取消/未確認の金額は空欄",IF(NOT(IF(ISNUMBER(F24),AND(F24&gt;=43831,F24&lt;73051,F24=INT(F24)),FALSE())),"記録確認日は時刻なしで必須",IF(OR(C24&lt;SUMIFS(当初受注!$B$8:$B$57,当初受注!$A$8:$A$57,A24),C24&gt;F24,F24&gt;受注一覧!$H$3),"受注日≦変更日≦確認日≦基準日を確認",IF(AND(B24&gt;1,OR(C24&lt;SUMIFS($C$8:$C$107,$A$8:$A$107,A24,$B$8:$B$107,B24-1),F24&lt;SUMIFS($F$8:$F$107,$A$8:$A$107,A24,$B$8:$B$107,B24-1))),"前版より日付が逆行しています",IF(COUNTIFS($A$8:$A$107,A24,$B$8:$B$107,"&lt;"&amp;B24,$D$8:$D$107,"取消")+COUNTIFS($A$8:$A$107,A24,$B$8:$B$107,"&lt;"&amp;B24,$D$8:$D$107,"未確認")&gt;0,"取消/未確認の後へ別版を追加できません","確認済み")))))))))))))),ISNUMBER(K24),K24=IF(J24="確認済み",0,1))),1,IF(K24&lt;&gt;0,0,IF(AND(ISNUMBER(G24),G24=IF(COUNTIFS($A$8:$A$107,A24,$B$8:$B$107,"&gt;"&amp;B24)=0,1,0),IF(D24="未確認",ISTEXT(H24),ISNUMBER(H24)),H24=IF(D24="変更",E24,IF(D24="取消",0,""))),0,1))))</f>
        <v>0</v>
      </c>
    </row>
    <row r="25" customFormat="false" ht="30" hidden="false" customHeight="true" outlineLevel="0" collapsed="false">
      <c r="A25" s="9"/>
      <c r="B25" s="13"/>
      <c r="C25" s="3"/>
      <c r="D25" s="14"/>
      <c r="E25" s="10"/>
      <c r="F25" s="3"/>
      <c r="G25" s="1" t="str">
        <f aca="false">IF(J25="","",IF(K25&lt;&gt;0,NA(),IF(COUNTIFS($A$8:$A$107,A25,$B$8:$B$107,"&gt;"&amp;B25)=0,1,0)))</f>
        <v/>
      </c>
      <c r="H25" s="4" t="str">
        <f aca="false">IF(J25="","",IF(K25&lt;&gt;0,NA(),IF(D25="変更",E25,IF(D25="取消",0,""))))</f>
        <v/>
      </c>
      <c r="I25" s="1"/>
      <c r="J25" s="1" t="str">
        <f aca="false">IF(COUNTA(A25:F25)=0,"",IF(NOT(AND(ISTEXT(A25),LEN(A25)=8,EXACT(LEFT(A25,4),"ORD-"),ISNUMBER(FIND(MID(A25,5,1)&amp;"x","0x1x2x3x4x5x6x7x8x9x")),ISNUMBER(FIND(MID(A25,6,1)&amp;"x","0x1x2x3x4x5x6x7x8x9x")),ISNUMBER(FIND(MID(A25,7,1)&amp;"x","0x1x2x3x4x5x6x7x8x9x")),ISNUMBER(FIND(MID(A25,8,1)&amp;"x","0x1x2x3x4x5x6x7x8x9x")))),"IDはORD-と半角数字4桁",IF(COUNTIFS(当初受注!$A$8:$A$57,A25)&lt;&gt;1,"当初受注が一意に登録されていません",IF(NOT(IF(ISNUMBER(B25),AND(B25&gt;=1,B25&lt;=100,B25=INT(B25)),FALSE())),"変更版は1〜100の整数で必須",IF(COUNTIFS($A$8:$A$107,A25,$B$8:$B$107,B25)&gt;1,"同じ受注の変更版が重複",IF(AND(B25&gt;1,COUNTIFS($A$8:$A$107,A25,$B$8:$B$107,B25-1)&lt;&gt;1),"変更版の連番が欠落",IF(NOT(IF(ISNUMBER(C25),AND(C25&gt;=43831,C25&lt;73051,C25=INT(C25)),FALSE())),"変更発生日は時刻なしで必須",IF(NOT(OR(D25="変更",D25="取消",D25="未確認")),"区分を確認",IF(AND(D25="変更",NOT(IF(ISNUMBER(E25),AND(E25&gt;=0,E25&lt;=1000000000,E25=INT(E25)),FALSE()))),"変更後総額は0〜10億円の整数で必須",IF(AND(D25&lt;&gt;"変更",COUNTA(E25)&gt;0),"取消/未確認の金額は空欄",IF(NOT(IF(ISNUMBER(F25),AND(F25&gt;=43831,F25&lt;73051,F25=INT(F25)),FALSE())),"記録確認日は時刻なしで必須",IF(OR(C25&lt;SUMIFS(当初受注!$B$8:$B$57,当初受注!$A$8:$A$57,A25),C25&gt;F25,F25&gt;受注一覧!$H$3),"受注日≦変更日≦確認日≦基準日を確認",IF(AND(B25&gt;1,OR(C25&lt;SUMIFS($C$8:$C$107,$A$8:$A$107,A25,$B$8:$B$107,B25-1),F25&lt;SUMIFS($F$8:$F$107,$A$8:$A$107,A25,$B$8:$B$107,B25-1))),"前版より日付が逆行しています",IF(COUNTIFS($A$8:$A$107,A25,$B$8:$B$107,"&lt;"&amp;B25,$D$8:$D$107,"取消")+COUNTIFS($A$8:$A$107,A25,$B$8:$B$107,"&lt;"&amp;B25,$D$8:$D$107,"未確認")&gt;0,"取消/未確認の後へ別版を追加できません","確認済み"))))))))))))))</f>
        <v/>
      </c>
      <c r="K25" s="1" t="str">
        <f aca="false">IF(J25="","",IF(J25="確認済み",0,1))</f>
        <v/>
      </c>
      <c r="L25" s="1" t="n">
        <f aca="false">IF(COUNTA(A25:F25)=0,IF(AND(J25="",K25="",G25="",H25=""),0,1),IF(NOT(AND(ISTEXT(J25),J25=IF(COUNTA(A25:F25)=0,"",IF(NOT(AND(ISTEXT(A25),LEN(A25)=8,EXACT(LEFT(A25,4),"ORD-"),ISNUMBER(FIND(MID(A25,5,1)&amp;"x","0x1x2x3x4x5x6x7x8x9x")),ISNUMBER(FIND(MID(A25,6,1)&amp;"x","0x1x2x3x4x5x6x7x8x9x")),ISNUMBER(FIND(MID(A25,7,1)&amp;"x","0x1x2x3x4x5x6x7x8x9x")),ISNUMBER(FIND(MID(A25,8,1)&amp;"x","0x1x2x3x4x5x6x7x8x9x")))),"IDはORD-と半角数字4桁",IF(COUNTIFS(当初受注!$A$8:$A$57,A25)&lt;&gt;1,"当初受注が一意に登録されていません",IF(NOT(IF(ISNUMBER(B25),AND(B25&gt;=1,B25&lt;=100,B25=INT(B25)),FALSE())),"変更版は1〜100の整数で必須",IF(COUNTIFS($A$8:$A$107,A25,$B$8:$B$107,B25)&gt;1,"同じ受注の変更版が重複",IF(AND(B25&gt;1,COUNTIFS($A$8:$A$107,A25,$B$8:$B$107,B25-1)&lt;&gt;1),"変更版の連番が欠落",IF(NOT(IF(ISNUMBER(C25),AND(C25&gt;=43831,C25&lt;73051,C25=INT(C25)),FALSE())),"変更発生日は時刻なしで必須",IF(NOT(OR(D25="変更",D25="取消",D25="未確認")),"区分を確認",IF(AND(D25="変更",NOT(IF(ISNUMBER(E25),AND(E25&gt;=0,E25&lt;=1000000000,E25=INT(E25)),FALSE()))),"変更後総額は0〜10億円の整数で必須",IF(AND(D25&lt;&gt;"変更",COUNTA(E25)&gt;0),"取消/未確認の金額は空欄",IF(NOT(IF(ISNUMBER(F25),AND(F25&gt;=43831,F25&lt;73051,F25=INT(F25)),FALSE())),"記録確認日は時刻なしで必須",IF(OR(C25&lt;SUMIFS(当初受注!$B$8:$B$57,当初受注!$A$8:$A$57,A25),C25&gt;F25,F25&gt;受注一覧!$H$3),"受注日≦変更日≦確認日≦基準日を確認",IF(AND(B25&gt;1,OR(C25&lt;SUMIFS($C$8:$C$107,$A$8:$A$107,A25,$B$8:$B$107,B25-1),F25&lt;SUMIFS($F$8:$F$107,$A$8:$A$107,A25,$B$8:$B$107,B25-1))),"前版より日付が逆行しています",IF(COUNTIFS($A$8:$A$107,A25,$B$8:$B$107,"&lt;"&amp;B25,$D$8:$D$107,"取消")+COUNTIFS($A$8:$A$107,A25,$B$8:$B$107,"&lt;"&amp;B25,$D$8:$D$107,"未確認")&gt;0,"取消/未確認の後へ別版を追加できません","確認済み")))))))))))))),ISNUMBER(K25),K25=IF(J25="確認済み",0,1))),1,IF(K25&lt;&gt;0,0,IF(AND(ISNUMBER(G25),G25=IF(COUNTIFS($A$8:$A$107,A25,$B$8:$B$107,"&gt;"&amp;B25)=0,1,0),IF(D25="未確認",ISTEXT(H25),ISNUMBER(H25)),H25=IF(D25="変更",E25,IF(D25="取消",0,""))),0,1))))</f>
        <v>0</v>
      </c>
    </row>
    <row r="26" customFormat="false" ht="30" hidden="false" customHeight="true" outlineLevel="0" collapsed="false">
      <c r="A26" s="9"/>
      <c r="B26" s="13"/>
      <c r="C26" s="3"/>
      <c r="D26" s="14"/>
      <c r="E26" s="10"/>
      <c r="F26" s="3"/>
      <c r="G26" s="1" t="str">
        <f aca="false">IF(J26="","",IF(K26&lt;&gt;0,NA(),IF(COUNTIFS($A$8:$A$107,A26,$B$8:$B$107,"&gt;"&amp;B26)=0,1,0)))</f>
        <v/>
      </c>
      <c r="H26" s="4" t="str">
        <f aca="false">IF(J26="","",IF(K26&lt;&gt;0,NA(),IF(D26="変更",E26,IF(D26="取消",0,""))))</f>
        <v/>
      </c>
      <c r="I26" s="1"/>
      <c r="J26" s="1" t="str">
        <f aca="false">IF(COUNTA(A26:F26)=0,"",IF(NOT(AND(ISTEXT(A26),LEN(A26)=8,EXACT(LEFT(A26,4),"ORD-"),ISNUMBER(FIND(MID(A26,5,1)&amp;"x","0x1x2x3x4x5x6x7x8x9x")),ISNUMBER(FIND(MID(A26,6,1)&amp;"x","0x1x2x3x4x5x6x7x8x9x")),ISNUMBER(FIND(MID(A26,7,1)&amp;"x","0x1x2x3x4x5x6x7x8x9x")),ISNUMBER(FIND(MID(A26,8,1)&amp;"x","0x1x2x3x4x5x6x7x8x9x")))),"IDはORD-と半角数字4桁",IF(COUNTIFS(当初受注!$A$8:$A$57,A26)&lt;&gt;1,"当初受注が一意に登録されていません",IF(NOT(IF(ISNUMBER(B26),AND(B26&gt;=1,B26&lt;=100,B26=INT(B26)),FALSE())),"変更版は1〜100の整数で必須",IF(COUNTIFS($A$8:$A$107,A26,$B$8:$B$107,B26)&gt;1,"同じ受注の変更版が重複",IF(AND(B26&gt;1,COUNTIFS($A$8:$A$107,A26,$B$8:$B$107,B26-1)&lt;&gt;1),"変更版の連番が欠落",IF(NOT(IF(ISNUMBER(C26),AND(C26&gt;=43831,C26&lt;73051,C26=INT(C26)),FALSE())),"変更発生日は時刻なしで必須",IF(NOT(OR(D26="変更",D26="取消",D26="未確認")),"区分を確認",IF(AND(D26="変更",NOT(IF(ISNUMBER(E26),AND(E26&gt;=0,E26&lt;=1000000000,E26=INT(E26)),FALSE()))),"変更後総額は0〜10億円の整数で必須",IF(AND(D26&lt;&gt;"変更",COUNTA(E26)&gt;0),"取消/未確認の金額は空欄",IF(NOT(IF(ISNUMBER(F26),AND(F26&gt;=43831,F26&lt;73051,F26=INT(F26)),FALSE())),"記録確認日は時刻なしで必須",IF(OR(C26&lt;SUMIFS(当初受注!$B$8:$B$57,当初受注!$A$8:$A$57,A26),C26&gt;F26,F26&gt;受注一覧!$H$3),"受注日≦変更日≦確認日≦基準日を確認",IF(AND(B26&gt;1,OR(C26&lt;SUMIFS($C$8:$C$107,$A$8:$A$107,A26,$B$8:$B$107,B26-1),F26&lt;SUMIFS($F$8:$F$107,$A$8:$A$107,A26,$B$8:$B$107,B26-1))),"前版より日付が逆行しています",IF(COUNTIFS($A$8:$A$107,A26,$B$8:$B$107,"&lt;"&amp;B26,$D$8:$D$107,"取消")+COUNTIFS($A$8:$A$107,A26,$B$8:$B$107,"&lt;"&amp;B26,$D$8:$D$107,"未確認")&gt;0,"取消/未確認の後へ別版を追加できません","確認済み"))))))))))))))</f>
        <v/>
      </c>
      <c r="K26" s="1" t="str">
        <f aca="false">IF(J26="","",IF(J26="確認済み",0,1))</f>
        <v/>
      </c>
      <c r="L26" s="1" t="n">
        <f aca="false">IF(COUNTA(A26:F26)=0,IF(AND(J26="",K26="",G26="",H26=""),0,1),IF(NOT(AND(ISTEXT(J26),J26=IF(COUNTA(A26:F26)=0,"",IF(NOT(AND(ISTEXT(A26),LEN(A26)=8,EXACT(LEFT(A26,4),"ORD-"),ISNUMBER(FIND(MID(A26,5,1)&amp;"x","0x1x2x3x4x5x6x7x8x9x")),ISNUMBER(FIND(MID(A26,6,1)&amp;"x","0x1x2x3x4x5x6x7x8x9x")),ISNUMBER(FIND(MID(A26,7,1)&amp;"x","0x1x2x3x4x5x6x7x8x9x")),ISNUMBER(FIND(MID(A26,8,1)&amp;"x","0x1x2x3x4x5x6x7x8x9x")))),"IDはORD-と半角数字4桁",IF(COUNTIFS(当初受注!$A$8:$A$57,A26)&lt;&gt;1,"当初受注が一意に登録されていません",IF(NOT(IF(ISNUMBER(B26),AND(B26&gt;=1,B26&lt;=100,B26=INT(B26)),FALSE())),"変更版は1〜100の整数で必須",IF(COUNTIFS($A$8:$A$107,A26,$B$8:$B$107,B26)&gt;1,"同じ受注の変更版が重複",IF(AND(B26&gt;1,COUNTIFS($A$8:$A$107,A26,$B$8:$B$107,B26-1)&lt;&gt;1),"変更版の連番が欠落",IF(NOT(IF(ISNUMBER(C26),AND(C26&gt;=43831,C26&lt;73051,C26=INT(C26)),FALSE())),"変更発生日は時刻なしで必須",IF(NOT(OR(D26="変更",D26="取消",D26="未確認")),"区分を確認",IF(AND(D26="変更",NOT(IF(ISNUMBER(E26),AND(E26&gt;=0,E26&lt;=1000000000,E26=INT(E26)),FALSE()))),"変更後総額は0〜10億円の整数で必須",IF(AND(D26&lt;&gt;"変更",COUNTA(E26)&gt;0),"取消/未確認の金額は空欄",IF(NOT(IF(ISNUMBER(F26),AND(F26&gt;=43831,F26&lt;73051,F26=INT(F26)),FALSE())),"記録確認日は時刻なしで必須",IF(OR(C26&lt;SUMIFS(当初受注!$B$8:$B$57,当初受注!$A$8:$A$57,A26),C26&gt;F26,F26&gt;受注一覧!$H$3),"受注日≦変更日≦確認日≦基準日を確認",IF(AND(B26&gt;1,OR(C26&lt;SUMIFS($C$8:$C$107,$A$8:$A$107,A26,$B$8:$B$107,B26-1),F26&lt;SUMIFS($F$8:$F$107,$A$8:$A$107,A26,$B$8:$B$107,B26-1))),"前版より日付が逆行しています",IF(COUNTIFS($A$8:$A$107,A26,$B$8:$B$107,"&lt;"&amp;B26,$D$8:$D$107,"取消")+COUNTIFS($A$8:$A$107,A26,$B$8:$B$107,"&lt;"&amp;B26,$D$8:$D$107,"未確認")&gt;0,"取消/未確認の後へ別版を追加できません","確認済み")))))))))))))),ISNUMBER(K26),K26=IF(J26="確認済み",0,1))),1,IF(K26&lt;&gt;0,0,IF(AND(ISNUMBER(G26),G26=IF(COUNTIFS($A$8:$A$107,A26,$B$8:$B$107,"&gt;"&amp;B26)=0,1,0),IF(D26="未確認",ISTEXT(H26),ISNUMBER(H26)),H26=IF(D26="変更",E26,IF(D26="取消",0,""))),0,1))))</f>
        <v>0</v>
      </c>
    </row>
    <row r="27" customFormat="false" ht="30" hidden="false" customHeight="true" outlineLevel="0" collapsed="false">
      <c r="A27" s="9"/>
      <c r="B27" s="13"/>
      <c r="C27" s="3"/>
      <c r="D27" s="14"/>
      <c r="E27" s="10"/>
      <c r="F27" s="3"/>
      <c r="G27" s="1" t="str">
        <f aca="false">IF(J27="","",IF(K27&lt;&gt;0,NA(),IF(COUNTIFS($A$8:$A$107,A27,$B$8:$B$107,"&gt;"&amp;B27)=0,1,0)))</f>
        <v/>
      </c>
      <c r="H27" s="4" t="str">
        <f aca="false">IF(J27="","",IF(K27&lt;&gt;0,NA(),IF(D27="変更",E27,IF(D27="取消",0,""))))</f>
        <v/>
      </c>
      <c r="I27" s="1"/>
      <c r="J27" s="1" t="str">
        <f aca="false">IF(COUNTA(A27:F27)=0,"",IF(NOT(AND(ISTEXT(A27),LEN(A27)=8,EXACT(LEFT(A27,4),"ORD-"),ISNUMBER(FIND(MID(A27,5,1)&amp;"x","0x1x2x3x4x5x6x7x8x9x")),ISNUMBER(FIND(MID(A27,6,1)&amp;"x","0x1x2x3x4x5x6x7x8x9x")),ISNUMBER(FIND(MID(A27,7,1)&amp;"x","0x1x2x3x4x5x6x7x8x9x")),ISNUMBER(FIND(MID(A27,8,1)&amp;"x","0x1x2x3x4x5x6x7x8x9x")))),"IDはORD-と半角数字4桁",IF(COUNTIFS(当初受注!$A$8:$A$57,A27)&lt;&gt;1,"当初受注が一意に登録されていません",IF(NOT(IF(ISNUMBER(B27),AND(B27&gt;=1,B27&lt;=100,B27=INT(B27)),FALSE())),"変更版は1〜100の整数で必須",IF(COUNTIFS($A$8:$A$107,A27,$B$8:$B$107,B27)&gt;1,"同じ受注の変更版が重複",IF(AND(B27&gt;1,COUNTIFS($A$8:$A$107,A27,$B$8:$B$107,B27-1)&lt;&gt;1),"変更版の連番が欠落",IF(NOT(IF(ISNUMBER(C27),AND(C27&gt;=43831,C27&lt;73051,C27=INT(C27)),FALSE())),"変更発生日は時刻なしで必須",IF(NOT(OR(D27="変更",D27="取消",D27="未確認")),"区分を確認",IF(AND(D27="変更",NOT(IF(ISNUMBER(E27),AND(E27&gt;=0,E27&lt;=1000000000,E27=INT(E27)),FALSE()))),"変更後総額は0〜10億円の整数で必須",IF(AND(D27&lt;&gt;"変更",COUNTA(E27)&gt;0),"取消/未確認の金額は空欄",IF(NOT(IF(ISNUMBER(F27),AND(F27&gt;=43831,F27&lt;73051,F27=INT(F27)),FALSE())),"記録確認日は時刻なしで必須",IF(OR(C27&lt;SUMIFS(当初受注!$B$8:$B$57,当初受注!$A$8:$A$57,A27),C27&gt;F27,F27&gt;受注一覧!$H$3),"受注日≦変更日≦確認日≦基準日を確認",IF(AND(B27&gt;1,OR(C27&lt;SUMIFS($C$8:$C$107,$A$8:$A$107,A27,$B$8:$B$107,B27-1),F27&lt;SUMIFS($F$8:$F$107,$A$8:$A$107,A27,$B$8:$B$107,B27-1))),"前版より日付が逆行しています",IF(COUNTIFS($A$8:$A$107,A27,$B$8:$B$107,"&lt;"&amp;B27,$D$8:$D$107,"取消")+COUNTIFS($A$8:$A$107,A27,$B$8:$B$107,"&lt;"&amp;B27,$D$8:$D$107,"未確認")&gt;0,"取消/未確認の後へ別版を追加できません","確認済み"))))))))))))))</f>
        <v/>
      </c>
      <c r="K27" s="1" t="str">
        <f aca="false">IF(J27="","",IF(J27="確認済み",0,1))</f>
        <v/>
      </c>
      <c r="L27" s="1" t="n">
        <f aca="false">IF(COUNTA(A27:F27)=0,IF(AND(J27="",K27="",G27="",H27=""),0,1),IF(NOT(AND(ISTEXT(J27),J27=IF(COUNTA(A27:F27)=0,"",IF(NOT(AND(ISTEXT(A27),LEN(A27)=8,EXACT(LEFT(A27,4),"ORD-"),ISNUMBER(FIND(MID(A27,5,1)&amp;"x","0x1x2x3x4x5x6x7x8x9x")),ISNUMBER(FIND(MID(A27,6,1)&amp;"x","0x1x2x3x4x5x6x7x8x9x")),ISNUMBER(FIND(MID(A27,7,1)&amp;"x","0x1x2x3x4x5x6x7x8x9x")),ISNUMBER(FIND(MID(A27,8,1)&amp;"x","0x1x2x3x4x5x6x7x8x9x")))),"IDはORD-と半角数字4桁",IF(COUNTIFS(当初受注!$A$8:$A$57,A27)&lt;&gt;1,"当初受注が一意に登録されていません",IF(NOT(IF(ISNUMBER(B27),AND(B27&gt;=1,B27&lt;=100,B27=INT(B27)),FALSE())),"変更版は1〜100の整数で必須",IF(COUNTIFS($A$8:$A$107,A27,$B$8:$B$107,B27)&gt;1,"同じ受注の変更版が重複",IF(AND(B27&gt;1,COUNTIFS($A$8:$A$107,A27,$B$8:$B$107,B27-1)&lt;&gt;1),"変更版の連番が欠落",IF(NOT(IF(ISNUMBER(C27),AND(C27&gt;=43831,C27&lt;73051,C27=INT(C27)),FALSE())),"変更発生日は時刻なしで必須",IF(NOT(OR(D27="変更",D27="取消",D27="未確認")),"区分を確認",IF(AND(D27="変更",NOT(IF(ISNUMBER(E27),AND(E27&gt;=0,E27&lt;=1000000000,E27=INT(E27)),FALSE()))),"変更後総額は0〜10億円の整数で必須",IF(AND(D27&lt;&gt;"変更",COUNTA(E27)&gt;0),"取消/未確認の金額は空欄",IF(NOT(IF(ISNUMBER(F27),AND(F27&gt;=43831,F27&lt;73051,F27=INT(F27)),FALSE())),"記録確認日は時刻なしで必須",IF(OR(C27&lt;SUMIFS(当初受注!$B$8:$B$57,当初受注!$A$8:$A$57,A27),C27&gt;F27,F27&gt;受注一覧!$H$3),"受注日≦変更日≦確認日≦基準日を確認",IF(AND(B27&gt;1,OR(C27&lt;SUMIFS($C$8:$C$107,$A$8:$A$107,A27,$B$8:$B$107,B27-1),F27&lt;SUMIFS($F$8:$F$107,$A$8:$A$107,A27,$B$8:$B$107,B27-1))),"前版より日付が逆行しています",IF(COUNTIFS($A$8:$A$107,A27,$B$8:$B$107,"&lt;"&amp;B27,$D$8:$D$107,"取消")+COUNTIFS($A$8:$A$107,A27,$B$8:$B$107,"&lt;"&amp;B27,$D$8:$D$107,"未確認")&gt;0,"取消/未確認の後へ別版を追加できません","確認済み")))))))))))))),ISNUMBER(K27),K27=IF(J27="確認済み",0,1))),1,IF(K27&lt;&gt;0,0,IF(AND(ISNUMBER(G27),G27=IF(COUNTIFS($A$8:$A$107,A27,$B$8:$B$107,"&gt;"&amp;B27)=0,1,0),IF(D27="未確認",ISTEXT(H27),ISNUMBER(H27)),H27=IF(D27="変更",E27,IF(D27="取消",0,""))),0,1))))</f>
        <v>0</v>
      </c>
    </row>
    <row r="28" customFormat="false" ht="30" hidden="false" customHeight="true" outlineLevel="0" collapsed="false">
      <c r="A28" s="9"/>
      <c r="B28" s="13"/>
      <c r="C28" s="3"/>
      <c r="D28" s="14"/>
      <c r="E28" s="10"/>
      <c r="F28" s="3"/>
      <c r="G28" s="1" t="str">
        <f aca="false">IF(J28="","",IF(K28&lt;&gt;0,NA(),IF(COUNTIFS($A$8:$A$107,A28,$B$8:$B$107,"&gt;"&amp;B28)=0,1,0)))</f>
        <v/>
      </c>
      <c r="H28" s="4" t="str">
        <f aca="false">IF(J28="","",IF(K28&lt;&gt;0,NA(),IF(D28="変更",E28,IF(D28="取消",0,""))))</f>
        <v/>
      </c>
      <c r="I28" s="1"/>
      <c r="J28" s="1" t="str">
        <f aca="false">IF(COUNTA(A28:F28)=0,"",IF(NOT(AND(ISTEXT(A28),LEN(A28)=8,EXACT(LEFT(A28,4),"ORD-"),ISNUMBER(FIND(MID(A28,5,1)&amp;"x","0x1x2x3x4x5x6x7x8x9x")),ISNUMBER(FIND(MID(A28,6,1)&amp;"x","0x1x2x3x4x5x6x7x8x9x")),ISNUMBER(FIND(MID(A28,7,1)&amp;"x","0x1x2x3x4x5x6x7x8x9x")),ISNUMBER(FIND(MID(A28,8,1)&amp;"x","0x1x2x3x4x5x6x7x8x9x")))),"IDはORD-と半角数字4桁",IF(COUNTIFS(当初受注!$A$8:$A$57,A28)&lt;&gt;1,"当初受注が一意に登録されていません",IF(NOT(IF(ISNUMBER(B28),AND(B28&gt;=1,B28&lt;=100,B28=INT(B28)),FALSE())),"変更版は1〜100の整数で必須",IF(COUNTIFS($A$8:$A$107,A28,$B$8:$B$107,B28)&gt;1,"同じ受注の変更版が重複",IF(AND(B28&gt;1,COUNTIFS($A$8:$A$107,A28,$B$8:$B$107,B28-1)&lt;&gt;1),"変更版の連番が欠落",IF(NOT(IF(ISNUMBER(C28),AND(C28&gt;=43831,C28&lt;73051,C28=INT(C28)),FALSE())),"変更発生日は時刻なしで必須",IF(NOT(OR(D28="変更",D28="取消",D28="未確認")),"区分を確認",IF(AND(D28="変更",NOT(IF(ISNUMBER(E28),AND(E28&gt;=0,E28&lt;=1000000000,E28=INT(E28)),FALSE()))),"変更後総額は0〜10億円の整数で必須",IF(AND(D28&lt;&gt;"変更",COUNTA(E28)&gt;0),"取消/未確認の金額は空欄",IF(NOT(IF(ISNUMBER(F28),AND(F28&gt;=43831,F28&lt;73051,F28=INT(F28)),FALSE())),"記録確認日は時刻なしで必須",IF(OR(C28&lt;SUMIFS(当初受注!$B$8:$B$57,当初受注!$A$8:$A$57,A28),C28&gt;F28,F28&gt;受注一覧!$H$3),"受注日≦変更日≦確認日≦基準日を確認",IF(AND(B28&gt;1,OR(C28&lt;SUMIFS($C$8:$C$107,$A$8:$A$107,A28,$B$8:$B$107,B28-1),F28&lt;SUMIFS($F$8:$F$107,$A$8:$A$107,A28,$B$8:$B$107,B28-1))),"前版より日付が逆行しています",IF(COUNTIFS($A$8:$A$107,A28,$B$8:$B$107,"&lt;"&amp;B28,$D$8:$D$107,"取消")+COUNTIFS($A$8:$A$107,A28,$B$8:$B$107,"&lt;"&amp;B28,$D$8:$D$107,"未確認")&gt;0,"取消/未確認の後へ別版を追加できません","確認済み"))))))))))))))</f>
        <v/>
      </c>
      <c r="K28" s="1" t="str">
        <f aca="false">IF(J28="","",IF(J28="確認済み",0,1))</f>
        <v/>
      </c>
      <c r="L28" s="1" t="n">
        <f aca="false">IF(COUNTA(A28:F28)=0,IF(AND(J28="",K28="",G28="",H28=""),0,1),IF(NOT(AND(ISTEXT(J28),J28=IF(COUNTA(A28:F28)=0,"",IF(NOT(AND(ISTEXT(A28),LEN(A28)=8,EXACT(LEFT(A28,4),"ORD-"),ISNUMBER(FIND(MID(A28,5,1)&amp;"x","0x1x2x3x4x5x6x7x8x9x")),ISNUMBER(FIND(MID(A28,6,1)&amp;"x","0x1x2x3x4x5x6x7x8x9x")),ISNUMBER(FIND(MID(A28,7,1)&amp;"x","0x1x2x3x4x5x6x7x8x9x")),ISNUMBER(FIND(MID(A28,8,1)&amp;"x","0x1x2x3x4x5x6x7x8x9x")))),"IDはORD-と半角数字4桁",IF(COUNTIFS(当初受注!$A$8:$A$57,A28)&lt;&gt;1,"当初受注が一意に登録されていません",IF(NOT(IF(ISNUMBER(B28),AND(B28&gt;=1,B28&lt;=100,B28=INT(B28)),FALSE())),"変更版は1〜100の整数で必須",IF(COUNTIFS($A$8:$A$107,A28,$B$8:$B$107,B28)&gt;1,"同じ受注の変更版が重複",IF(AND(B28&gt;1,COUNTIFS($A$8:$A$107,A28,$B$8:$B$107,B28-1)&lt;&gt;1),"変更版の連番が欠落",IF(NOT(IF(ISNUMBER(C28),AND(C28&gt;=43831,C28&lt;73051,C28=INT(C28)),FALSE())),"変更発生日は時刻なしで必須",IF(NOT(OR(D28="変更",D28="取消",D28="未確認")),"区分を確認",IF(AND(D28="変更",NOT(IF(ISNUMBER(E28),AND(E28&gt;=0,E28&lt;=1000000000,E28=INT(E28)),FALSE()))),"変更後総額は0〜10億円の整数で必須",IF(AND(D28&lt;&gt;"変更",COUNTA(E28)&gt;0),"取消/未確認の金額は空欄",IF(NOT(IF(ISNUMBER(F28),AND(F28&gt;=43831,F28&lt;73051,F28=INT(F28)),FALSE())),"記録確認日は時刻なしで必須",IF(OR(C28&lt;SUMIFS(当初受注!$B$8:$B$57,当初受注!$A$8:$A$57,A28),C28&gt;F28,F28&gt;受注一覧!$H$3),"受注日≦変更日≦確認日≦基準日を確認",IF(AND(B28&gt;1,OR(C28&lt;SUMIFS($C$8:$C$107,$A$8:$A$107,A28,$B$8:$B$107,B28-1),F28&lt;SUMIFS($F$8:$F$107,$A$8:$A$107,A28,$B$8:$B$107,B28-1))),"前版より日付が逆行しています",IF(COUNTIFS($A$8:$A$107,A28,$B$8:$B$107,"&lt;"&amp;B28,$D$8:$D$107,"取消")+COUNTIFS($A$8:$A$107,A28,$B$8:$B$107,"&lt;"&amp;B28,$D$8:$D$107,"未確認")&gt;0,"取消/未確認の後へ別版を追加できません","確認済み")))))))))))))),ISNUMBER(K28),K28=IF(J28="確認済み",0,1))),1,IF(K28&lt;&gt;0,0,IF(AND(ISNUMBER(G28),G28=IF(COUNTIFS($A$8:$A$107,A28,$B$8:$B$107,"&gt;"&amp;B28)=0,1,0),IF(D28="未確認",ISTEXT(H28),ISNUMBER(H28)),H28=IF(D28="変更",E28,IF(D28="取消",0,""))),0,1))))</f>
        <v>0</v>
      </c>
    </row>
    <row r="29" customFormat="false" ht="30" hidden="false" customHeight="true" outlineLevel="0" collapsed="false">
      <c r="A29" s="9"/>
      <c r="B29" s="13"/>
      <c r="C29" s="3"/>
      <c r="D29" s="14"/>
      <c r="E29" s="10"/>
      <c r="F29" s="3"/>
      <c r="G29" s="1" t="str">
        <f aca="false">IF(J29="","",IF(K29&lt;&gt;0,NA(),IF(COUNTIFS($A$8:$A$107,A29,$B$8:$B$107,"&gt;"&amp;B29)=0,1,0)))</f>
        <v/>
      </c>
      <c r="H29" s="4" t="str">
        <f aca="false">IF(J29="","",IF(K29&lt;&gt;0,NA(),IF(D29="変更",E29,IF(D29="取消",0,""))))</f>
        <v/>
      </c>
      <c r="I29" s="1"/>
      <c r="J29" s="1" t="str">
        <f aca="false">IF(COUNTA(A29:F29)=0,"",IF(NOT(AND(ISTEXT(A29),LEN(A29)=8,EXACT(LEFT(A29,4),"ORD-"),ISNUMBER(FIND(MID(A29,5,1)&amp;"x","0x1x2x3x4x5x6x7x8x9x")),ISNUMBER(FIND(MID(A29,6,1)&amp;"x","0x1x2x3x4x5x6x7x8x9x")),ISNUMBER(FIND(MID(A29,7,1)&amp;"x","0x1x2x3x4x5x6x7x8x9x")),ISNUMBER(FIND(MID(A29,8,1)&amp;"x","0x1x2x3x4x5x6x7x8x9x")))),"IDはORD-と半角数字4桁",IF(COUNTIFS(当初受注!$A$8:$A$57,A29)&lt;&gt;1,"当初受注が一意に登録されていません",IF(NOT(IF(ISNUMBER(B29),AND(B29&gt;=1,B29&lt;=100,B29=INT(B29)),FALSE())),"変更版は1〜100の整数で必須",IF(COUNTIFS($A$8:$A$107,A29,$B$8:$B$107,B29)&gt;1,"同じ受注の変更版が重複",IF(AND(B29&gt;1,COUNTIFS($A$8:$A$107,A29,$B$8:$B$107,B29-1)&lt;&gt;1),"変更版の連番が欠落",IF(NOT(IF(ISNUMBER(C29),AND(C29&gt;=43831,C29&lt;73051,C29=INT(C29)),FALSE())),"変更発生日は時刻なしで必須",IF(NOT(OR(D29="変更",D29="取消",D29="未確認")),"区分を確認",IF(AND(D29="変更",NOT(IF(ISNUMBER(E29),AND(E29&gt;=0,E29&lt;=1000000000,E29=INT(E29)),FALSE()))),"変更後総額は0〜10億円の整数で必須",IF(AND(D29&lt;&gt;"変更",COUNTA(E29)&gt;0),"取消/未確認の金額は空欄",IF(NOT(IF(ISNUMBER(F29),AND(F29&gt;=43831,F29&lt;73051,F29=INT(F29)),FALSE())),"記録確認日は時刻なしで必須",IF(OR(C29&lt;SUMIFS(当初受注!$B$8:$B$57,当初受注!$A$8:$A$57,A29),C29&gt;F29,F29&gt;受注一覧!$H$3),"受注日≦変更日≦確認日≦基準日を確認",IF(AND(B29&gt;1,OR(C29&lt;SUMIFS($C$8:$C$107,$A$8:$A$107,A29,$B$8:$B$107,B29-1),F29&lt;SUMIFS($F$8:$F$107,$A$8:$A$107,A29,$B$8:$B$107,B29-1))),"前版より日付が逆行しています",IF(COUNTIFS($A$8:$A$107,A29,$B$8:$B$107,"&lt;"&amp;B29,$D$8:$D$107,"取消")+COUNTIFS($A$8:$A$107,A29,$B$8:$B$107,"&lt;"&amp;B29,$D$8:$D$107,"未確認")&gt;0,"取消/未確認の後へ別版を追加できません","確認済み"))))))))))))))</f>
        <v/>
      </c>
      <c r="K29" s="1" t="str">
        <f aca="false">IF(J29="","",IF(J29="確認済み",0,1))</f>
        <v/>
      </c>
      <c r="L29" s="1" t="n">
        <f aca="false">IF(COUNTA(A29:F29)=0,IF(AND(J29="",K29="",G29="",H29=""),0,1),IF(NOT(AND(ISTEXT(J29),J29=IF(COUNTA(A29:F29)=0,"",IF(NOT(AND(ISTEXT(A29),LEN(A29)=8,EXACT(LEFT(A29,4),"ORD-"),ISNUMBER(FIND(MID(A29,5,1)&amp;"x","0x1x2x3x4x5x6x7x8x9x")),ISNUMBER(FIND(MID(A29,6,1)&amp;"x","0x1x2x3x4x5x6x7x8x9x")),ISNUMBER(FIND(MID(A29,7,1)&amp;"x","0x1x2x3x4x5x6x7x8x9x")),ISNUMBER(FIND(MID(A29,8,1)&amp;"x","0x1x2x3x4x5x6x7x8x9x")))),"IDはORD-と半角数字4桁",IF(COUNTIFS(当初受注!$A$8:$A$57,A29)&lt;&gt;1,"当初受注が一意に登録されていません",IF(NOT(IF(ISNUMBER(B29),AND(B29&gt;=1,B29&lt;=100,B29=INT(B29)),FALSE())),"変更版は1〜100の整数で必須",IF(COUNTIFS($A$8:$A$107,A29,$B$8:$B$107,B29)&gt;1,"同じ受注の変更版が重複",IF(AND(B29&gt;1,COUNTIFS($A$8:$A$107,A29,$B$8:$B$107,B29-1)&lt;&gt;1),"変更版の連番が欠落",IF(NOT(IF(ISNUMBER(C29),AND(C29&gt;=43831,C29&lt;73051,C29=INT(C29)),FALSE())),"変更発生日は時刻なしで必須",IF(NOT(OR(D29="変更",D29="取消",D29="未確認")),"区分を確認",IF(AND(D29="変更",NOT(IF(ISNUMBER(E29),AND(E29&gt;=0,E29&lt;=1000000000,E29=INT(E29)),FALSE()))),"変更後総額は0〜10億円の整数で必須",IF(AND(D29&lt;&gt;"変更",COUNTA(E29)&gt;0),"取消/未確認の金額は空欄",IF(NOT(IF(ISNUMBER(F29),AND(F29&gt;=43831,F29&lt;73051,F29=INT(F29)),FALSE())),"記録確認日は時刻なしで必須",IF(OR(C29&lt;SUMIFS(当初受注!$B$8:$B$57,当初受注!$A$8:$A$57,A29),C29&gt;F29,F29&gt;受注一覧!$H$3),"受注日≦変更日≦確認日≦基準日を確認",IF(AND(B29&gt;1,OR(C29&lt;SUMIFS($C$8:$C$107,$A$8:$A$107,A29,$B$8:$B$107,B29-1),F29&lt;SUMIFS($F$8:$F$107,$A$8:$A$107,A29,$B$8:$B$107,B29-1))),"前版より日付が逆行しています",IF(COUNTIFS($A$8:$A$107,A29,$B$8:$B$107,"&lt;"&amp;B29,$D$8:$D$107,"取消")+COUNTIFS($A$8:$A$107,A29,$B$8:$B$107,"&lt;"&amp;B29,$D$8:$D$107,"未確認")&gt;0,"取消/未確認の後へ別版を追加できません","確認済み")))))))))))))),ISNUMBER(K29),K29=IF(J29="確認済み",0,1))),1,IF(K29&lt;&gt;0,0,IF(AND(ISNUMBER(G29),G29=IF(COUNTIFS($A$8:$A$107,A29,$B$8:$B$107,"&gt;"&amp;B29)=0,1,0),IF(D29="未確認",ISTEXT(H29),ISNUMBER(H29)),H29=IF(D29="変更",E29,IF(D29="取消",0,""))),0,1))))</f>
        <v>0</v>
      </c>
    </row>
    <row r="30" customFormat="false" ht="30" hidden="false" customHeight="true" outlineLevel="0" collapsed="false">
      <c r="A30" s="9"/>
      <c r="B30" s="13"/>
      <c r="C30" s="3"/>
      <c r="D30" s="14"/>
      <c r="E30" s="10"/>
      <c r="F30" s="3"/>
      <c r="G30" s="1" t="str">
        <f aca="false">IF(J30="","",IF(K30&lt;&gt;0,NA(),IF(COUNTIFS($A$8:$A$107,A30,$B$8:$B$107,"&gt;"&amp;B30)=0,1,0)))</f>
        <v/>
      </c>
      <c r="H30" s="4" t="str">
        <f aca="false">IF(J30="","",IF(K30&lt;&gt;0,NA(),IF(D30="変更",E30,IF(D30="取消",0,""))))</f>
        <v/>
      </c>
      <c r="I30" s="1"/>
      <c r="J30" s="1" t="str">
        <f aca="false">IF(COUNTA(A30:F30)=0,"",IF(NOT(AND(ISTEXT(A30),LEN(A30)=8,EXACT(LEFT(A30,4),"ORD-"),ISNUMBER(FIND(MID(A30,5,1)&amp;"x","0x1x2x3x4x5x6x7x8x9x")),ISNUMBER(FIND(MID(A30,6,1)&amp;"x","0x1x2x3x4x5x6x7x8x9x")),ISNUMBER(FIND(MID(A30,7,1)&amp;"x","0x1x2x3x4x5x6x7x8x9x")),ISNUMBER(FIND(MID(A30,8,1)&amp;"x","0x1x2x3x4x5x6x7x8x9x")))),"IDはORD-と半角数字4桁",IF(COUNTIFS(当初受注!$A$8:$A$57,A30)&lt;&gt;1,"当初受注が一意に登録されていません",IF(NOT(IF(ISNUMBER(B30),AND(B30&gt;=1,B30&lt;=100,B30=INT(B30)),FALSE())),"変更版は1〜100の整数で必須",IF(COUNTIFS($A$8:$A$107,A30,$B$8:$B$107,B30)&gt;1,"同じ受注の変更版が重複",IF(AND(B30&gt;1,COUNTIFS($A$8:$A$107,A30,$B$8:$B$107,B30-1)&lt;&gt;1),"変更版の連番が欠落",IF(NOT(IF(ISNUMBER(C30),AND(C30&gt;=43831,C30&lt;73051,C30=INT(C30)),FALSE())),"変更発生日は時刻なしで必須",IF(NOT(OR(D30="変更",D30="取消",D30="未確認")),"区分を確認",IF(AND(D30="変更",NOT(IF(ISNUMBER(E30),AND(E30&gt;=0,E30&lt;=1000000000,E30=INT(E30)),FALSE()))),"変更後総額は0〜10億円の整数で必須",IF(AND(D30&lt;&gt;"変更",COUNTA(E30)&gt;0),"取消/未確認の金額は空欄",IF(NOT(IF(ISNUMBER(F30),AND(F30&gt;=43831,F30&lt;73051,F30=INT(F30)),FALSE())),"記録確認日は時刻なしで必須",IF(OR(C30&lt;SUMIFS(当初受注!$B$8:$B$57,当初受注!$A$8:$A$57,A30),C30&gt;F30,F30&gt;受注一覧!$H$3),"受注日≦変更日≦確認日≦基準日を確認",IF(AND(B30&gt;1,OR(C30&lt;SUMIFS($C$8:$C$107,$A$8:$A$107,A30,$B$8:$B$107,B30-1),F30&lt;SUMIFS($F$8:$F$107,$A$8:$A$107,A30,$B$8:$B$107,B30-1))),"前版より日付が逆行しています",IF(COUNTIFS($A$8:$A$107,A30,$B$8:$B$107,"&lt;"&amp;B30,$D$8:$D$107,"取消")+COUNTIFS($A$8:$A$107,A30,$B$8:$B$107,"&lt;"&amp;B30,$D$8:$D$107,"未確認")&gt;0,"取消/未確認の後へ別版を追加できません","確認済み"))))))))))))))</f>
        <v/>
      </c>
      <c r="K30" s="1" t="str">
        <f aca="false">IF(J30="","",IF(J30="確認済み",0,1))</f>
        <v/>
      </c>
      <c r="L30" s="1" t="n">
        <f aca="false">IF(COUNTA(A30:F30)=0,IF(AND(J30="",K30="",G30="",H30=""),0,1),IF(NOT(AND(ISTEXT(J30),J30=IF(COUNTA(A30:F30)=0,"",IF(NOT(AND(ISTEXT(A30),LEN(A30)=8,EXACT(LEFT(A30,4),"ORD-"),ISNUMBER(FIND(MID(A30,5,1)&amp;"x","0x1x2x3x4x5x6x7x8x9x")),ISNUMBER(FIND(MID(A30,6,1)&amp;"x","0x1x2x3x4x5x6x7x8x9x")),ISNUMBER(FIND(MID(A30,7,1)&amp;"x","0x1x2x3x4x5x6x7x8x9x")),ISNUMBER(FIND(MID(A30,8,1)&amp;"x","0x1x2x3x4x5x6x7x8x9x")))),"IDはORD-と半角数字4桁",IF(COUNTIFS(当初受注!$A$8:$A$57,A30)&lt;&gt;1,"当初受注が一意に登録されていません",IF(NOT(IF(ISNUMBER(B30),AND(B30&gt;=1,B30&lt;=100,B30=INT(B30)),FALSE())),"変更版は1〜100の整数で必須",IF(COUNTIFS($A$8:$A$107,A30,$B$8:$B$107,B30)&gt;1,"同じ受注の変更版が重複",IF(AND(B30&gt;1,COUNTIFS($A$8:$A$107,A30,$B$8:$B$107,B30-1)&lt;&gt;1),"変更版の連番が欠落",IF(NOT(IF(ISNUMBER(C30),AND(C30&gt;=43831,C30&lt;73051,C30=INT(C30)),FALSE())),"変更発生日は時刻なしで必須",IF(NOT(OR(D30="変更",D30="取消",D30="未確認")),"区分を確認",IF(AND(D30="変更",NOT(IF(ISNUMBER(E30),AND(E30&gt;=0,E30&lt;=1000000000,E30=INT(E30)),FALSE()))),"変更後総額は0〜10億円の整数で必須",IF(AND(D30&lt;&gt;"変更",COUNTA(E30)&gt;0),"取消/未確認の金額は空欄",IF(NOT(IF(ISNUMBER(F30),AND(F30&gt;=43831,F30&lt;73051,F30=INT(F30)),FALSE())),"記録確認日は時刻なしで必須",IF(OR(C30&lt;SUMIFS(当初受注!$B$8:$B$57,当初受注!$A$8:$A$57,A30),C30&gt;F30,F30&gt;受注一覧!$H$3),"受注日≦変更日≦確認日≦基準日を確認",IF(AND(B30&gt;1,OR(C30&lt;SUMIFS($C$8:$C$107,$A$8:$A$107,A30,$B$8:$B$107,B30-1),F30&lt;SUMIFS($F$8:$F$107,$A$8:$A$107,A30,$B$8:$B$107,B30-1))),"前版より日付が逆行しています",IF(COUNTIFS($A$8:$A$107,A30,$B$8:$B$107,"&lt;"&amp;B30,$D$8:$D$107,"取消")+COUNTIFS($A$8:$A$107,A30,$B$8:$B$107,"&lt;"&amp;B30,$D$8:$D$107,"未確認")&gt;0,"取消/未確認の後へ別版を追加できません","確認済み")))))))))))))),ISNUMBER(K30),K30=IF(J30="確認済み",0,1))),1,IF(K30&lt;&gt;0,0,IF(AND(ISNUMBER(G30),G30=IF(COUNTIFS($A$8:$A$107,A30,$B$8:$B$107,"&gt;"&amp;B30)=0,1,0),IF(D30="未確認",ISTEXT(H30),ISNUMBER(H30)),H30=IF(D30="変更",E30,IF(D30="取消",0,""))),0,1))))</f>
        <v>0</v>
      </c>
    </row>
    <row r="31" customFormat="false" ht="30" hidden="false" customHeight="true" outlineLevel="0" collapsed="false">
      <c r="A31" s="9"/>
      <c r="B31" s="13"/>
      <c r="C31" s="3"/>
      <c r="D31" s="14"/>
      <c r="E31" s="10"/>
      <c r="F31" s="3"/>
      <c r="G31" s="1" t="str">
        <f aca="false">IF(J31="","",IF(K31&lt;&gt;0,NA(),IF(COUNTIFS($A$8:$A$107,A31,$B$8:$B$107,"&gt;"&amp;B31)=0,1,0)))</f>
        <v/>
      </c>
      <c r="H31" s="4" t="str">
        <f aca="false">IF(J31="","",IF(K31&lt;&gt;0,NA(),IF(D31="変更",E31,IF(D31="取消",0,""))))</f>
        <v/>
      </c>
      <c r="I31" s="1"/>
      <c r="J31" s="1" t="str">
        <f aca="false">IF(COUNTA(A31:F31)=0,"",IF(NOT(AND(ISTEXT(A31),LEN(A31)=8,EXACT(LEFT(A31,4),"ORD-"),ISNUMBER(FIND(MID(A31,5,1)&amp;"x","0x1x2x3x4x5x6x7x8x9x")),ISNUMBER(FIND(MID(A31,6,1)&amp;"x","0x1x2x3x4x5x6x7x8x9x")),ISNUMBER(FIND(MID(A31,7,1)&amp;"x","0x1x2x3x4x5x6x7x8x9x")),ISNUMBER(FIND(MID(A31,8,1)&amp;"x","0x1x2x3x4x5x6x7x8x9x")))),"IDはORD-と半角数字4桁",IF(COUNTIFS(当初受注!$A$8:$A$57,A31)&lt;&gt;1,"当初受注が一意に登録されていません",IF(NOT(IF(ISNUMBER(B31),AND(B31&gt;=1,B31&lt;=100,B31=INT(B31)),FALSE())),"変更版は1〜100の整数で必須",IF(COUNTIFS($A$8:$A$107,A31,$B$8:$B$107,B31)&gt;1,"同じ受注の変更版が重複",IF(AND(B31&gt;1,COUNTIFS($A$8:$A$107,A31,$B$8:$B$107,B31-1)&lt;&gt;1),"変更版の連番が欠落",IF(NOT(IF(ISNUMBER(C31),AND(C31&gt;=43831,C31&lt;73051,C31=INT(C31)),FALSE())),"変更発生日は時刻なしで必須",IF(NOT(OR(D31="変更",D31="取消",D31="未確認")),"区分を確認",IF(AND(D31="変更",NOT(IF(ISNUMBER(E31),AND(E31&gt;=0,E31&lt;=1000000000,E31=INT(E31)),FALSE()))),"変更後総額は0〜10億円の整数で必須",IF(AND(D31&lt;&gt;"変更",COUNTA(E31)&gt;0),"取消/未確認の金額は空欄",IF(NOT(IF(ISNUMBER(F31),AND(F31&gt;=43831,F31&lt;73051,F31=INT(F31)),FALSE())),"記録確認日は時刻なしで必須",IF(OR(C31&lt;SUMIFS(当初受注!$B$8:$B$57,当初受注!$A$8:$A$57,A31),C31&gt;F31,F31&gt;受注一覧!$H$3),"受注日≦変更日≦確認日≦基準日を確認",IF(AND(B31&gt;1,OR(C31&lt;SUMIFS($C$8:$C$107,$A$8:$A$107,A31,$B$8:$B$107,B31-1),F31&lt;SUMIFS($F$8:$F$107,$A$8:$A$107,A31,$B$8:$B$107,B31-1))),"前版より日付が逆行しています",IF(COUNTIFS($A$8:$A$107,A31,$B$8:$B$107,"&lt;"&amp;B31,$D$8:$D$107,"取消")+COUNTIFS($A$8:$A$107,A31,$B$8:$B$107,"&lt;"&amp;B31,$D$8:$D$107,"未確認")&gt;0,"取消/未確認の後へ別版を追加できません","確認済み"))))))))))))))</f>
        <v/>
      </c>
      <c r="K31" s="1" t="str">
        <f aca="false">IF(J31="","",IF(J31="確認済み",0,1))</f>
        <v/>
      </c>
      <c r="L31" s="1" t="n">
        <f aca="false">IF(COUNTA(A31:F31)=0,IF(AND(J31="",K31="",G31="",H31=""),0,1),IF(NOT(AND(ISTEXT(J31),J31=IF(COUNTA(A31:F31)=0,"",IF(NOT(AND(ISTEXT(A31),LEN(A31)=8,EXACT(LEFT(A31,4),"ORD-"),ISNUMBER(FIND(MID(A31,5,1)&amp;"x","0x1x2x3x4x5x6x7x8x9x")),ISNUMBER(FIND(MID(A31,6,1)&amp;"x","0x1x2x3x4x5x6x7x8x9x")),ISNUMBER(FIND(MID(A31,7,1)&amp;"x","0x1x2x3x4x5x6x7x8x9x")),ISNUMBER(FIND(MID(A31,8,1)&amp;"x","0x1x2x3x4x5x6x7x8x9x")))),"IDはORD-と半角数字4桁",IF(COUNTIFS(当初受注!$A$8:$A$57,A31)&lt;&gt;1,"当初受注が一意に登録されていません",IF(NOT(IF(ISNUMBER(B31),AND(B31&gt;=1,B31&lt;=100,B31=INT(B31)),FALSE())),"変更版は1〜100の整数で必須",IF(COUNTIFS($A$8:$A$107,A31,$B$8:$B$107,B31)&gt;1,"同じ受注の変更版が重複",IF(AND(B31&gt;1,COUNTIFS($A$8:$A$107,A31,$B$8:$B$107,B31-1)&lt;&gt;1),"変更版の連番が欠落",IF(NOT(IF(ISNUMBER(C31),AND(C31&gt;=43831,C31&lt;73051,C31=INT(C31)),FALSE())),"変更発生日は時刻なしで必須",IF(NOT(OR(D31="変更",D31="取消",D31="未確認")),"区分を確認",IF(AND(D31="変更",NOT(IF(ISNUMBER(E31),AND(E31&gt;=0,E31&lt;=1000000000,E31=INT(E31)),FALSE()))),"変更後総額は0〜10億円の整数で必須",IF(AND(D31&lt;&gt;"変更",COUNTA(E31)&gt;0),"取消/未確認の金額は空欄",IF(NOT(IF(ISNUMBER(F31),AND(F31&gt;=43831,F31&lt;73051,F31=INT(F31)),FALSE())),"記録確認日は時刻なしで必須",IF(OR(C31&lt;SUMIFS(当初受注!$B$8:$B$57,当初受注!$A$8:$A$57,A31),C31&gt;F31,F31&gt;受注一覧!$H$3),"受注日≦変更日≦確認日≦基準日を確認",IF(AND(B31&gt;1,OR(C31&lt;SUMIFS($C$8:$C$107,$A$8:$A$107,A31,$B$8:$B$107,B31-1),F31&lt;SUMIFS($F$8:$F$107,$A$8:$A$107,A31,$B$8:$B$107,B31-1))),"前版より日付が逆行しています",IF(COUNTIFS($A$8:$A$107,A31,$B$8:$B$107,"&lt;"&amp;B31,$D$8:$D$107,"取消")+COUNTIFS($A$8:$A$107,A31,$B$8:$B$107,"&lt;"&amp;B31,$D$8:$D$107,"未確認")&gt;0,"取消/未確認の後へ別版を追加できません","確認済み")))))))))))))),ISNUMBER(K31),K31=IF(J31="確認済み",0,1))),1,IF(K31&lt;&gt;0,0,IF(AND(ISNUMBER(G31),G31=IF(COUNTIFS($A$8:$A$107,A31,$B$8:$B$107,"&gt;"&amp;B31)=0,1,0),IF(D31="未確認",ISTEXT(H31),ISNUMBER(H31)),H31=IF(D31="変更",E31,IF(D31="取消",0,""))),0,1))))</f>
        <v>0</v>
      </c>
    </row>
    <row r="32" customFormat="false" ht="30" hidden="false" customHeight="true" outlineLevel="0" collapsed="false">
      <c r="A32" s="9"/>
      <c r="B32" s="13"/>
      <c r="C32" s="3"/>
      <c r="D32" s="14"/>
      <c r="E32" s="10"/>
      <c r="F32" s="3"/>
      <c r="G32" s="1" t="str">
        <f aca="false">IF(J32="","",IF(K32&lt;&gt;0,NA(),IF(COUNTIFS($A$8:$A$107,A32,$B$8:$B$107,"&gt;"&amp;B32)=0,1,0)))</f>
        <v/>
      </c>
      <c r="H32" s="4" t="str">
        <f aca="false">IF(J32="","",IF(K32&lt;&gt;0,NA(),IF(D32="変更",E32,IF(D32="取消",0,""))))</f>
        <v/>
      </c>
      <c r="I32" s="1"/>
      <c r="J32" s="1" t="str">
        <f aca="false">IF(COUNTA(A32:F32)=0,"",IF(NOT(AND(ISTEXT(A32),LEN(A32)=8,EXACT(LEFT(A32,4),"ORD-"),ISNUMBER(FIND(MID(A32,5,1)&amp;"x","0x1x2x3x4x5x6x7x8x9x")),ISNUMBER(FIND(MID(A32,6,1)&amp;"x","0x1x2x3x4x5x6x7x8x9x")),ISNUMBER(FIND(MID(A32,7,1)&amp;"x","0x1x2x3x4x5x6x7x8x9x")),ISNUMBER(FIND(MID(A32,8,1)&amp;"x","0x1x2x3x4x5x6x7x8x9x")))),"IDはORD-と半角数字4桁",IF(COUNTIFS(当初受注!$A$8:$A$57,A32)&lt;&gt;1,"当初受注が一意に登録されていません",IF(NOT(IF(ISNUMBER(B32),AND(B32&gt;=1,B32&lt;=100,B32=INT(B32)),FALSE())),"変更版は1〜100の整数で必須",IF(COUNTIFS($A$8:$A$107,A32,$B$8:$B$107,B32)&gt;1,"同じ受注の変更版が重複",IF(AND(B32&gt;1,COUNTIFS($A$8:$A$107,A32,$B$8:$B$107,B32-1)&lt;&gt;1),"変更版の連番が欠落",IF(NOT(IF(ISNUMBER(C32),AND(C32&gt;=43831,C32&lt;73051,C32=INT(C32)),FALSE())),"変更発生日は時刻なしで必須",IF(NOT(OR(D32="変更",D32="取消",D32="未確認")),"区分を確認",IF(AND(D32="変更",NOT(IF(ISNUMBER(E32),AND(E32&gt;=0,E32&lt;=1000000000,E32=INT(E32)),FALSE()))),"変更後総額は0〜10億円の整数で必須",IF(AND(D32&lt;&gt;"変更",COUNTA(E32)&gt;0),"取消/未確認の金額は空欄",IF(NOT(IF(ISNUMBER(F32),AND(F32&gt;=43831,F32&lt;73051,F32=INT(F32)),FALSE())),"記録確認日は時刻なしで必須",IF(OR(C32&lt;SUMIFS(当初受注!$B$8:$B$57,当初受注!$A$8:$A$57,A32),C32&gt;F32,F32&gt;受注一覧!$H$3),"受注日≦変更日≦確認日≦基準日を確認",IF(AND(B32&gt;1,OR(C32&lt;SUMIFS($C$8:$C$107,$A$8:$A$107,A32,$B$8:$B$107,B32-1),F32&lt;SUMIFS($F$8:$F$107,$A$8:$A$107,A32,$B$8:$B$107,B32-1))),"前版より日付が逆行しています",IF(COUNTIFS($A$8:$A$107,A32,$B$8:$B$107,"&lt;"&amp;B32,$D$8:$D$107,"取消")+COUNTIFS($A$8:$A$107,A32,$B$8:$B$107,"&lt;"&amp;B32,$D$8:$D$107,"未確認")&gt;0,"取消/未確認の後へ別版を追加できません","確認済み"))))))))))))))</f>
        <v/>
      </c>
      <c r="K32" s="1" t="str">
        <f aca="false">IF(J32="","",IF(J32="確認済み",0,1))</f>
        <v/>
      </c>
      <c r="L32" s="1" t="n">
        <f aca="false">IF(COUNTA(A32:F32)=0,IF(AND(J32="",K32="",G32="",H32=""),0,1),IF(NOT(AND(ISTEXT(J32),J32=IF(COUNTA(A32:F32)=0,"",IF(NOT(AND(ISTEXT(A32),LEN(A32)=8,EXACT(LEFT(A32,4),"ORD-"),ISNUMBER(FIND(MID(A32,5,1)&amp;"x","0x1x2x3x4x5x6x7x8x9x")),ISNUMBER(FIND(MID(A32,6,1)&amp;"x","0x1x2x3x4x5x6x7x8x9x")),ISNUMBER(FIND(MID(A32,7,1)&amp;"x","0x1x2x3x4x5x6x7x8x9x")),ISNUMBER(FIND(MID(A32,8,1)&amp;"x","0x1x2x3x4x5x6x7x8x9x")))),"IDはORD-と半角数字4桁",IF(COUNTIFS(当初受注!$A$8:$A$57,A32)&lt;&gt;1,"当初受注が一意に登録されていません",IF(NOT(IF(ISNUMBER(B32),AND(B32&gt;=1,B32&lt;=100,B32=INT(B32)),FALSE())),"変更版は1〜100の整数で必須",IF(COUNTIFS($A$8:$A$107,A32,$B$8:$B$107,B32)&gt;1,"同じ受注の変更版が重複",IF(AND(B32&gt;1,COUNTIFS($A$8:$A$107,A32,$B$8:$B$107,B32-1)&lt;&gt;1),"変更版の連番が欠落",IF(NOT(IF(ISNUMBER(C32),AND(C32&gt;=43831,C32&lt;73051,C32=INT(C32)),FALSE())),"変更発生日は時刻なしで必須",IF(NOT(OR(D32="変更",D32="取消",D32="未確認")),"区分を確認",IF(AND(D32="変更",NOT(IF(ISNUMBER(E32),AND(E32&gt;=0,E32&lt;=1000000000,E32=INT(E32)),FALSE()))),"変更後総額は0〜10億円の整数で必須",IF(AND(D32&lt;&gt;"変更",COUNTA(E32)&gt;0),"取消/未確認の金額は空欄",IF(NOT(IF(ISNUMBER(F32),AND(F32&gt;=43831,F32&lt;73051,F32=INT(F32)),FALSE())),"記録確認日は時刻なしで必須",IF(OR(C32&lt;SUMIFS(当初受注!$B$8:$B$57,当初受注!$A$8:$A$57,A32),C32&gt;F32,F32&gt;受注一覧!$H$3),"受注日≦変更日≦確認日≦基準日を確認",IF(AND(B32&gt;1,OR(C32&lt;SUMIFS($C$8:$C$107,$A$8:$A$107,A32,$B$8:$B$107,B32-1),F32&lt;SUMIFS($F$8:$F$107,$A$8:$A$107,A32,$B$8:$B$107,B32-1))),"前版より日付が逆行しています",IF(COUNTIFS($A$8:$A$107,A32,$B$8:$B$107,"&lt;"&amp;B32,$D$8:$D$107,"取消")+COUNTIFS($A$8:$A$107,A32,$B$8:$B$107,"&lt;"&amp;B32,$D$8:$D$107,"未確認")&gt;0,"取消/未確認の後へ別版を追加できません","確認済み")))))))))))))),ISNUMBER(K32),K32=IF(J32="確認済み",0,1))),1,IF(K32&lt;&gt;0,0,IF(AND(ISNUMBER(G32),G32=IF(COUNTIFS($A$8:$A$107,A32,$B$8:$B$107,"&gt;"&amp;B32)=0,1,0),IF(D32="未確認",ISTEXT(H32),ISNUMBER(H32)),H32=IF(D32="変更",E32,IF(D32="取消",0,""))),0,1))))</f>
        <v>0</v>
      </c>
    </row>
    <row r="33" customFormat="false" ht="30" hidden="false" customHeight="true" outlineLevel="0" collapsed="false">
      <c r="A33" s="9"/>
      <c r="B33" s="13"/>
      <c r="C33" s="3"/>
      <c r="D33" s="14"/>
      <c r="E33" s="10"/>
      <c r="F33" s="3"/>
      <c r="G33" s="1" t="str">
        <f aca="false">IF(J33="","",IF(K33&lt;&gt;0,NA(),IF(COUNTIFS($A$8:$A$107,A33,$B$8:$B$107,"&gt;"&amp;B33)=0,1,0)))</f>
        <v/>
      </c>
      <c r="H33" s="4" t="str">
        <f aca="false">IF(J33="","",IF(K33&lt;&gt;0,NA(),IF(D33="変更",E33,IF(D33="取消",0,""))))</f>
        <v/>
      </c>
      <c r="I33" s="1"/>
      <c r="J33" s="1" t="str">
        <f aca="false">IF(COUNTA(A33:F33)=0,"",IF(NOT(AND(ISTEXT(A33),LEN(A33)=8,EXACT(LEFT(A33,4),"ORD-"),ISNUMBER(FIND(MID(A33,5,1)&amp;"x","0x1x2x3x4x5x6x7x8x9x")),ISNUMBER(FIND(MID(A33,6,1)&amp;"x","0x1x2x3x4x5x6x7x8x9x")),ISNUMBER(FIND(MID(A33,7,1)&amp;"x","0x1x2x3x4x5x6x7x8x9x")),ISNUMBER(FIND(MID(A33,8,1)&amp;"x","0x1x2x3x4x5x6x7x8x9x")))),"IDはORD-と半角数字4桁",IF(COUNTIFS(当初受注!$A$8:$A$57,A33)&lt;&gt;1,"当初受注が一意に登録されていません",IF(NOT(IF(ISNUMBER(B33),AND(B33&gt;=1,B33&lt;=100,B33=INT(B33)),FALSE())),"変更版は1〜100の整数で必須",IF(COUNTIFS($A$8:$A$107,A33,$B$8:$B$107,B33)&gt;1,"同じ受注の変更版が重複",IF(AND(B33&gt;1,COUNTIFS($A$8:$A$107,A33,$B$8:$B$107,B33-1)&lt;&gt;1),"変更版の連番が欠落",IF(NOT(IF(ISNUMBER(C33),AND(C33&gt;=43831,C33&lt;73051,C33=INT(C33)),FALSE())),"変更発生日は時刻なしで必須",IF(NOT(OR(D33="変更",D33="取消",D33="未確認")),"区分を確認",IF(AND(D33="変更",NOT(IF(ISNUMBER(E33),AND(E33&gt;=0,E33&lt;=1000000000,E33=INT(E33)),FALSE()))),"変更後総額は0〜10億円の整数で必須",IF(AND(D33&lt;&gt;"変更",COUNTA(E33)&gt;0),"取消/未確認の金額は空欄",IF(NOT(IF(ISNUMBER(F33),AND(F33&gt;=43831,F33&lt;73051,F33=INT(F33)),FALSE())),"記録確認日は時刻なしで必須",IF(OR(C33&lt;SUMIFS(当初受注!$B$8:$B$57,当初受注!$A$8:$A$57,A33),C33&gt;F33,F33&gt;受注一覧!$H$3),"受注日≦変更日≦確認日≦基準日を確認",IF(AND(B33&gt;1,OR(C33&lt;SUMIFS($C$8:$C$107,$A$8:$A$107,A33,$B$8:$B$107,B33-1),F33&lt;SUMIFS($F$8:$F$107,$A$8:$A$107,A33,$B$8:$B$107,B33-1))),"前版より日付が逆行しています",IF(COUNTIFS($A$8:$A$107,A33,$B$8:$B$107,"&lt;"&amp;B33,$D$8:$D$107,"取消")+COUNTIFS($A$8:$A$107,A33,$B$8:$B$107,"&lt;"&amp;B33,$D$8:$D$107,"未確認")&gt;0,"取消/未確認の後へ別版を追加できません","確認済み"))))))))))))))</f>
        <v/>
      </c>
      <c r="K33" s="1" t="str">
        <f aca="false">IF(J33="","",IF(J33="確認済み",0,1))</f>
        <v/>
      </c>
      <c r="L33" s="1" t="n">
        <f aca="false">IF(COUNTA(A33:F33)=0,IF(AND(J33="",K33="",G33="",H33=""),0,1),IF(NOT(AND(ISTEXT(J33),J33=IF(COUNTA(A33:F33)=0,"",IF(NOT(AND(ISTEXT(A33),LEN(A33)=8,EXACT(LEFT(A33,4),"ORD-"),ISNUMBER(FIND(MID(A33,5,1)&amp;"x","0x1x2x3x4x5x6x7x8x9x")),ISNUMBER(FIND(MID(A33,6,1)&amp;"x","0x1x2x3x4x5x6x7x8x9x")),ISNUMBER(FIND(MID(A33,7,1)&amp;"x","0x1x2x3x4x5x6x7x8x9x")),ISNUMBER(FIND(MID(A33,8,1)&amp;"x","0x1x2x3x4x5x6x7x8x9x")))),"IDはORD-と半角数字4桁",IF(COUNTIFS(当初受注!$A$8:$A$57,A33)&lt;&gt;1,"当初受注が一意に登録されていません",IF(NOT(IF(ISNUMBER(B33),AND(B33&gt;=1,B33&lt;=100,B33=INT(B33)),FALSE())),"変更版は1〜100の整数で必須",IF(COUNTIFS($A$8:$A$107,A33,$B$8:$B$107,B33)&gt;1,"同じ受注の変更版が重複",IF(AND(B33&gt;1,COUNTIFS($A$8:$A$107,A33,$B$8:$B$107,B33-1)&lt;&gt;1),"変更版の連番が欠落",IF(NOT(IF(ISNUMBER(C33),AND(C33&gt;=43831,C33&lt;73051,C33=INT(C33)),FALSE())),"変更発生日は時刻なしで必須",IF(NOT(OR(D33="変更",D33="取消",D33="未確認")),"区分を確認",IF(AND(D33="変更",NOT(IF(ISNUMBER(E33),AND(E33&gt;=0,E33&lt;=1000000000,E33=INT(E33)),FALSE()))),"変更後総額は0〜10億円の整数で必須",IF(AND(D33&lt;&gt;"変更",COUNTA(E33)&gt;0),"取消/未確認の金額は空欄",IF(NOT(IF(ISNUMBER(F33),AND(F33&gt;=43831,F33&lt;73051,F33=INT(F33)),FALSE())),"記録確認日は時刻なしで必須",IF(OR(C33&lt;SUMIFS(当初受注!$B$8:$B$57,当初受注!$A$8:$A$57,A33),C33&gt;F33,F33&gt;受注一覧!$H$3),"受注日≦変更日≦確認日≦基準日を確認",IF(AND(B33&gt;1,OR(C33&lt;SUMIFS($C$8:$C$107,$A$8:$A$107,A33,$B$8:$B$107,B33-1),F33&lt;SUMIFS($F$8:$F$107,$A$8:$A$107,A33,$B$8:$B$107,B33-1))),"前版より日付が逆行しています",IF(COUNTIFS($A$8:$A$107,A33,$B$8:$B$107,"&lt;"&amp;B33,$D$8:$D$107,"取消")+COUNTIFS($A$8:$A$107,A33,$B$8:$B$107,"&lt;"&amp;B33,$D$8:$D$107,"未確認")&gt;0,"取消/未確認の後へ別版を追加できません","確認済み")))))))))))))),ISNUMBER(K33),K33=IF(J33="確認済み",0,1))),1,IF(K33&lt;&gt;0,0,IF(AND(ISNUMBER(G33),G33=IF(COUNTIFS($A$8:$A$107,A33,$B$8:$B$107,"&gt;"&amp;B33)=0,1,0),IF(D33="未確認",ISTEXT(H33),ISNUMBER(H33)),H33=IF(D33="変更",E33,IF(D33="取消",0,""))),0,1))))</f>
        <v>0</v>
      </c>
    </row>
    <row r="34" customFormat="false" ht="30" hidden="false" customHeight="true" outlineLevel="0" collapsed="false">
      <c r="A34" s="9"/>
      <c r="B34" s="13"/>
      <c r="C34" s="3"/>
      <c r="D34" s="14"/>
      <c r="E34" s="10"/>
      <c r="F34" s="3"/>
      <c r="G34" s="1" t="str">
        <f aca="false">IF(J34="","",IF(K34&lt;&gt;0,NA(),IF(COUNTIFS($A$8:$A$107,A34,$B$8:$B$107,"&gt;"&amp;B34)=0,1,0)))</f>
        <v/>
      </c>
      <c r="H34" s="4" t="str">
        <f aca="false">IF(J34="","",IF(K34&lt;&gt;0,NA(),IF(D34="変更",E34,IF(D34="取消",0,""))))</f>
        <v/>
      </c>
      <c r="I34" s="1"/>
      <c r="J34" s="1" t="str">
        <f aca="false">IF(COUNTA(A34:F34)=0,"",IF(NOT(AND(ISTEXT(A34),LEN(A34)=8,EXACT(LEFT(A34,4),"ORD-"),ISNUMBER(FIND(MID(A34,5,1)&amp;"x","0x1x2x3x4x5x6x7x8x9x")),ISNUMBER(FIND(MID(A34,6,1)&amp;"x","0x1x2x3x4x5x6x7x8x9x")),ISNUMBER(FIND(MID(A34,7,1)&amp;"x","0x1x2x3x4x5x6x7x8x9x")),ISNUMBER(FIND(MID(A34,8,1)&amp;"x","0x1x2x3x4x5x6x7x8x9x")))),"IDはORD-と半角数字4桁",IF(COUNTIFS(当初受注!$A$8:$A$57,A34)&lt;&gt;1,"当初受注が一意に登録されていません",IF(NOT(IF(ISNUMBER(B34),AND(B34&gt;=1,B34&lt;=100,B34=INT(B34)),FALSE())),"変更版は1〜100の整数で必須",IF(COUNTIFS($A$8:$A$107,A34,$B$8:$B$107,B34)&gt;1,"同じ受注の変更版が重複",IF(AND(B34&gt;1,COUNTIFS($A$8:$A$107,A34,$B$8:$B$107,B34-1)&lt;&gt;1),"変更版の連番が欠落",IF(NOT(IF(ISNUMBER(C34),AND(C34&gt;=43831,C34&lt;73051,C34=INT(C34)),FALSE())),"変更発生日は時刻なしで必須",IF(NOT(OR(D34="変更",D34="取消",D34="未確認")),"区分を確認",IF(AND(D34="変更",NOT(IF(ISNUMBER(E34),AND(E34&gt;=0,E34&lt;=1000000000,E34=INT(E34)),FALSE()))),"変更後総額は0〜10億円の整数で必須",IF(AND(D34&lt;&gt;"変更",COUNTA(E34)&gt;0),"取消/未確認の金額は空欄",IF(NOT(IF(ISNUMBER(F34),AND(F34&gt;=43831,F34&lt;73051,F34=INT(F34)),FALSE())),"記録確認日は時刻なしで必須",IF(OR(C34&lt;SUMIFS(当初受注!$B$8:$B$57,当初受注!$A$8:$A$57,A34),C34&gt;F34,F34&gt;受注一覧!$H$3),"受注日≦変更日≦確認日≦基準日を確認",IF(AND(B34&gt;1,OR(C34&lt;SUMIFS($C$8:$C$107,$A$8:$A$107,A34,$B$8:$B$107,B34-1),F34&lt;SUMIFS($F$8:$F$107,$A$8:$A$107,A34,$B$8:$B$107,B34-1))),"前版より日付が逆行しています",IF(COUNTIFS($A$8:$A$107,A34,$B$8:$B$107,"&lt;"&amp;B34,$D$8:$D$107,"取消")+COUNTIFS($A$8:$A$107,A34,$B$8:$B$107,"&lt;"&amp;B34,$D$8:$D$107,"未確認")&gt;0,"取消/未確認の後へ別版を追加できません","確認済み"))))))))))))))</f>
        <v/>
      </c>
      <c r="K34" s="1" t="str">
        <f aca="false">IF(J34="","",IF(J34="確認済み",0,1))</f>
        <v/>
      </c>
      <c r="L34" s="1" t="n">
        <f aca="false">IF(COUNTA(A34:F34)=0,IF(AND(J34="",K34="",G34="",H34=""),0,1),IF(NOT(AND(ISTEXT(J34),J34=IF(COUNTA(A34:F34)=0,"",IF(NOT(AND(ISTEXT(A34),LEN(A34)=8,EXACT(LEFT(A34,4),"ORD-"),ISNUMBER(FIND(MID(A34,5,1)&amp;"x","0x1x2x3x4x5x6x7x8x9x")),ISNUMBER(FIND(MID(A34,6,1)&amp;"x","0x1x2x3x4x5x6x7x8x9x")),ISNUMBER(FIND(MID(A34,7,1)&amp;"x","0x1x2x3x4x5x6x7x8x9x")),ISNUMBER(FIND(MID(A34,8,1)&amp;"x","0x1x2x3x4x5x6x7x8x9x")))),"IDはORD-と半角数字4桁",IF(COUNTIFS(当初受注!$A$8:$A$57,A34)&lt;&gt;1,"当初受注が一意に登録されていません",IF(NOT(IF(ISNUMBER(B34),AND(B34&gt;=1,B34&lt;=100,B34=INT(B34)),FALSE())),"変更版は1〜100の整数で必須",IF(COUNTIFS($A$8:$A$107,A34,$B$8:$B$107,B34)&gt;1,"同じ受注の変更版が重複",IF(AND(B34&gt;1,COUNTIFS($A$8:$A$107,A34,$B$8:$B$107,B34-1)&lt;&gt;1),"変更版の連番が欠落",IF(NOT(IF(ISNUMBER(C34),AND(C34&gt;=43831,C34&lt;73051,C34=INT(C34)),FALSE())),"変更発生日は時刻なしで必須",IF(NOT(OR(D34="変更",D34="取消",D34="未確認")),"区分を確認",IF(AND(D34="変更",NOT(IF(ISNUMBER(E34),AND(E34&gt;=0,E34&lt;=1000000000,E34=INT(E34)),FALSE()))),"変更後総額は0〜10億円の整数で必須",IF(AND(D34&lt;&gt;"変更",COUNTA(E34)&gt;0),"取消/未確認の金額は空欄",IF(NOT(IF(ISNUMBER(F34),AND(F34&gt;=43831,F34&lt;73051,F34=INT(F34)),FALSE())),"記録確認日は時刻なしで必須",IF(OR(C34&lt;SUMIFS(当初受注!$B$8:$B$57,当初受注!$A$8:$A$57,A34),C34&gt;F34,F34&gt;受注一覧!$H$3),"受注日≦変更日≦確認日≦基準日を確認",IF(AND(B34&gt;1,OR(C34&lt;SUMIFS($C$8:$C$107,$A$8:$A$107,A34,$B$8:$B$107,B34-1),F34&lt;SUMIFS($F$8:$F$107,$A$8:$A$107,A34,$B$8:$B$107,B34-1))),"前版より日付が逆行しています",IF(COUNTIFS($A$8:$A$107,A34,$B$8:$B$107,"&lt;"&amp;B34,$D$8:$D$107,"取消")+COUNTIFS($A$8:$A$107,A34,$B$8:$B$107,"&lt;"&amp;B34,$D$8:$D$107,"未確認")&gt;0,"取消/未確認の後へ別版を追加できません","確認済み")))))))))))))),ISNUMBER(K34),K34=IF(J34="確認済み",0,1))),1,IF(K34&lt;&gt;0,0,IF(AND(ISNUMBER(G34),G34=IF(COUNTIFS($A$8:$A$107,A34,$B$8:$B$107,"&gt;"&amp;B34)=0,1,0),IF(D34="未確認",ISTEXT(H34),ISNUMBER(H34)),H34=IF(D34="変更",E34,IF(D34="取消",0,""))),0,1))))</f>
        <v>0</v>
      </c>
    </row>
    <row r="35" customFormat="false" ht="30" hidden="false" customHeight="true" outlineLevel="0" collapsed="false">
      <c r="A35" s="9"/>
      <c r="B35" s="13"/>
      <c r="C35" s="3"/>
      <c r="D35" s="14"/>
      <c r="E35" s="10"/>
      <c r="F35" s="3"/>
      <c r="G35" s="1" t="str">
        <f aca="false">IF(J35="","",IF(K35&lt;&gt;0,NA(),IF(COUNTIFS($A$8:$A$107,A35,$B$8:$B$107,"&gt;"&amp;B35)=0,1,0)))</f>
        <v/>
      </c>
      <c r="H35" s="4" t="str">
        <f aca="false">IF(J35="","",IF(K35&lt;&gt;0,NA(),IF(D35="変更",E35,IF(D35="取消",0,""))))</f>
        <v/>
      </c>
      <c r="I35" s="1"/>
      <c r="J35" s="1" t="str">
        <f aca="false">IF(COUNTA(A35:F35)=0,"",IF(NOT(AND(ISTEXT(A35),LEN(A35)=8,EXACT(LEFT(A35,4),"ORD-"),ISNUMBER(FIND(MID(A35,5,1)&amp;"x","0x1x2x3x4x5x6x7x8x9x")),ISNUMBER(FIND(MID(A35,6,1)&amp;"x","0x1x2x3x4x5x6x7x8x9x")),ISNUMBER(FIND(MID(A35,7,1)&amp;"x","0x1x2x3x4x5x6x7x8x9x")),ISNUMBER(FIND(MID(A35,8,1)&amp;"x","0x1x2x3x4x5x6x7x8x9x")))),"IDはORD-と半角数字4桁",IF(COUNTIFS(当初受注!$A$8:$A$57,A35)&lt;&gt;1,"当初受注が一意に登録されていません",IF(NOT(IF(ISNUMBER(B35),AND(B35&gt;=1,B35&lt;=100,B35=INT(B35)),FALSE())),"変更版は1〜100の整数で必須",IF(COUNTIFS($A$8:$A$107,A35,$B$8:$B$107,B35)&gt;1,"同じ受注の変更版が重複",IF(AND(B35&gt;1,COUNTIFS($A$8:$A$107,A35,$B$8:$B$107,B35-1)&lt;&gt;1),"変更版の連番が欠落",IF(NOT(IF(ISNUMBER(C35),AND(C35&gt;=43831,C35&lt;73051,C35=INT(C35)),FALSE())),"変更発生日は時刻なしで必須",IF(NOT(OR(D35="変更",D35="取消",D35="未確認")),"区分を確認",IF(AND(D35="変更",NOT(IF(ISNUMBER(E35),AND(E35&gt;=0,E35&lt;=1000000000,E35=INT(E35)),FALSE()))),"変更後総額は0〜10億円の整数で必須",IF(AND(D35&lt;&gt;"変更",COUNTA(E35)&gt;0),"取消/未確認の金額は空欄",IF(NOT(IF(ISNUMBER(F35),AND(F35&gt;=43831,F35&lt;73051,F35=INT(F35)),FALSE())),"記録確認日は時刻なしで必須",IF(OR(C35&lt;SUMIFS(当初受注!$B$8:$B$57,当初受注!$A$8:$A$57,A35),C35&gt;F35,F35&gt;受注一覧!$H$3),"受注日≦変更日≦確認日≦基準日を確認",IF(AND(B35&gt;1,OR(C35&lt;SUMIFS($C$8:$C$107,$A$8:$A$107,A35,$B$8:$B$107,B35-1),F35&lt;SUMIFS($F$8:$F$107,$A$8:$A$107,A35,$B$8:$B$107,B35-1))),"前版より日付が逆行しています",IF(COUNTIFS($A$8:$A$107,A35,$B$8:$B$107,"&lt;"&amp;B35,$D$8:$D$107,"取消")+COUNTIFS($A$8:$A$107,A35,$B$8:$B$107,"&lt;"&amp;B35,$D$8:$D$107,"未確認")&gt;0,"取消/未確認の後へ別版を追加できません","確認済み"))))))))))))))</f>
        <v/>
      </c>
      <c r="K35" s="1" t="str">
        <f aca="false">IF(J35="","",IF(J35="確認済み",0,1))</f>
        <v/>
      </c>
      <c r="L35" s="1" t="n">
        <f aca="false">IF(COUNTA(A35:F35)=0,IF(AND(J35="",K35="",G35="",H35=""),0,1),IF(NOT(AND(ISTEXT(J35),J35=IF(COUNTA(A35:F35)=0,"",IF(NOT(AND(ISTEXT(A35),LEN(A35)=8,EXACT(LEFT(A35,4),"ORD-"),ISNUMBER(FIND(MID(A35,5,1)&amp;"x","0x1x2x3x4x5x6x7x8x9x")),ISNUMBER(FIND(MID(A35,6,1)&amp;"x","0x1x2x3x4x5x6x7x8x9x")),ISNUMBER(FIND(MID(A35,7,1)&amp;"x","0x1x2x3x4x5x6x7x8x9x")),ISNUMBER(FIND(MID(A35,8,1)&amp;"x","0x1x2x3x4x5x6x7x8x9x")))),"IDはORD-と半角数字4桁",IF(COUNTIFS(当初受注!$A$8:$A$57,A35)&lt;&gt;1,"当初受注が一意に登録されていません",IF(NOT(IF(ISNUMBER(B35),AND(B35&gt;=1,B35&lt;=100,B35=INT(B35)),FALSE())),"変更版は1〜100の整数で必須",IF(COUNTIFS($A$8:$A$107,A35,$B$8:$B$107,B35)&gt;1,"同じ受注の変更版が重複",IF(AND(B35&gt;1,COUNTIFS($A$8:$A$107,A35,$B$8:$B$107,B35-1)&lt;&gt;1),"変更版の連番が欠落",IF(NOT(IF(ISNUMBER(C35),AND(C35&gt;=43831,C35&lt;73051,C35=INT(C35)),FALSE())),"変更発生日は時刻なしで必須",IF(NOT(OR(D35="変更",D35="取消",D35="未確認")),"区分を確認",IF(AND(D35="変更",NOT(IF(ISNUMBER(E35),AND(E35&gt;=0,E35&lt;=1000000000,E35=INT(E35)),FALSE()))),"変更後総額は0〜10億円の整数で必須",IF(AND(D35&lt;&gt;"変更",COUNTA(E35)&gt;0),"取消/未確認の金額は空欄",IF(NOT(IF(ISNUMBER(F35),AND(F35&gt;=43831,F35&lt;73051,F35=INT(F35)),FALSE())),"記録確認日は時刻なしで必須",IF(OR(C35&lt;SUMIFS(当初受注!$B$8:$B$57,当初受注!$A$8:$A$57,A35),C35&gt;F35,F35&gt;受注一覧!$H$3),"受注日≦変更日≦確認日≦基準日を確認",IF(AND(B35&gt;1,OR(C35&lt;SUMIFS($C$8:$C$107,$A$8:$A$107,A35,$B$8:$B$107,B35-1),F35&lt;SUMIFS($F$8:$F$107,$A$8:$A$107,A35,$B$8:$B$107,B35-1))),"前版より日付が逆行しています",IF(COUNTIFS($A$8:$A$107,A35,$B$8:$B$107,"&lt;"&amp;B35,$D$8:$D$107,"取消")+COUNTIFS($A$8:$A$107,A35,$B$8:$B$107,"&lt;"&amp;B35,$D$8:$D$107,"未確認")&gt;0,"取消/未確認の後へ別版を追加できません","確認済み")))))))))))))),ISNUMBER(K35),K35=IF(J35="確認済み",0,1))),1,IF(K35&lt;&gt;0,0,IF(AND(ISNUMBER(G35),G35=IF(COUNTIFS($A$8:$A$107,A35,$B$8:$B$107,"&gt;"&amp;B35)=0,1,0),IF(D35="未確認",ISTEXT(H35),ISNUMBER(H35)),H35=IF(D35="変更",E35,IF(D35="取消",0,""))),0,1))))</f>
        <v>0</v>
      </c>
    </row>
    <row r="36" customFormat="false" ht="30" hidden="false" customHeight="true" outlineLevel="0" collapsed="false">
      <c r="A36" s="9"/>
      <c r="B36" s="13"/>
      <c r="C36" s="3"/>
      <c r="D36" s="14"/>
      <c r="E36" s="10"/>
      <c r="F36" s="3"/>
      <c r="G36" s="1" t="str">
        <f aca="false">IF(J36="","",IF(K36&lt;&gt;0,NA(),IF(COUNTIFS($A$8:$A$107,A36,$B$8:$B$107,"&gt;"&amp;B36)=0,1,0)))</f>
        <v/>
      </c>
      <c r="H36" s="4" t="str">
        <f aca="false">IF(J36="","",IF(K36&lt;&gt;0,NA(),IF(D36="変更",E36,IF(D36="取消",0,""))))</f>
        <v/>
      </c>
      <c r="I36" s="1"/>
      <c r="J36" s="1" t="str">
        <f aca="false">IF(COUNTA(A36:F36)=0,"",IF(NOT(AND(ISTEXT(A36),LEN(A36)=8,EXACT(LEFT(A36,4),"ORD-"),ISNUMBER(FIND(MID(A36,5,1)&amp;"x","0x1x2x3x4x5x6x7x8x9x")),ISNUMBER(FIND(MID(A36,6,1)&amp;"x","0x1x2x3x4x5x6x7x8x9x")),ISNUMBER(FIND(MID(A36,7,1)&amp;"x","0x1x2x3x4x5x6x7x8x9x")),ISNUMBER(FIND(MID(A36,8,1)&amp;"x","0x1x2x3x4x5x6x7x8x9x")))),"IDはORD-と半角数字4桁",IF(COUNTIFS(当初受注!$A$8:$A$57,A36)&lt;&gt;1,"当初受注が一意に登録されていません",IF(NOT(IF(ISNUMBER(B36),AND(B36&gt;=1,B36&lt;=100,B36=INT(B36)),FALSE())),"変更版は1〜100の整数で必須",IF(COUNTIFS($A$8:$A$107,A36,$B$8:$B$107,B36)&gt;1,"同じ受注の変更版が重複",IF(AND(B36&gt;1,COUNTIFS($A$8:$A$107,A36,$B$8:$B$107,B36-1)&lt;&gt;1),"変更版の連番が欠落",IF(NOT(IF(ISNUMBER(C36),AND(C36&gt;=43831,C36&lt;73051,C36=INT(C36)),FALSE())),"変更発生日は時刻なしで必須",IF(NOT(OR(D36="変更",D36="取消",D36="未確認")),"区分を確認",IF(AND(D36="変更",NOT(IF(ISNUMBER(E36),AND(E36&gt;=0,E36&lt;=1000000000,E36=INT(E36)),FALSE()))),"変更後総額は0〜10億円の整数で必須",IF(AND(D36&lt;&gt;"変更",COUNTA(E36)&gt;0),"取消/未確認の金額は空欄",IF(NOT(IF(ISNUMBER(F36),AND(F36&gt;=43831,F36&lt;73051,F36=INT(F36)),FALSE())),"記録確認日は時刻なしで必須",IF(OR(C36&lt;SUMIFS(当初受注!$B$8:$B$57,当初受注!$A$8:$A$57,A36),C36&gt;F36,F36&gt;受注一覧!$H$3),"受注日≦変更日≦確認日≦基準日を確認",IF(AND(B36&gt;1,OR(C36&lt;SUMIFS($C$8:$C$107,$A$8:$A$107,A36,$B$8:$B$107,B36-1),F36&lt;SUMIFS($F$8:$F$107,$A$8:$A$107,A36,$B$8:$B$107,B36-1))),"前版より日付が逆行しています",IF(COUNTIFS($A$8:$A$107,A36,$B$8:$B$107,"&lt;"&amp;B36,$D$8:$D$107,"取消")+COUNTIFS($A$8:$A$107,A36,$B$8:$B$107,"&lt;"&amp;B36,$D$8:$D$107,"未確認")&gt;0,"取消/未確認の後へ別版を追加できません","確認済み"))))))))))))))</f>
        <v/>
      </c>
      <c r="K36" s="1" t="str">
        <f aca="false">IF(J36="","",IF(J36="確認済み",0,1))</f>
        <v/>
      </c>
      <c r="L36" s="1" t="n">
        <f aca="false">IF(COUNTA(A36:F36)=0,IF(AND(J36="",K36="",G36="",H36=""),0,1),IF(NOT(AND(ISTEXT(J36),J36=IF(COUNTA(A36:F36)=0,"",IF(NOT(AND(ISTEXT(A36),LEN(A36)=8,EXACT(LEFT(A36,4),"ORD-"),ISNUMBER(FIND(MID(A36,5,1)&amp;"x","0x1x2x3x4x5x6x7x8x9x")),ISNUMBER(FIND(MID(A36,6,1)&amp;"x","0x1x2x3x4x5x6x7x8x9x")),ISNUMBER(FIND(MID(A36,7,1)&amp;"x","0x1x2x3x4x5x6x7x8x9x")),ISNUMBER(FIND(MID(A36,8,1)&amp;"x","0x1x2x3x4x5x6x7x8x9x")))),"IDはORD-と半角数字4桁",IF(COUNTIFS(当初受注!$A$8:$A$57,A36)&lt;&gt;1,"当初受注が一意に登録されていません",IF(NOT(IF(ISNUMBER(B36),AND(B36&gt;=1,B36&lt;=100,B36=INT(B36)),FALSE())),"変更版は1〜100の整数で必須",IF(COUNTIFS($A$8:$A$107,A36,$B$8:$B$107,B36)&gt;1,"同じ受注の変更版が重複",IF(AND(B36&gt;1,COUNTIFS($A$8:$A$107,A36,$B$8:$B$107,B36-1)&lt;&gt;1),"変更版の連番が欠落",IF(NOT(IF(ISNUMBER(C36),AND(C36&gt;=43831,C36&lt;73051,C36=INT(C36)),FALSE())),"変更発生日は時刻なしで必須",IF(NOT(OR(D36="変更",D36="取消",D36="未確認")),"区分を確認",IF(AND(D36="変更",NOT(IF(ISNUMBER(E36),AND(E36&gt;=0,E36&lt;=1000000000,E36=INT(E36)),FALSE()))),"変更後総額は0〜10億円の整数で必須",IF(AND(D36&lt;&gt;"変更",COUNTA(E36)&gt;0),"取消/未確認の金額は空欄",IF(NOT(IF(ISNUMBER(F36),AND(F36&gt;=43831,F36&lt;73051,F36=INT(F36)),FALSE())),"記録確認日は時刻なしで必須",IF(OR(C36&lt;SUMIFS(当初受注!$B$8:$B$57,当初受注!$A$8:$A$57,A36),C36&gt;F36,F36&gt;受注一覧!$H$3),"受注日≦変更日≦確認日≦基準日を確認",IF(AND(B36&gt;1,OR(C36&lt;SUMIFS($C$8:$C$107,$A$8:$A$107,A36,$B$8:$B$107,B36-1),F36&lt;SUMIFS($F$8:$F$107,$A$8:$A$107,A36,$B$8:$B$107,B36-1))),"前版より日付が逆行しています",IF(COUNTIFS($A$8:$A$107,A36,$B$8:$B$107,"&lt;"&amp;B36,$D$8:$D$107,"取消")+COUNTIFS($A$8:$A$107,A36,$B$8:$B$107,"&lt;"&amp;B36,$D$8:$D$107,"未確認")&gt;0,"取消/未確認の後へ別版を追加できません","確認済み")))))))))))))),ISNUMBER(K36),K36=IF(J36="確認済み",0,1))),1,IF(K36&lt;&gt;0,0,IF(AND(ISNUMBER(G36),G36=IF(COUNTIFS($A$8:$A$107,A36,$B$8:$B$107,"&gt;"&amp;B36)=0,1,0),IF(D36="未確認",ISTEXT(H36),ISNUMBER(H36)),H36=IF(D36="変更",E36,IF(D36="取消",0,""))),0,1))))</f>
        <v>0</v>
      </c>
    </row>
    <row r="37" customFormat="false" ht="30" hidden="false" customHeight="true" outlineLevel="0" collapsed="false">
      <c r="A37" s="9"/>
      <c r="B37" s="13"/>
      <c r="C37" s="3"/>
      <c r="D37" s="14"/>
      <c r="E37" s="10"/>
      <c r="F37" s="3"/>
      <c r="G37" s="1" t="str">
        <f aca="false">IF(J37="","",IF(K37&lt;&gt;0,NA(),IF(COUNTIFS($A$8:$A$107,A37,$B$8:$B$107,"&gt;"&amp;B37)=0,1,0)))</f>
        <v/>
      </c>
      <c r="H37" s="4" t="str">
        <f aca="false">IF(J37="","",IF(K37&lt;&gt;0,NA(),IF(D37="変更",E37,IF(D37="取消",0,""))))</f>
        <v/>
      </c>
      <c r="I37" s="1"/>
      <c r="J37" s="1" t="str">
        <f aca="false">IF(COUNTA(A37:F37)=0,"",IF(NOT(AND(ISTEXT(A37),LEN(A37)=8,EXACT(LEFT(A37,4),"ORD-"),ISNUMBER(FIND(MID(A37,5,1)&amp;"x","0x1x2x3x4x5x6x7x8x9x")),ISNUMBER(FIND(MID(A37,6,1)&amp;"x","0x1x2x3x4x5x6x7x8x9x")),ISNUMBER(FIND(MID(A37,7,1)&amp;"x","0x1x2x3x4x5x6x7x8x9x")),ISNUMBER(FIND(MID(A37,8,1)&amp;"x","0x1x2x3x4x5x6x7x8x9x")))),"IDはORD-と半角数字4桁",IF(COUNTIFS(当初受注!$A$8:$A$57,A37)&lt;&gt;1,"当初受注が一意に登録されていません",IF(NOT(IF(ISNUMBER(B37),AND(B37&gt;=1,B37&lt;=100,B37=INT(B37)),FALSE())),"変更版は1〜100の整数で必須",IF(COUNTIFS($A$8:$A$107,A37,$B$8:$B$107,B37)&gt;1,"同じ受注の変更版が重複",IF(AND(B37&gt;1,COUNTIFS($A$8:$A$107,A37,$B$8:$B$107,B37-1)&lt;&gt;1),"変更版の連番が欠落",IF(NOT(IF(ISNUMBER(C37),AND(C37&gt;=43831,C37&lt;73051,C37=INT(C37)),FALSE())),"変更発生日は時刻なしで必須",IF(NOT(OR(D37="変更",D37="取消",D37="未確認")),"区分を確認",IF(AND(D37="変更",NOT(IF(ISNUMBER(E37),AND(E37&gt;=0,E37&lt;=1000000000,E37=INT(E37)),FALSE()))),"変更後総額は0〜10億円の整数で必須",IF(AND(D37&lt;&gt;"変更",COUNTA(E37)&gt;0),"取消/未確認の金額は空欄",IF(NOT(IF(ISNUMBER(F37),AND(F37&gt;=43831,F37&lt;73051,F37=INT(F37)),FALSE())),"記録確認日は時刻なしで必須",IF(OR(C37&lt;SUMIFS(当初受注!$B$8:$B$57,当初受注!$A$8:$A$57,A37),C37&gt;F37,F37&gt;受注一覧!$H$3),"受注日≦変更日≦確認日≦基準日を確認",IF(AND(B37&gt;1,OR(C37&lt;SUMIFS($C$8:$C$107,$A$8:$A$107,A37,$B$8:$B$107,B37-1),F37&lt;SUMIFS($F$8:$F$107,$A$8:$A$107,A37,$B$8:$B$107,B37-1))),"前版より日付が逆行しています",IF(COUNTIFS($A$8:$A$107,A37,$B$8:$B$107,"&lt;"&amp;B37,$D$8:$D$107,"取消")+COUNTIFS($A$8:$A$107,A37,$B$8:$B$107,"&lt;"&amp;B37,$D$8:$D$107,"未確認")&gt;0,"取消/未確認の後へ別版を追加できません","確認済み"))))))))))))))</f>
        <v/>
      </c>
      <c r="K37" s="1" t="str">
        <f aca="false">IF(J37="","",IF(J37="確認済み",0,1))</f>
        <v/>
      </c>
      <c r="L37" s="1" t="n">
        <f aca="false">IF(COUNTA(A37:F37)=0,IF(AND(J37="",K37="",G37="",H37=""),0,1),IF(NOT(AND(ISTEXT(J37),J37=IF(COUNTA(A37:F37)=0,"",IF(NOT(AND(ISTEXT(A37),LEN(A37)=8,EXACT(LEFT(A37,4),"ORD-"),ISNUMBER(FIND(MID(A37,5,1)&amp;"x","0x1x2x3x4x5x6x7x8x9x")),ISNUMBER(FIND(MID(A37,6,1)&amp;"x","0x1x2x3x4x5x6x7x8x9x")),ISNUMBER(FIND(MID(A37,7,1)&amp;"x","0x1x2x3x4x5x6x7x8x9x")),ISNUMBER(FIND(MID(A37,8,1)&amp;"x","0x1x2x3x4x5x6x7x8x9x")))),"IDはORD-と半角数字4桁",IF(COUNTIFS(当初受注!$A$8:$A$57,A37)&lt;&gt;1,"当初受注が一意に登録されていません",IF(NOT(IF(ISNUMBER(B37),AND(B37&gt;=1,B37&lt;=100,B37=INT(B37)),FALSE())),"変更版は1〜100の整数で必須",IF(COUNTIFS($A$8:$A$107,A37,$B$8:$B$107,B37)&gt;1,"同じ受注の変更版が重複",IF(AND(B37&gt;1,COUNTIFS($A$8:$A$107,A37,$B$8:$B$107,B37-1)&lt;&gt;1),"変更版の連番が欠落",IF(NOT(IF(ISNUMBER(C37),AND(C37&gt;=43831,C37&lt;73051,C37=INT(C37)),FALSE())),"変更発生日は時刻なしで必須",IF(NOT(OR(D37="変更",D37="取消",D37="未確認")),"区分を確認",IF(AND(D37="変更",NOT(IF(ISNUMBER(E37),AND(E37&gt;=0,E37&lt;=1000000000,E37=INT(E37)),FALSE()))),"変更後総額は0〜10億円の整数で必須",IF(AND(D37&lt;&gt;"変更",COUNTA(E37)&gt;0),"取消/未確認の金額は空欄",IF(NOT(IF(ISNUMBER(F37),AND(F37&gt;=43831,F37&lt;73051,F37=INT(F37)),FALSE())),"記録確認日は時刻なしで必須",IF(OR(C37&lt;SUMIFS(当初受注!$B$8:$B$57,当初受注!$A$8:$A$57,A37),C37&gt;F37,F37&gt;受注一覧!$H$3),"受注日≦変更日≦確認日≦基準日を確認",IF(AND(B37&gt;1,OR(C37&lt;SUMIFS($C$8:$C$107,$A$8:$A$107,A37,$B$8:$B$107,B37-1),F37&lt;SUMIFS($F$8:$F$107,$A$8:$A$107,A37,$B$8:$B$107,B37-1))),"前版より日付が逆行しています",IF(COUNTIFS($A$8:$A$107,A37,$B$8:$B$107,"&lt;"&amp;B37,$D$8:$D$107,"取消")+COUNTIFS($A$8:$A$107,A37,$B$8:$B$107,"&lt;"&amp;B37,$D$8:$D$107,"未確認")&gt;0,"取消/未確認の後へ別版を追加できません","確認済み")))))))))))))),ISNUMBER(K37),K37=IF(J37="確認済み",0,1))),1,IF(K37&lt;&gt;0,0,IF(AND(ISNUMBER(G37),G37=IF(COUNTIFS($A$8:$A$107,A37,$B$8:$B$107,"&gt;"&amp;B37)=0,1,0),IF(D37="未確認",ISTEXT(H37),ISNUMBER(H37)),H37=IF(D37="変更",E37,IF(D37="取消",0,""))),0,1))))</f>
        <v>0</v>
      </c>
    </row>
    <row r="38" customFormat="false" ht="30" hidden="false" customHeight="true" outlineLevel="0" collapsed="false">
      <c r="A38" s="9"/>
      <c r="B38" s="13"/>
      <c r="C38" s="3"/>
      <c r="D38" s="14"/>
      <c r="E38" s="10"/>
      <c r="F38" s="3"/>
      <c r="G38" s="1" t="str">
        <f aca="false">IF(J38="","",IF(K38&lt;&gt;0,NA(),IF(COUNTIFS($A$8:$A$107,A38,$B$8:$B$107,"&gt;"&amp;B38)=0,1,0)))</f>
        <v/>
      </c>
      <c r="H38" s="4" t="str">
        <f aca="false">IF(J38="","",IF(K38&lt;&gt;0,NA(),IF(D38="変更",E38,IF(D38="取消",0,""))))</f>
        <v/>
      </c>
      <c r="I38" s="1"/>
      <c r="J38" s="1" t="str">
        <f aca="false">IF(COUNTA(A38:F38)=0,"",IF(NOT(AND(ISTEXT(A38),LEN(A38)=8,EXACT(LEFT(A38,4),"ORD-"),ISNUMBER(FIND(MID(A38,5,1)&amp;"x","0x1x2x3x4x5x6x7x8x9x")),ISNUMBER(FIND(MID(A38,6,1)&amp;"x","0x1x2x3x4x5x6x7x8x9x")),ISNUMBER(FIND(MID(A38,7,1)&amp;"x","0x1x2x3x4x5x6x7x8x9x")),ISNUMBER(FIND(MID(A38,8,1)&amp;"x","0x1x2x3x4x5x6x7x8x9x")))),"IDはORD-と半角数字4桁",IF(COUNTIFS(当初受注!$A$8:$A$57,A38)&lt;&gt;1,"当初受注が一意に登録されていません",IF(NOT(IF(ISNUMBER(B38),AND(B38&gt;=1,B38&lt;=100,B38=INT(B38)),FALSE())),"変更版は1〜100の整数で必須",IF(COUNTIFS($A$8:$A$107,A38,$B$8:$B$107,B38)&gt;1,"同じ受注の変更版が重複",IF(AND(B38&gt;1,COUNTIFS($A$8:$A$107,A38,$B$8:$B$107,B38-1)&lt;&gt;1),"変更版の連番が欠落",IF(NOT(IF(ISNUMBER(C38),AND(C38&gt;=43831,C38&lt;73051,C38=INT(C38)),FALSE())),"変更発生日は時刻なしで必須",IF(NOT(OR(D38="変更",D38="取消",D38="未確認")),"区分を確認",IF(AND(D38="変更",NOT(IF(ISNUMBER(E38),AND(E38&gt;=0,E38&lt;=1000000000,E38=INT(E38)),FALSE()))),"変更後総額は0〜10億円の整数で必須",IF(AND(D38&lt;&gt;"変更",COUNTA(E38)&gt;0),"取消/未確認の金額は空欄",IF(NOT(IF(ISNUMBER(F38),AND(F38&gt;=43831,F38&lt;73051,F38=INT(F38)),FALSE())),"記録確認日は時刻なしで必須",IF(OR(C38&lt;SUMIFS(当初受注!$B$8:$B$57,当初受注!$A$8:$A$57,A38),C38&gt;F38,F38&gt;受注一覧!$H$3),"受注日≦変更日≦確認日≦基準日を確認",IF(AND(B38&gt;1,OR(C38&lt;SUMIFS($C$8:$C$107,$A$8:$A$107,A38,$B$8:$B$107,B38-1),F38&lt;SUMIFS($F$8:$F$107,$A$8:$A$107,A38,$B$8:$B$107,B38-1))),"前版より日付が逆行しています",IF(COUNTIFS($A$8:$A$107,A38,$B$8:$B$107,"&lt;"&amp;B38,$D$8:$D$107,"取消")+COUNTIFS($A$8:$A$107,A38,$B$8:$B$107,"&lt;"&amp;B38,$D$8:$D$107,"未確認")&gt;0,"取消/未確認の後へ別版を追加できません","確認済み"))))))))))))))</f>
        <v/>
      </c>
      <c r="K38" s="1" t="str">
        <f aca="false">IF(J38="","",IF(J38="確認済み",0,1))</f>
        <v/>
      </c>
      <c r="L38" s="1" t="n">
        <f aca="false">IF(COUNTA(A38:F38)=0,IF(AND(J38="",K38="",G38="",H38=""),0,1),IF(NOT(AND(ISTEXT(J38),J38=IF(COUNTA(A38:F38)=0,"",IF(NOT(AND(ISTEXT(A38),LEN(A38)=8,EXACT(LEFT(A38,4),"ORD-"),ISNUMBER(FIND(MID(A38,5,1)&amp;"x","0x1x2x3x4x5x6x7x8x9x")),ISNUMBER(FIND(MID(A38,6,1)&amp;"x","0x1x2x3x4x5x6x7x8x9x")),ISNUMBER(FIND(MID(A38,7,1)&amp;"x","0x1x2x3x4x5x6x7x8x9x")),ISNUMBER(FIND(MID(A38,8,1)&amp;"x","0x1x2x3x4x5x6x7x8x9x")))),"IDはORD-と半角数字4桁",IF(COUNTIFS(当初受注!$A$8:$A$57,A38)&lt;&gt;1,"当初受注が一意に登録されていません",IF(NOT(IF(ISNUMBER(B38),AND(B38&gt;=1,B38&lt;=100,B38=INT(B38)),FALSE())),"変更版は1〜100の整数で必須",IF(COUNTIFS($A$8:$A$107,A38,$B$8:$B$107,B38)&gt;1,"同じ受注の変更版が重複",IF(AND(B38&gt;1,COUNTIFS($A$8:$A$107,A38,$B$8:$B$107,B38-1)&lt;&gt;1),"変更版の連番が欠落",IF(NOT(IF(ISNUMBER(C38),AND(C38&gt;=43831,C38&lt;73051,C38=INT(C38)),FALSE())),"変更発生日は時刻なしで必須",IF(NOT(OR(D38="変更",D38="取消",D38="未確認")),"区分を確認",IF(AND(D38="変更",NOT(IF(ISNUMBER(E38),AND(E38&gt;=0,E38&lt;=1000000000,E38=INT(E38)),FALSE()))),"変更後総額は0〜10億円の整数で必須",IF(AND(D38&lt;&gt;"変更",COUNTA(E38)&gt;0),"取消/未確認の金額は空欄",IF(NOT(IF(ISNUMBER(F38),AND(F38&gt;=43831,F38&lt;73051,F38=INT(F38)),FALSE())),"記録確認日は時刻なしで必須",IF(OR(C38&lt;SUMIFS(当初受注!$B$8:$B$57,当初受注!$A$8:$A$57,A38),C38&gt;F38,F38&gt;受注一覧!$H$3),"受注日≦変更日≦確認日≦基準日を確認",IF(AND(B38&gt;1,OR(C38&lt;SUMIFS($C$8:$C$107,$A$8:$A$107,A38,$B$8:$B$107,B38-1),F38&lt;SUMIFS($F$8:$F$107,$A$8:$A$107,A38,$B$8:$B$107,B38-1))),"前版より日付が逆行しています",IF(COUNTIFS($A$8:$A$107,A38,$B$8:$B$107,"&lt;"&amp;B38,$D$8:$D$107,"取消")+COUNTIFS($A$8:$A$107,A38,$B$8:$B$107,"&lt;"&amp;B38,$D$8:$D$107,"未確認")&gt;0,"取消/未確認の後へ別版を追加できません","確認済み")))))))))))))),ISNUMBER(K38),K38=IF(J38="確認済み",0,1))),1,IF(K38&lt;&gt;0,0,IF(AND(ISNUMBER(G38),G38=IF(COUNTIFS($A$8:$A$107,A38,$B$8:$B$107,"&gt;"&amp;B38)=0,1,0),IF(D38="未確認",ISTEXT(H38),ISNUMBER(H38)),H38=IF(D38="変更",E38,IF(D38="取消",0,""))),0,1))))</f>
        <v>0</v>
      </c>
    </row>
    <row r="39" customFormat="false" ht="30" hidden="false" customHeight="true" outlineLevel="0" collapsed="false">
      <c r="A39" s="9"/>
      <c r="B39" s="13"/>
      <c r="C39" s="3"/>
      <c r="D39" s="14"/>
      <c r="E39" s="10"/>
      <c r="F39" s="3"/>
      <c r="G39" s="1" t="str">
        <f aca="false">IF(J39="","",IF(K39&lt;&gt;0,NA(),IF(COUNTIFS($A$8:$A$107,A39,$B$8:$B$107,"&gt;"&amp;B39)=0,1,0)))</f>
        <v/>
      </c>
      <c r="H39" s="4" t="str">
        <f aca="false">IF(J39="","",IF(K39&lt;&gt;0,NA(),IF(D39="変更",E39,IF(D39="取消",0,""))))</f>
        <v/>
      </c>
      <c r="I39" s="1"/>
      <c r="J39" s="1" t="str">
        <f aca="false">IF(COUNTA(A39:F39)=0,"",IF(NOT(AND(ISTEXT(A39),LEN(A39)=8,EXACT(LEFT(A39,4),"ORD-"),ISNUMBER(FIND(MID(A39,5,1)&amp;"x","0x1x2x3x4x5x6x7x8x9x")),ISNUMBER(FIND(MID(A39,6,1)&amp;"x","0x1x2x3x4x5x6x7x8x9x")),ISNUMBER(FIND(MID(A39,7,1)&amp;"x","0x1x2x3x4x5x6x7x8x9x")),ISNUMBER(FIND(MID(A39,8,1)&amp;"x","0x1x2x3x4x5x6x7x8x9x")))),"IDはORD-と半角数字4桁",IF(COUNTIFS(当初受注!$A$8:$A$57,A39)&lt;&gt;1,"当初受注が一意に登録されていません",IF(NOT(IF(ISNUMBER(B39),AND(B39&gt;=1,B39&lt;=100,B39=INT(B39)),FALSE())),"変更版は1〜100の整数で必須",IF(COUNTIFS($A$8:$A$107,A39,$B$8:$B$107,B39)&gt;1,"同じ受注の変更版が重複",IF(AND(B39&gt;1,COUNTIFS($A$8:$A$107,A39,$B$8:$B$107,B39-1)&lt;&gt;1),"変更版の連番が欠落",IF(NOT(IF(ISNUMBER(C39),AND(C39&gt;=43831,C39&lt;73051,C39=INT(C39)),FALSE())),"変更発生日は時刻なしで必須",IF(NOT(OR(D39="変更",D39="取消",D39="未確認")),"区分を確認",IF(AND(D39="変更",NOT(IF(ISNUMBER(E39),AND(E39&gt;=0,E39&lt;=1000000000,E39=INT(E39)),FALSE()))),"変更後総額は0〜10億円の整数で必須",IF(AND(D39&lt;&gt;"変更",COUNTA(E39)&gt;0),"取消/未確認の金額は空欄",IF(NOT(IF(ISNUMBER(F39),AND(F39&gt;=43831,F39&lt;73051,F39=INT(F39)),FALSE())),"記録確認日は時刻なしで必須",IF(OR(C39&lt;SUMIFS(当初受注!$B$8:$B$57,当初受注!$A$8:$A$57,A39),C39&gt;F39,F39&gt;受注一覧!$H$3),"受注日≦変更日≦確認日≦基準日を確認",IF(AND(B39&gt;1,OR(C39&lt;SUMIFS($C$8:$C$107,$A$8:$A$107,A39,$B$8:$B$107,B39-1),F39&lt;SUMIFS($F$8:$F$107,$A$8:$A$107,A39,$B$8:$B$107,B39-1))),"前版より日付が逆行しています",IF(COUNTIFS($A$8:$A$107,A39,$B$8:$B$107,"&lt;"&amp;B39,$D$8:$D$107,"取消")+COUNTIFS($A$8:$A$107,A39,$B$8:$B$107,"&lt;"&amp;B39,$D$8:$D$107,"未確認")&gt;0,"取消/未確認の後へ別版を追加できません","確認済み"))))))))))))))</f>
        <v/>
      </c>
      <c r="K39" s="1" t="str">
        <f aca="false">IF(J39="","",IF(J39="確認済み",0,1))</f>
        <v/>
      </c>
      <c r="L39" s="1" t="n">
        <f aca="false">IF(COUNTA(A39:F39)=0,IF(AND(J39="",K39="",G39="",H39=""),0,1),IF(NOT(AND(ISTEXT(J39),J39=IF(COUNTA(A39:F39)=0,"",IF(NOT(AND(ISTEXT(A39),LEN(A39)=8,EXACT(LEFT(A39,4),"ORD-"),ISNUMBER(FIND(MID(A39,5,1)&amp;"x","0x1x2x3x4x5x6x7x8x9x")),ISNUMBER(FIND(MID(A39,6,1)&amp;"x","0x1x2x3x4x5x6x7x8x9x")),ISNUMBER(FIND(MID(A39,7,1)&amp;"x","0x1x2x3x4x5x6x7x8x9x")),ISNUMBER(FIND(MID(A39,8,1)&amp;"x","0x1x2x3x4x5x6x7x8x9x")))),"IDはORD-と半角数字4桁",IF(COUNTIFS(当初受注!$A$8:$A$57,A39)&lt;&gt;1,"当初受注が一意に登録されていません",IF(NOT(IF(ISNUMBER(B39),AND(B39&gt;=1,B39&lt;=100,B39=INT(B39)),FALSE())),"変更版は1〜100の整数で必須",IF(COUNTIFS($A$8:$A$107,A39,$B$8:$B$107,B39)&gt;1,"同じ受注の変更版が重複",IF(AND(B39&gt;1,COUNTIFS($A$8:$A$107,A39,$B$8:$B$107,B39-1)&lt;&gt;1),"変更版の連番が欠落",IF(NOT(IF(ISNUMBER(C39),AND(C39&gt;=43831,C39&lt;73051,C39=INT(C39)),FALSE())),"変更発生日は時刻なしで必須",IF(NOT(OR(D39="変更",D39="取消",D39="未確認")),"区分を確認",IF(AND(D39="変更",NOT(IF(ISNUMBER(E39),AND(E39&gt;=0,E39&lt;=1000000000,E39=INT(E39)),FALSE()))),"変更後総額は0〜10億円の整数で必須",IF(AND(D39&lt;&gt;"変更",COUNTA(E39)&gt;0),"取消/未確認の金額は空欄",IF(NOT(IF(ISNUMBER(F39),AND(F39&gt;=43831,F39&lt;73051,F39=INT(F39)),FALSE())),"記録確認日は時刻なしで必須",IF(OR(C39&lt;SUMIFS(当初受注!$B$8:$B$57,当初受注!$A$8:$A$57,A39),C39&gt;F39,F39&gt;受注一覧!$H$3),"受注日≦変更日≦確認日≦基準日を確認",IF(AND(B39&gt;1,OR(C39&lt;SUMIFS($C$8:$C$107,$A$8:$A$107,A39,$B$8:$B$107,B39-1),F39&lt;SUMIFS($F$8:$F$107,$A$8:$A$107,A39,$B$8:$B$107,B39-1))),"前版より日付が逆行しています",IF(COUNTIFS($A$8:$A$107,A39,$B$8:$B$107,"&lt;"&amp;B39,$D$8:$D$107,"取消")+COUNTIFS($A$8:$A$107,A39,$B$8:$B$107,"&lt;"&amp;B39,$D$8:$D$107,"未確認")&gt;0,"取消/未確認の後へ別版を追加できません","確認済み")))))))))))))),ISNUMBER(K39),K39=IF(J39="確認済み",0,1))),1,IF(K39&lt;&gt;0,0,IF(AND(ISNUMBER(G39),G39=IF(COUNTIFS($A$8:$A$107,A39,$B$8:$B$107,"&gt;"&amp;B39)=0,1,0),IF(D39="未確認",ISTEXT(H39),ISNUMBER(H39)),H39=IF(D39="変更",E39,IF(D39="取消",0,""))),0,1))))</f>
        <v>0</v>
      </c>
    </row>
    <row r="40" customFormat="false" ht="30" hidden="false" customHeight="true" outlineLevel="0" collapsed="false">
      <c r="A40" s="9"/>
      <c r="B40" s="13"/>
      <c r="C40" s="3"/>
      <c r="D40" s="14"/>
      <c r="E40" s="10"/>
      <c r="F40" s="3"/>
      <c r="G40" s="1" t="str">
        <f aca="false">IF(J40="","",IF(K40&lt;&gt;0,NA(),IF(COUNTIFS($A$8:$A$107,A40,$B$8:$B$107,"&gt;"&amp;B40)=0,1,0)))</f>
        <v/>
      </c>
      <c r="H40" s="4" t="str">
        <f aca="false">IF(J40="","",IF(K40&lt;&gt;0,NA(),IF(D40="変更",E40,IF(D40="取消",0,""))))</f>
        <v/>
      </c>
      <c r="I40" s="1"/>
      <c r="J40" s="1" t="str">
        <f aca="false">IF(COUNTA(A40:F40)=0,"",IF(NOT(AND(ISTEXT(A40),LEN(A40)=8,EXACT(LEFT(A40,4),"ORD-"),ISNUMBER(FIND(MID(A40,5,1)&amp;"x","0x1x2x3x4x5x6x7x8x9x")),ISNUMBER(FIND(MID(A40,6,1)&amp;"x","0x1x2x3x4x5x6x7x8x9x")),ISNUMBER(FIND(MID(A40,7,1)&amp;"x","0x1x2x3x4x5x6x7x8x9x")),ISNUMBER(FIND(MID(A40,8,1)&amp;"x","0x1x2x3x4x5x6x7x8x9x")))),"IDはORD-と半角数字4桁",IF(COUNTIFS(当初受注!$A$8:$A$57,A40)&lt;&gt;1,"当初受注が一意に登録されていません",IF(NOT(IF(ISNUMBER(B40),AND(B40&gt;=1,B40&lt;=100,B40=INT(B40)),FALSE())),"変更版は1〜100の整数で必須",IF(COUNTIFS($A$8:$A$107,A40,$B$8:$B$107,B40)&gt;1,"同じ受注の変更版が重複",IF(AND(B40&gt;1,COUNTIFS($A$8:$A$107,A40,$B$8:$B$107,B40-1)&lt;&gt;1),"変更版の連番が欠落",IF(NOT(IF(ISNUMBER(C40),AND(C40&gt;=43831,C40&lt;73051,C40=INT(C40)),FALSE())),"変更発生日は時刻なしで必須",IF(NOT(OR(D40="変更",D40="取消",D40="未確認")),"区分を確認",IF(AND(D40="変更",NOT(IF(ISNUMBER(E40),AND(E40&gt;=0,E40&lt;=1000000000,E40=INT(E40)),FALSE()))),"変更後総額は0〜10億円の整数で必須",IF(AND(D40&lt;&gt;"変更",COUNTA(E40)&gt;0),"取消/未確認の金額は空欄",IF(NOT(IF(ISNUMBER(F40),AND(F40&gt;=43831,F40&lt;73051,F40=INT(F40)),FALSE())),"記録確認日は時刻なしで必須",IF(OR(C40&lt;SUMIFS(当初受注!$B$8:$B$57,当初受注!$A$8:$A$57,A40),C40&gt;F40,F40&gt;受注一覧!$H$3),"受注日≦変更日≦確認日≦基準日を確認",IF(AND(B40&gt;1,OR(C40&lt;SUMIFS($C$8:$C$107,$A$8:$A$107,A40,$B$8:$B$107,B40-1),F40&lt;SUMIFS($F$8:$F$107,$A$8:$A$107,A40,$B$8:$B$107,B40-1))),"前版より日付が逆行しています",IF(COUNTIFS($A$8:$A$107,A40,$B$8:$B$107,"&lt;"&amp;B40,$D$8:$D$107,"取消")+COUNTIFS($A$8:$A$107,A40,$B$8:$B$107,"&lt;"&amp;B40,$D$8:$D$107,"未確認")&gt;0,"取消/未確認の後へ別版を追加できません","確認済み"))))))))))))))</f>
        <v/>
      </c>
      <c r="K40" s="1" t="str">
        <f aca="false">IF(J40="","",IF(J40="確認済み",0,1))</f>
        <v/>
      </c>
      <c r="L40" s="1" t="n">
        <f aca="false">IF(COUNTA(A40:F40)=0,IF(AND(J40="",K40="",G40="",H40=""),0,1),IF(NOT(AND(ISTEXT(J40),J40=IF(COUNTA(A40:F40)=0,"",IF(NOT(AND(ISTEXT(A40),LEN(A40)=8,EXACT(LEFT(A40,4),"ORD-"),ISNUMBER(FIND(MID(A40,5,1)&amp;"x","0x1x2x3x4x5x6x7x8x9x")),ISNUMBER(FIND(MID(A40,6,1)&amp;"x","0x1x2x3x4x5x6x7x8x9x")),ISNUMBER(FIND(MID(A40,7,1)&amp;"x","0x1x2x3x4x5x6x7x8x9x")),ISNUMBER(FIND(MID(A40,8,1)&amp;"x","0x1x2x3x4x5x6x7x8x9x")))),"IDはORD-と半角数字4桁",IF(COUNTIFS(当初受注!$A$8:$A$57,A40)&lt;&gt;1,"当初受注が一意に登録されていません",IF(NOT(IF(ISNUMBER(B40),AND(B40&gt;=1,B40&lt;=100,B40=INT(B40)),FALSE())),"変更版は1〜100の整数で必須",IF(COUNTIFS($A$8:$A$107,A40,$B$8:$B$107,B40)&gt;1,"同じ受注の変更版が重複",IF(AND(B40&gt;1,COUNTIFS($A$8:$A$107,A40,$B$8:$B$107,B40-1)&lt;&gt;1),"変更版の連番が欠落",IF(NOT(IF(ISNUMBER(C40),AND(C40&gt;=43831,C40&lt;73051,C40=INT(C40)),FALSE())),"変更発生日は時刻なしで必須",IF(NOT(OR(D40="変更",D40="取消",D40="未確認")),"区分を確認",IF(AND(D40="変更",NOT(IF(ISNUMBER(E40),AND(E40&gt;=0,E40&lt;=1000000000,E40=INT(E40)),FALSE()))),"変更後総額は0〜10億円の整数で必須",IF(AND(D40&lt;&gt;"変更",COUNTA(E40)&gt;0),"取消/未確認の金額は空欄",IF(NOT(IF(ISNUMBER(F40),AND(F40&gt;=43831,F40&lt;73051,F40=INT(F40)),FALSE())),"記録確認日は時刻なしで必須",IF(OR(C40&lt;SUMIFS(当初受注!$B$8:$B$57,当初受注!$A$8:$A$57,A40),C40&gt;F40,F40&gt;受注一覧!$H$3),"受注日≦変更日≦確認日≦基準日を確認",IF(AND(B40&gt;1,OR(C40&lt;SUMIFS($C$8:$C$107,$A$8:$A$107,A40,$B$8:$B$107,B40-1),F40&lt;SUMIFS($F$8:$F$107,$A$8:$A$107,A40,$B$8:$B$107,B40-1))),"前版より日付が逆行しています",IF(COUNTIFS($A$8:$A$107,A40,$B$8:$B$107,"&lt;"&amp;B40,$D$8:$D$107,"取消")+COUNTIFS($A$8:$A$107,A40,$B$8:$B$107,"&lt;"&amp;B40,$D$8:$D$107,"未確認")&gt;0,"取消/未確認の後へ別版を追加できません","確認済み")))))))))))))),ISNUMBER(K40),K40=IF(J40="確認済み",0,1))),1,IF(K40&lt;&gt;0,0,IF(AND(ISNUMBER(G40),G40=IF(COUNTIFS($A$8:$A$107,A40,$B$8:$B$107,"&gt;"&amp;B40)=0,1,0),IF(D40="未確認",ISTEXT(H40),ISNUMBER(H40)),H40=IF(D40="変更",E40,IF(D40="取消",0,""))),0,1))))</f>
        <v>0</v>
      </c>
    </row>
    <row r="41" customFormat="false" ht="30" hidden="false" customHeight="true" outlineLevel="0" collapsed="false">
      <c r="A41" s="9"/>
      <c r="B41" s="13"/>
      <c r="C41" s="3"/>
      <c r="D41" s="14"/>
      <c r="E41" s="10"/>
      <c r="F41" s="3"/>
      <c r="G41" s="1" t="str">
        <f aca="false">IF(J41="","",IF(K41&lt;&gt;0,NA(),IF(COUNTIFS($A$8:$A$107,A41,$B$8:$B$107,"&gt;"&amp;B41)=0,1,0)))</f>
        <v/>
      </c>
      <c r="H41" s="4" t="str">
        <f aca="false">IF(J41="","",IF(K41&lt;&gt;0,NA(),IF(D41="変更",E41,IF(D41="取消",0,""))))</f>
        <v/>
      </c>
      <c r="I41" s="1"/>
      <c r="J41" s="1" t="str">
        <f aca="false">IF(COUNTA(A41:F41)=0,"",IF(NOT(AND(ISTEXT(A41),LEN(A41)=8,EXACT(LEFT(A41,4),"ORD-"),ISNUMBER(FIND(MID(A41,5,1)&amp;"x","0x1x2x3x4x5x6x7x8x9x")),ISNUMBER(FIND(MID(A41,6,1)&amp;"x","0x1x2x3x4x5x6x7x8x9x")),ISNUMBER(FIND(MID(A41,7,1)&amp;"x","0x1x2x3x4x5x6x7x8x9x")),ISNUMBER(FIND(MID(A41,8,1)&amp;"x","0x1x2x3x4x5x6x7x8x9x")))),"IDはORD-と半角数字4桁",IF(COUNTIFS(当初受注!$A$8:$A$57,A41)&lt;&gt;1,"当初受注が一意に登録されていません",IF(NOT(IF(ISNUMBER(B41),AND(B41&gt;=1,B41&lt;=100,B41=INT(B41)),FALSE())),"変更版は1〜100の整数で必須",IF(COUNTIFS($A$8:$A$107,A41,$B$8:$B$107,B41)&gt;1,"同じ受注の変更版が重複",IF(AND(B41&gt;1,COUNTIFS($A$8:$A$107,A41,$B$8:$B$107,B41-1)&lt;&gt;1),"変更版の連番が欠落",IF(NOT(IF(ISNUMBER(C41),AND(C41&gt;=43831,C41&lt;73051,C41=INT(C41)),FALSE())),"変更発生日は時刻なしで必須",IF(NOT(OR(D41="変更",D41="取消",D41="未確認")),"区分を確認",IF(AND(D41="変更",NOT(IF(ISNUMBER(E41),AND(E41&gt;=0,E41&lt;=1000000000,E41=INT(E41)),FALSE()))),"変更後総額は0〜10億円の整数で必須",IF(AND(D41&lt;&gt;"変更",COUNTA(E41)&gt;0),"取消/未確認の金額は空欄",IF(NOT(IF(ISNUMBER(F41),AND(F41&gt;=43831,F41&lt;73051,F41=INT(F41)),FALSE())),"記録確認日は時刻なしで必須",IF(OR(C41&lt;SUMIFS(当初受注!$B$8:$B$57,当初受注!$A$8:$A$57,A41),C41&gt;F41,F41&gt;受注一覧!$H$3),"受注日≦変更日≦確認日≦基準日を確認",IF(AND(B41&gt;1,OR(C41&lt;SUMIFS($C$8:$C$107,$A$8:$A$107,A41,$B$8:$B$107,B41-1),F41&lt;SUMIFS($F$8:$F$107,$A$8:$A$107,A41,$B$8:$B$107,B41-1))),"前版より日付が逆行しています",IF(COUNTIFS($A$8:$A$107,A41,$B$8:$B$107,"&lt;"&amp;B41,$D$8:$D$107,"取消")+COUNTIFS($A$8:$A$107,A41,$B$8:$B$107,"&lt;"&amp;B41,$D$8:$D$107,"未確認")&gt;0,"取消/未確認の後へ別版を追加できません","確認済み"))))))))))))))</f>
        <v/>
      </c>
      <c r="K41" s="1" t="str">
        <f aca="false">IF(J41="","",IF(J41="確認済み",0,1))</f>
        <v/>
      </c>
      <c r="L41" s="1" t="n">
        <f aca="false">IF(COUNTA(A41:F41)=0,IF(AND(J41="",K41="",G41="",H41=""),0,1),IF(NOT(AND(ISTEXT(J41),J41=IF(COUNTA(A41:F41)=0,"",IF(NOT(AND(ISTEXT(A41),LEN(A41)=8,EXACT(LEFT(A41,4),"ORD-"),ISNUMBER(FIND(MID(A41,5,1)&amp;"x","0x1x2x3x4x5x6x7x8x9x")),ISNUMBER(FIND(MID(A41,6,1)&amp;"x","0x1x2x3x4x5x6x7x8x9x")),ISNUMBER(FIND(MID(A41,7,1)&amp;"x","0x1x2x3x4x5x6x7x8x9x")),ISNUMBER(FIND(MID(A41,8,1)&amp;"x","0x1x2x3x4x5x6x7x8x9x")))),"IDはORD-と半角数字4桁",IF(COUNTIFS(当初受注!$A$8:$A$57,A41)&lt;&gt;1,"当初受注が一意に登録されていません",IF(NOT(IF(ISNUMBER(B41),AND(B41&gt;=1,B41&lt;=100,B41=INT(B41)),FALSE())),"変更版は1〜100の整数で必須",IF(COUNTIFS($A$8:$A$107,A41,$B$8:$B$107,B41)&gt;1,"同じ受注の変更版が重複",IF(AND(B41&gt;1,COUNTIFS($A$8:$A$107,A41,$B$8:$B$107,B41-1)&lt;&gt;1),"変更版の連番が欠落",IF(NOT(IF(ISNUMBER(C41),AND(C41&gt;=43831,C41&lt;73051,C41=INT(C41)),FALSE())),"変更発生日は時刻なしで必須",IF(NOT(OR(D41="変更",D41="取消",D41="未確認")),"区分を確認",IF(AND(D41="変更",NOT(IF(ISNUMBER(E41),AND(E41&gt;=0,E41&lt;=1000000000,E41=INT(E41)),FALSE()))),"変更後総額は0〜10億円の整数で必須",IF(AND(D41&lt;&gt;"変更",COUNTA(E41)&gt;0),"取消/未確認の金額は空欄",IF(NOT(IF(ISNUMBER(F41),AND(F41&gt;=43831,F41&lt;73051,F41=INT(F41)),FALSE())),"記録確認日は時刻なしで必須",IF(OR(C41&lt;SUMIFS(当初受注!$B$8:$B$57,当初受注!$A$8:$A$57,A41),C41&gt;F41,F41&gt;受注一覧!$H$3),"受注日≦変更日≦確認日≦基準日を確認",IF(AND(B41&gt;1,OR(C41&lt;SUMIFS($C$8:$C$107,$A$8:$A$107,A41,$B$8:$B$107,B41-1),F41&lt;SUMIFS($F$8:$F$107,$A$8:$A$107,A41,$B$8:$B$107,B41-1))),"前版より日付が逆行しています",IF(COUNTIFS($A$8:$A$107,A41,$B$8:$B$107,"&lt;"&amp;B41,$D$8:$D$107,"取消")+COUNTIFS($A$8:$A$107,A41,$B$8:$B$107,"&lt;"&amp;B41,$D$8:$D$107,"未確認")&gt;0,"取消/未確認の後へ別版を追加できません","確認済み")))))))))))))),ISNUMBER(K41),K41=IF(J41="確認済み",0,1))),1,IF(K41&lt;&gt;0,0,IF(AND(ISNUMBER(G41),G41=IF(COUNTIFS($A$8:$A$107,A41,$B$8:$B$107,"&gt;"&amp;B41)=0,1,0),IF(D41="未確認",ISTEXT(H41),ISNUMBER(H41)),H41=IF(D41="変更",E41,IF(D41="取消",0,""))),0,1))))</f>
        <v>0</v>
      </c>
    </row>
    <row r="42" customFormat="false" ht="30" hidden="false" customHeight="true" outlineLevel="0" collapsed="false">
      <c r="A42" s="9"/>
      <c r="B42" s="13"/>
      <c r="C42" s="3"/>
      <c r="D42" s="14"/>
      <c r="E42" s="10"/>
      <c r="F42" s="3"/>
      <c r="G42" s="1" t="str">
        <f aca="false">IF(J42="","",IF(K42&lt;&gt;0,NA(),IF(COUNTIFS($A$8:$A$107,A42,$B$8:$B$107,"&gt;"&amp;B42)=0,1,0)))</f>
        <v/>
      </c>
      <c r="H42" s="4" t="str">
        <f aca="false">IF(J42="","",IF(K42&lt;&gt;0,NA(),IF(D42="変更",E42,IF(D42="取消",0,""))))</f>
        <v/>
      </c>
      <c r="I42" s="1"/>
      <c r="J42" s="1" t="str">
        <f aca="false">IF(COUNTA(A42:F42)=0,"",IF(NOT(AND(ISTEXT(A42),LEN(A42)=8,EXACT(LEFT(A42,4),"ORD-"),ISNUMBER(FIND(MID(A42,5,1)&amp;"x","0x1x2x3x4x5x6x7x8x9x")),ISNUMBER(FIND(MID(A42,6,1)&amp;"x","0x1x2x3x4x5x6x7x8x9x")),ISNUMBER(FIND(MID(A42,7,1)&amp;"x","0x1x2x3x4x5x6x7x8x9x")),ISNUMBER(FIND(MID(A42,8,1)&amp;"x","0x1x2x3x4x5x6x7x8x9x")))),"IDはORD-と半角数字4桁",IF(COUNTIFS(当初受注!$A$8:$A$57,A42)&lt;&gt;1,"当初受注が一意に登録されていません",IF(NOT(IF(ISNUMBER(B42),AND(B42&gt;=1,B42&lt;=100,B42=INT(B42)),FALSE())),"変更版は1〜100の整数で必須",IF(COUNTIFS($A$8:$A$107,A42,$B$8:$B$107,B42)&gt;1,"同じ受注の変更版が重複",IF(AND(B42&gt;1,COUNTIFS($A$8:$A$107,A42,$B$8:$B$107,B42-1)&lt;&gt;1),"変更版の連番が欠落",IF(NOT(IF(ISNUMBER(C42),AND(C42&gt;=43831,C42&lt;73051,C42=INT(C42)),FALSE())),"変更発生日は時刻なしで必須",IF(NOT(OR(D42="変更",D42="取消",D42="未確認")),"区分を確認",IF(AND(D42="変更",NOT(IF(ISNUMBER(E42),AND(E42&gt;=0,E42&lt;=1000000000,E42=INT(E42)),FALSE()))),"変更後総額は0〜10億円の整数で必須",IF(AND(D42&lt;&gt;"変更",COUNTA(E42)&gt;0),"取消/未確認の金額は空欄",IF(NOT(IF(ISNUMBER(F42),AND(F42&gt;=43831,F42&lt;73051,F42=INT(F42)),FALSE())),"記録確認日は時刻なしで必須",IF(OR(C42&lt;SUMIFS(当初受注!$B$8:$B$57,当初受注!$A$8:$A$57,A42),C42&gt;F42,F42&gt;受注一覧!$H$3),"受注日≦変更日≦確認日≦基準日を確認",IF(AND(B42&gt;1,OR(C42&lt;SUMIFS($C$8:$C$107,$A$8:$A$107,A42,$B$8:$B$107,B42-1),F42&lt;SUMIFS($F$8:$F$107,$A$8:$A$107,A42,$B$8:$B$107,B42-1))),"前版より日付が逆行しています",IF(COUNTIFS($A$8:$A$107,A42,$B$8:$B$107,"&lt;"&amp;B42,$D$8:$D$107,"取消")+COUNTIFS($A$8:$A$107,A42,$B$8:$B$107,"&lt;"&amp;B42,$D$8:$D$107,"未確認")&gt;0,"取消/未確認の後へ別版を追加できません","確認済み"))))))))))))))</f>
        <v/>
      </c>
      <c r="K42" s="1" t="str">
        <f aca="false">IF(J42="","",IF(J42="確認済み",0,1))</f>
        <v/>
      </c>
      <c r="L42" s="1" t="n">
        <f aca="false">IF(COUNTA(A42:F42)=0,IF(AND(J42="",K42="",G42="",H42=""),0,1),IF(NOT(AND(ISTEXT(J42),J42=IF(COUNTA(A42:F42)=0,"",IF(NOT(AND(ISTEXT(A42),LEN(A42)=8,EXACT(LEFT(A42,4),"ORD-"),ISNUMBER(FIND(MID(A42,5,1)&amp;"x","0x1x2x3x4x5x6x7x8x9x")),ISNUMBER(FIND(MID(A42,6,1)&amp;"x","0x1x2x3x4x5x6x7x8x9x")),ISNUMBER(FIND(MID(A42,7,1)&amp;"x","0x1x2x3x4x5x6x7x8x9x")),ISNUMBER(FIND(MID(A42,8,1)&amp;"x","0x1x2x3x4x5x6x7x8x9x")))),"IDはORD-と半角数字4桁",IF(COUNTIFS(当初受注!$A$8:$A$57,A42)&lt;&gt;1,"当初受注が一意に登録されていません",IF(NOT(IF(ISNUMBER(B42),AND(B42&gt;=1,B42&lt;=100,B42=INT(B42)),FALSE())),"変更版は1〜100の整数で必須",IF(COUNTIFS($A$8:$A$107,A42,$B$8:$B$107,B42)&gt;1,"同じ受注の変更版が重複",IF(AND(B42&gt;1,COUNTIFS($A$8:$A$107,A42,$B$8:$B$107,B42-1)&lt;&gt;1),"変更版の連番が欠落",IF(NOT(IF(ISNUMBER(C42),AND(C42&gt;=43831,C42&lt;73051,C42=INT(C42)),FALSE())),"変更発生日は時刻なしで必須",IF(NOT(OR(D42="変更",D42="取消",D42="未確認")),"区分を確認",IF(AND(D42="変更",NOT(IF(ISNUMBER(E42),AND(E42&gt;=0,E42&lt;=1000000000,E42=INT(E42)),FALSE()))),"変更後総額は0〜10億円の整数で必須",IF(AND(D42&lt;&gt;"変更",COUNTA(E42)&gt;0),"取消/未確認の金額は空欄",IF(NOT(IF(ISNUMBER(F42),AND(F42&gt;=43831,F42&lt;73051,F42=INT(F42)),FALSE())),"記録確認日は時刻なしで必須",IF(OR(C42&lt;SUMIFS(当初受注!$B$8:$B$57,当初受注!$A$8:$A$57,A42),C42&gt;F42,F42&gt;受注一覧!$H$3),"受注日≦変更日≦確認日≦基準日を確認",IF(AND(B42&gt;1,OR(C42&lt;SUMIFS($C$8:$C$107,$A$8:$A$107,A42,$B$8:$B$107,B42-1),F42&lt;SUMIFS($F$8:$F$107,$A$8:$A$107,A42,$B$8:$B$107,B42-1))),"前版より日付が逆行しています",IF(COUNTIFS($A$8:$A$107,A42,$B$8:$B$107,"&lt;"&amp;B42,$D$8:$D$107,"取消")+COUNTIFS($A$8:$A$107,A42,$B$8:$B$107,"&lt;"&amp;B42,$D$8:$D$107,"未確認")&gt;0,"取消/未確認の後へ別版を追加できません","確認済み")))))))))))))),ISNUMBER(K42),K42=IF(J42="確認済み",0,1))),1,IF(K42&lt;&gt;0,0,IF(AND(ISNUMBER(G42),G42=IF(COUNTIFS($A$8:$A$107,A42,$B$8:$B$107,"&gt;"&amp;B42)=0,1,0),IF(D42="未確認",ISTEXT(H42),ISNUMBER(H42)),H42=IF(D42="変更",E42,IF(D42="取消",0,""))),0,1))))</f>
        <v>0</v>
      </c>
    </row>
    <row r="43" customFormat="false" ht="30" hidden="false" customHeight="true" outlineLevel="0" collapsed="false">
      <c r="A43" s="9"/>
      <c r="B43" s="13"/>
      <c r="C43" s="3"/>
      <c r="D43" s="14"/>
      <c r="E43" s="10"/>
      <c r="F43" s="3"/>
      <c r="G43" s="1" t="str">
        <f aca="false">IF(J43="","",IF(K43&lt;&gt;0,NA(),IF(COUNTIFS($A$8:$A$107,A43,$B$8:$B$107,"&gt;"&amp;B43)=0,1,0)))</f>
        <v/>
      </c>
      <c r="H43" s="4" t="str">
        <f aca="false">IF(J43="","",IF(K43&lt;&gt;0,NA(),IF(D43="変更",E43,IF(D43="取消",0,""))))</f>
        <v/>
      </c>
      <c r="I43" s="1"/>
      <c r="J43" s="1" t="str">
        <f aca="false">IF(COUNTA(A43:F43)=0,"",IF(NOT(AND(ISTEXT(A43),LEN(A43)=8,EXACT(LEFT(A43,4),"ORD-"),ISNUMBER(FIND(MID(A43,5,1)&amp;"x","0x1x2x3x4x5x6x7x8x9x")),ISNUMBER(FIND(MID(A43,6,1)&amp;"x","0x1x2x3x4x5x6x7x8x9x")),ISNUMBER(FIND(MID(A43,7,1)&amp;"x","0x1x2x3x4x5x6x7x8x9x")),ISNUMBER(FIND(MID(A43,8,1)&amp;"x","0x1x2x3x4x5x6x7x8x9x")))),"IDはORD-と半角数字4桁",IF(COUNTIFS(当初受注!$A$8:$A$57,A43)&lt;&gt;1,"当初受注が一意に登録されていません",IF(NOT(IF(ISNUMBER(B43),AND(B43&gt;=1,B43&lt;=100,B43=INT(B43)),FALSE())),"変更版は1〜100の整数で必須",IF(COUNTIFS($A$8:$A$107,A43,$B$8:$B$107,B43)&gt;1,"同じ受注の変更版が重複",IF(AND(B43&gt;1,COUNTIFS($A$8:$A$107,A43,$B$8:$B$107,B43-1)&lt;&gt;1),"変更版の連番が欠落",IF(NOT(IF(ISNUMBER(C43),AND(C43&gt;=43831,C43&lt;73051,C43=INT(C43)),FALSE())),"変更発生日は時刻なしで必須",IF(NOT(OR(D43="変更",D43="取消",D43="未確認")),"区分を確認",IF(AND(D43="変更",NOT(IF(ISNUMBER(E43),AND(E43&gt;=0,E43&lt;=1000000000,E43=INT(E43)),FALSE()))),"変更後総額は0〜10億円の整数で必須",IF(AND(D43&lt;&gt;"変更",COUNTA(E43)&gt;0),"取消/未確認の金額は空欄",IF(NOT(IF(ISNUMBER(F43),AND(F43&gt;=43831,F43&lt;73051,F43=INT(F43)),FALSE())),"記録確認日は時刻なしで必須",IF(OR(C43&lt;SUMIFS(当初受注!$B$8:$B$57,当初受注!$A$8:$A$57,A43),C43&gt;F43,F43&gt;受注一覧!$H$3),"受注日≦変更日≦確認日≦基準日を確認",IF(AND(B43&gt;1,OR(C43&lt;SUMIFS($C$8:$C$107,$A$8:$A$107,A43,$B$8:$B$107,B43-1),F43&lt;SUMIFS($F$8:$F$107,$A$8:$A$107,A43,$B$8:$B$107,B43-1))),"前版より日付が逆行しています",IF(COUNTIFS($A$8:$A$107,A43,$B$8:$B$107,"&lt;"&amp;B43,$D$8:$D$107,"取消")+COUNTIFS($A$8:$A$107,A43,$B$8:$B$107,"&lt;"&amp;B43,$D$8:$D$107,"未確認")&gt;0,"取消/未確認の後へ別版を追加できません","確認済み"))))))))))))))</f>
        <v/>
      </c>
      <c r="K43" s="1" t="str">
        <f aca="false">IF(J43="","",IF(J43="確認済み",0,1))</f>
        <v/>
      </c>
      <c r="L43" s="1" t="n">
        <f aca="false">IF(COUNTA(A43:F43)=0,IF(AND(J43="",K43="",G43="",H43=""),0,1),IF(NOT(AND(ISTEXT(J43),J43=IF(COUNTA(A43:F43)=0,"",IF(NOT(AND(ISTEXT(A43),LEN(A43)=8,EXACT(LEFT(A43,4),"ORD-"),ISNUMBER(FIND(MID(A43,5,1)&amp;"x","0x1x2x3x4x5x6x7x8x9x")),ISNUMBER(FIND(MID(A43,6,1)&amp;"x","0x1x2x3x4x5x6x7x8x9x")),ISNUMBER(FIND(MID(A43,7,1)&amp;"x","0x1x2x3x4x5x6x7x8x9x")),ISNUMBER(FIND(MID(A43,8,1)&amp;"x","0x1x2x3x4x5x6x7x8x9x")))),"IDはORD-と半角数字4桁",IF(COUNTIFS(当初受注!$A$8:$A$57,A43)&lt;&gt;1,"当初受注が一意に登録されていません",IF(NOT(IF(ISNUMBER(B43),AND(B43&gt;=1,B43&lt;=100,B43=INT(B43)),FALSE())),"変更版は1〜100の整数で必須",IF(COUNTIFS($A$8:$A$107,A43,$B$8:$B$107,B43)&gt;1,"同じ受注の変更版が重複",IF(AND(B43&gt;1,COUNTIFS($A$8:$A$107,A43,$B$8:$B$107,B43-1)&lt;&gt;1),"変更版の連番が欠落",IF(NOT(IF(ISNUMBER(C43),AND(C43&gt;=43831,C43&lt;73051,C43=INT(C43)),FALSE())),"変更発生日は時刻なしで必須",IF(NOT(OR(D43="変更",D43="取消",D43="未確認")),"区分を確認",IF(AND(D43="変更",NOT(IF(ISNUMBER(E43),AND(E43&gt;=0,E43&lt;=1000000000,E43=INT(E43)),FALSE()))),"変更後総額は0〜10億円の整数で必須",IF(AND(D43&lt;&gt;"変更",COUNTA(E43)&gt;0),"取消/未確認の金額は空欄",IF(NOT(IF(ISNUMBER(F43),AND(F43&gt;=43831,F43&lt;73051,F43=INT(F43)),FALSE())),"記録確認日は時刻なしで必須",IF(OR(C43&lt;SUMIFS(当初受注!$B$8:$B$57,当初受注!$A$8:$A$57,A43),C43&gt;F43,F43&gt;受注一覧!$H$3),"受注日≦変更日≦確認日≦基準日を確認",IF(AND(B43&gt;1,OR(C43&lt;SUMIFS($C$8:$C$107,$A$8:$A$107,A43,$B$8:$B$107,B43-1),F43&lt;SUMIFS($F$8:$F$107,$A$8:$A$107,A43,$B$8:$B$107,B43-1))),"前版より日付が逆行しています",IF(COUNTIFS($A$8:$A$107,A43,$B$8:$B$107,"&lt;"&amp;B43,$D$8:$D$107,"取消")+COUNTIFS($A$8:$A$107,A43,$B$8:$B$107,"&lt;"&amp;B43,$D$8:$D$107,"未確認")&gt;0,"取消/未確認の後へ別版を追加できません","確認済み")))))))))))))),ISNUMBER(K43),K43=IF(J43="確認済み",0,1))),1,IF(K43&lt;&gt;0,0,IF(AND(ISNUMBER(G43),G43=IF(COUNTIFS($A$8:$A$107,A43,$B$8:$B$107,"&gt;"&amp;B43)=0,1,0),IF(D43="未確認",ISTEXT(H43),ISNUMBER(H43)),H43=IF(D43="変更",E43,IF(D43="取消",0,""))),0,1))))</f>
        <v>0</v>
      </c>
    </row>
    <row r="44" customFormat="false" ht="30" hidden="false" customHeight="true" outlineLevel="0" collapsed="false">
      <c r="A44" s="9"/>
      <c r="B44" s="13"/>
      <c r="C44" s="3"/>
      <c r="D44" s="14"/>
      <c r="E44" s="10"/>
      <c r="F44" s="3"/>
      <c r="G44" s="1" t="str">
        <f aca="false">IF(J44="","",IF(K44&lt;&gt;0,NA(),IF(COUNTIFS($A$8:$A$107,A44,$B$8:$B$107,"&gt;"&amp;B44)=0,1,0)))</f>
        <v/>
      </c>
      <c r="H44" s="4" t="str">
        <f aca="false">IF(J44="","",IF(K44&lt;&gt;0,NA(),IF(D44="変更",E44,IF(D44="取消",0,""))))</f>
        <v/>
      </c>
      <c r="I44" s="1"/>
      <c r="J44" s="1" t="str">
        <f aca="false">IF(COUNTA(A44:F44)=0,"",IF(NOT(AND(ISTEXT(A44),LEN(A44)=8,EXACT(LEFT(A44,4),"ORD-"),ISNUMBER(FIND(MID(A44,5,1)&amp;"x","0x1x2x3x4x5x6x7x8x9x")),ISNUMBER(FIND(MID(A44,6,1)&amp;"x","0x1x2x3x4x5x6x7x8x9x")),ISNUMBER(FIND(MID(A44,7,1)&amp;"x","0x1x2x3x4x5x6x7x8x9x")),ISNUMBER(FIND(MID(A44,8,1)&amp;"x","0x1x2x3x4x5x6x7x8x9x")))),"IDはORD-と半角数字4桁",IF(COUNTIFS(当初受注!$A$8:$A$57,A44)&lt;&gt;1,"当初受注が一意に登録されていません",IF(NOT(IF(ISNUMBER(B44),AND(B44&gt;=1,B44&lt;=100,B44=INT(B44)),FALSE())),"変更版は1〜100の整数で必須",IF(COUNTIFS($A$8:$A$107,A44,$B$8:$B$107,B44)&gt;1,"同じ受注の変更版が重複",IF(AND(B44&gt;1,COUNTIFS($A$8:$A$107,A44,$B$8:$B$107,B44-1)&lt;&gt;1),"変更版の連番が欠落",IF(NOT(IF(ISNUMBER(C44),AND(C44&gt;=43831,C44&lt;73051,C44=INT(C44)),FALSE())),"変更発生日は時刻なしで必須",IF(NOT(OR(D44="変更",D44="取消",D44="未確認")),"区分を確認",IF(AND(D44="変更",NOT(IF(ISNUMBER(E44),AND(E44&gt;=0,E44&lt;=1000000000,E44=INT(E44)),FALSE()))),"変更後総額は0〜10億円の整数で必須",IF(AND(D44&lt;&gt;"変更",COUNTA(E44)&gt;0),"取消/未確認の金額は空欄",IF(NOT(IF(ISNUMBER(F44),AND(F44&gt;=43831,F44&lt;73051,F44=INT(F44)),FALSE())),"記録確認日は時刻なしで必須",IF(OR(C44&lt;SUMIFS(当初受注!$B$8:$B$57,当初受注!$A$8:$A$57,A44),C44&gt;F44,F44&gt;受注一覧!$H$3),"受注日≦変更日≦確認日≦基準日を確認",IF(AND(B44&gt;1,OR(C44&lt;SUMIFS($C$8:$C$107,$A$8:$A$107,A44,$B$8:$B$107,B44-1),F44&lt;SUMIFS($F$8:$F$107,$A$8:$A$107,A44,$B$8:$B$107,B44-1))),"前版より日付が逆行しています",IF(COUNTIFS($A$8:$A$107,A44,$B$8:$B$107,"&lt;"&amp;B44,$D$8:$D$107,"取消")+COUNTIFS($A$8:$A$107,A44,$B$8:$B$107,"&lt;"&amp;B44,$D$8:$D$107,"未確認")&gt;0,"取消/未確認の後へ別版を追加できません","確認済み"))))))))))))))</f>
        <v/>
      </c>
      <c r="K44" s="1" t="str">
        <f aca="false">IF(J44="","",IF(J44="確認済み",0,1))</f>
        <v/>
      </c>
      <c r="L44" s="1" t="n">
        <f aca="false">IF(COUNTA(A44:F44)=0,IF(AND(J44="",K44="",G44="",H44=""),0,1),IF(NOT(AND(ISTEXT(J44),J44=IF(COUNTA(A44:F44)=0,"",IF(NOT(AND(ISTEXT(A44),LEN(A44)=8,EXACT(LEFT(A44,4),"ORD-"),ISNUMBER(FIND(MID(A44,5,1)&amp;"x","0x1x2x3x4x5x6x7x8x9x")),ISNUMBER(FIND(MID(A44,6,1)&amp;"x","0x1x2x3x4x5x6x7x8x9x")),ISNUMBER(FIND(MID(A44,7,1)&amp;"x","0x1x2x3x4x5x6x7x8x9x")),ISNUMBER(FIND(MID(A44,8,1)&amp;"x","0x1x2x3x4x5x6x7x8x9x")))),"IDはORD-と半角数字4桁",IF(COUNTIFS(当初受注!$A$8:$A$57,A44)&lt;&gt;1,"当初受注が一意に登録されていません",IF(NOT(IF(ISNUMBER(B44),AND(B44&gt;=1,B44&lt;=100,B44=INT(B44)),FALSE())),"変更版は1〜100の整数で必須",IF(COUNTIFS($A$8:$A$107,A44,$B$8:$B$107,B44)&gt;1,"同じ受注の変更版が重複",IF(AND(B44&gt;1,COUNTIFS($A$8:$A$107,A44,$B$8:$B$107,B44-1)&lt;&gt;1),"変更版の連番が欠落",IF(NOT(IF(ISNUMBER(C44),AND(C44&gt;=43831,C44&lt;73051,C44=INT(C44)),FALSE())),"変更発生日は時刻なしで必須",IF(NOT(OR(D44="変更",D44="取消",D44="未確認")),"区分を確認",IF(AND(D44="変更",NOT(IF(ISNUMBER(E44),AND(E44&gt;=0,E44&lt;=1000000000,E44=INT(E44)),FALSE()))),"変更後総額は0〜10億円の整数で必須",IF(AND(D44&lt;&gt;"変更",COUNTA(E44)&gt;0),"取消/未確認の金額は空欄",IF(NOT(IF(ISNUMBER(F44),AND(F44&gt;=43831,F44&lt;73051,F44=INT(F44)),FALSE())),"記録確認日は時刻なしで必須",IF(OR(C44&lt;SUMIFS(当初受注!$B$8:$B$57,当初受注!$A$8:$A$57,A44),C44&gt;F44,F44&gt;受注一覧!$H$3),"受注日≦変更日≦確認日≦基準日を確認",IF(AND(B44&gt;1,OR(C44&lt;SUMIFS($C$8:$C$107,$A$8:$A$107,A44,$B$8:$B$107,B44-1),F44&lt;SUMIFS($F$8:$F$107,$A$8:$A$107,A44,$B$8:$B$107,B44-1))),"前版より日付が逆行しています",IF(COUNTIFS($A$8:$A$107,A44,$B$8:$B$107,"&lt;"&amp;B44,$D$8:$D$107,"取消")+COUNTIFS($A$8:$A$107,A44,$B$8:$B$107,"&lt;"&amp;B44,$D$8:$D$107,"未確認")&gt;0,"取消/未確認の後へ別版を追加できません","確認済み")))))))))))))),ISNUMBER(K44),K44=IF(J44="確認済み",0,1))),1,IF(K44&lt;&gt;0,0,IF(AND(ISNUMBER(G44),G44=IF(COUNTIFS($A$8:$A$107,A44,$B$8:$B$107,"&gt;"&amp;B44)=0,1,0),IF(D44="未確認",ISTEXT(H44),ISNUMBER(H44)),H44=IF(D44="変更",E44,IF(D44="取消",0,""))),0,1))))</f>
        <v>0</v>
      </c>
    </row>
    <row r="45" customFormat="false" ht="30" hidden="false" customHeight="true" outlineLevel="0" collapsed="false">
      <c r="A45" s="9"/>
      <c r="B45" s="13"/>
      <c r="C45" s="3"/>
      <c r="D45" s="14"/>
      <c r="E45" s="10"/>
      <c r="F45" s="3"/>
      <c r="G45" s="1" t="str">
        <f aca="false">IF(J45="","",IF(K45&lt;&gt;0,NA(),IF(COUNTIFS($A$8:$A$107,A45,$B$8:$B$107,"&gt;"&amp;B45)=0,1,0)))</f>
        <v/>
      </c>
      <c r="H45" s="4" t="str">
        <f aca="false">IF(J45="","",IF(K45&lt;&gt;0,NA(),IF(D45="変更",E45,IF(D45="取消",0,""))))</f>
        <v/>
      </c>
      <c r="I45" s="1"/>
      <c r="J45" s="1" t="str">
        <f aca="false">IF(COUNTA(A45:F45)=0,"",IF(NOT(AND(ISTEXT(A45),LEN(A45)=8,EXACT(LEFT(A45,4),"ORD-"),ISNUMBER(FIND(MID(A45,5,1)&amp;"x","0x1x2x3x4x5x6x7x8x9x")),ISNUMBER(FIND(MID(A45,6,1)&amp;"x","0x1x2x3x4x5x6x7x8x9x")),ISNUMBER(FIND(MID(A45,7,1)&amp;"x","0x1x2x3x4x5x6x7x8x9x")),ISNUMBER(FIND(MID(A45,8,1)&amp;"x","0x1x2x3x4x5x6x7x8x9x")))),"IDはORD-と半角数字4桁",IF(COUNTIFS(当初受注!$A$8:$A$57,A45)&lt;&gt;1,"当初受注が一意に登録されていません",IF(NOT(IF(ISNUMBER(B45),AND(B45&gt;=1,B45&lt;=100,B45=INT(B45)),FALSE())),"変更版は1〜100の整数で必須",IF(COUNTIFS($A$8:$A$107,A45,$B$8:$B$107,B45)&gt;1,"同じ受注の変更版が重複",IF(AND(B45&gt;1,COUNTIFS($A$8:$A$107,A45,$B$8:$B$107,B45-1)&lt;&gt;1),"変更版の連番が欠落",IF(NOT(IF(ISNUMBER(C45),AND(C45&gt;=43831,C45&lt;73051,C45=INT(C45)),FALSE())),"変更発生日は時刻なしで必須",IF(NOT(OR(D45="変更",D45="取消",D45="未確認")),"区分を確認",IF(AND(D45="変更",NOT(IF(ISNUMBER(E45),AND(E45&gt;=0,E45&lt;=1000000000,E45=INT(E45)),FALSE()))),"変更後総額は0〜10億円の整数で必須",IF(AND(D45&lt;&gt;"変更",COUNTA(E45)&gt;0),"取消/未確認の金額は空欄",IF(NOT(IF(ISNUMBER(F45),AND(F45&gt;=43831,F45&lt;73051,F45=INT(F45)),FALSE())),"記録確認日は時刻なしで必須",IF(OR(C45&lt;SUMIFS(当初受注!$B$8:$B$57,当初受注!$A$8:$A$57,A45),C45&gt;F45,F45&gt;受注一覧!$H$3),"受注日≦変更日≦確認日≦基準日を確認",IF(AND(B45&gt;1,OR(C45&lt;SUMIFS($C$8:$C$107,$A$8:$A$107,A45,$B$8:$B$107,B45-1),F45&lt;SUMIFS($F$8:$F$107,$A$8:$A$107,A45,$B$8:$B$107,B45-1))),"前版より日付が逆行しています",IF(COUNTIFS($A$8:$A$107,A45,$B$8:$B$107,"&lt;"&amp;B45,$D$8:$D$107,"取消")+COUNTIFS($A$8:$A$107,A45,$B$8:$B$107,"&lt;"&amp;B45,$D$8:$D$107,"未確認")&gt;0,"取消/未確認の後へ別版を追加できません","確認済み"))))))))))))))</f>
        <v/>
      </c>
      <c r="K45" s="1" t="str">
        <f aca="false">IF(J45="","",IF(J45="確認済み",0,1))</f>
        <v/>
      </c>
      <c r="L45" s="1" t="n">
        <f aca="false">IF(COUNTA(A45:F45)=0,IF(AND(J45="",K45="",G45="",H45=""),0,1),IF(NOT(AND(ISTEXT(J45),J45=IF(COUNTA(A45:F45)=0,"",IF(NOT(AND(ISTEXT(A45),LEN(A45)=8,EXACT(LEFT(A45,4),"ORD-"),ISNUMBER(FIND(MID(A45,5,1)&amp;"x","0x1x2x3x4x5x6x7x8x9x")),ISNUMBER(FIND(MID(A45,6,1)&amp;"x","0x1x2x3x4x5x6x7x8x9x")),ISNUMBER(FIND(MID(A45,7,1)&amp;"x","0x1x2x3x4x5x6x7x8x9x")),ISNUMBER(FIND(MID(A45,8,1)&amp;"x","0x1x2x3x4x5x6x7x8x9x")))),"IDはORD-と半角数字4桁",IF(COUNTIFS(当初受注!$A$8:$A$57,A45)&lt;&gt;1,"当初受注が一意に登録されていません",IF(NOT(IF(ISNUMBER(B45),AND(B45&gt;=1,B45&lt;=100,B45=INT(B45)),FALSE())),"変更版は1〜100の整数で必須",IF(COUNTIFS($A$8:$A$107,A45,$B$8:$B$107,B45)&gt;1,"同じ受注の変更版が重複",IF(AND(B45&gt;1,COUNTIFS($A$8:$A$107,A45,$B$8:$B$107,B45-1)&lt;&gt;1),"変更版の連番が欠落",IF(NOT(IF(ISNUMBER(C45),AND(C45&gt;=43831,C45&lt;73051,C45=INT(C45)),FALSE())),"変更発生日は時刻なしで必須",IF(NOT(OR(D45="変更",D45="取消",D45="未確認")),"区分を確認",IF(AND(D45="変更",NOT(IF(ISNUMBER(E45),AND(E45&gt;=0,E45&lt;=1000000000,E45=INT(E45)),FALSE()))),"変更後総額は0〜10億円の整数で必須",IF(AND(D45&lt;&gt;"変更",COUNTA(E45)&gt;0),"取消/未確認の金額は空欄",IF(NOT(IF(ISNUMBER(F45),AND(F45&gt;=43831,F45&lt;73051,F45=INT(F45)),FALSE())),"記録確認日は時刻なしで必須",IF(OR(C45&lt;SUMIFS(当初受注!$B$8:$B$57,当初受注!$A$8:$A$57,A45),C45&gt;F45,F45&gt;受注一覧!$H$3),"受注日≦変更日≦確認日≦基準日を確認",IF(AND(B45&gt;1,OR(C45&lt;SUMIFS($C$8:$C$107,$A$8:$A$107,A45,$B$8:$B$107,B45-1),F45&lt;SUMIFS($F$8:$F$107,$A$8:$A$107,A45,$B$8:$B$107,B45-1))),"前版より日付が逆行しています",IF(COUNTIFS($A$8:$A$107,A45,$B$8:$B$107,"&lt;"&amp;B45,$D$8:$D$107,"取消")+COUNTIFS($A$8:$A$107,A45,$B$8:$B$107,"&lt;"&amp;B45,$D$8:$D$107,"未確認")&gt;0,"取消/未確認の後へ別版を追加できません","確認済み")))))))))))))),ISNUMBER(K45),K45=IF(J45="確認済み",0,1))),1,IF(K45&lt;&gt;0,0,IF(AND(ISNUMBER(G45),G45=IF(COUNTIFS($A$8:$A$107,A45,$B$8:$B$107,"&gt;"&amp;B45)=0,1,0),IF(D45="未確認",ISTEXT(H45),ISNUMBER(H45)),H45=IF(D45="変更",E45,IF(D45="取消",0,""))),0,1))))</f>
        <v>0</v>
      </c>
    </row>
    <row r="46" customFormat="false" ht="30" hidden="false" customHeight="true" outlineLevel="0" collapsed="false">
      <c r="A46" s="9"/>
      <c r="B46" s="13"/>
      <c r="C46" s="3"/>
      <c r="D46" s="14"/>
      <c r="E46" s="10"/>
      <c r="F46" s="3"/>
      <c r="G46" s="1" t="str">
        <f aca="false">IF(J46="","",IF(K46&lt;&gt;0,NA(),IF(COUNTIFS($A$8:$A$107,A46,$B$8:$B$107,"&gt;"&amp;B46)=0,1,0)))</f>
        <v/>
      </c>
      <c r="H46" s="4" t="str">
        <f aca="false">IF(J46="","",IF(K46&lt;&gt;0,NA(),IF(D46="変更",E46,IF(D46="取消",0,""))))</f>
        <v/>
      </c>
      <c r="I46" s="1"/>
      <c r="J46" s="1" t="str">
        <f aca="false">IF(COUNTA(A46:F46)=0,"",IF(NOT(AND(ISTEXT(A46),LEN(A46)=8,EXACT(LEFT(A46,4),"ORD-"),ISNUMBER(FIND(MID(A46,5,1)&amp;"x","0x1x2x3x4x5x6x7x8x9x")),ISNUMBER(FIND(MID(A46,6,1)&amp;"x","0x1x2x3x4x5x6x7x8x9x")),ISNUMBER(FIND(MID(A46,7,1)&amp;"x","0x1x2x3x4x5x6x7x8x9x")),ISNUMBER(FIND(MID(A46,8,1)&amp;"x","0x1x2x3x4x5x6x7x8x9x")))),"IDはORD-と半角数字4桁",IF(COUNTIFS(当初受注!$A$8:$A$57,A46)&lt;&gt;1,"当初受注が一意に登録されていません",IF(NOT(IF(ISNUMBER(B46),AND(B46&gt;=1,B46&lt;=100,B46=INT(B46)),FALSE())),"変更版は1〜100の整数で必須",IF(COUNTIFS($A$8:$A$107,A46,$B$8:$B$107,B46)&gt;1,"同じ受注の変更版が重複",IF(AND(B46&gt;1,COUNTIFS($A$8:$A$107,A46,$B$8:$B$107,B46-1)&lt;&gt;1),"変更版の連番が欠落",IF(NOT(IF(ISNUMBER(C46),AND(C46&gt;=43831,C46&lt;73051,C46=INT(C46)),FALSE())),"変更発生日は時刻なしで必須",IF(NOT(OR(D46="変更",D46="取消",D46="未確認")),"区分を確認",IF(AND(D46="変更",NOT(IF(ISNUMBER(E46),AND(E46&gt;=0,E46&lt;=1000000000,E46=INT(E46)),FALSE()))),"変更後総額は0〜10億円の整数で必須",IF(AND(D46&lt;&gt;"変更",COUNTA(E46)&gt;0),"取消/未確認の金額は空欄",IF(NOT(IF(ISNUMBER(F46),AND(F46&gt;=43831,F46&lt;73051,F46=INT(F46)),FALSE())),"記録確認日は時刻なしで必須",IF(OR(C46&lt;SUMIFS(当初受注!$B$8:$B$57,当初受注!$A$8:$A$57,A46),C46&gt;F46,F46&gt;受注一覧!$H$3),"受注日≦変更日≦確認日≦基準日を確認",IF(AND(B46&gt;1,OR(C46&lt;SUMIFS($C$8:$C$107,$A$8:$A$107,A46,$B$8:$B$107,B46-1),F46&lt;SUMIFS($F$8:$F$107,$A$8:$A$107,A46,$B$8:$B$107,B46-1))),"前版より日付が逆行しています",IF(COUNTIFS($A$8:$A$107,A46,$B$8:$B$107,"&lt;"&amp;B46,$D$8:$D$107,"取消")+COUNTIFS($A$8:$A$107,A46,$B$8:$B$107,"&lt;"&amp;B46,$D$8:$D$107,"未確認")&gt;0,"取消/未確認の後へ別版を追加できません","確認済み"))))))))))))))</f>
        <v/>
      </c>
      <c r="K46" s="1" t="str">
        <f aca="false">IF(J46="","",IF(J46="確認済み",0,1))</f>
        <v/>
      </c>
      <c r="L46" s="1" t="n">
        <f aca="false">IF(COUNTA(A46:F46)=0,IF(AND(J46="",K46="",G46="",H46=""),0,1),IF(NOT(AND(ISTEXT(J46),J46=IF(COUNTA(A46:F46)=0,"",IF(NOT(AND(ISTEXT(A46),LEN(A46)=8,EXACT(LEFT(A46,4),"ORD-"),ISNUMBER(FIND(MID(A46,5,1)&amp;"x","0x1x2x3x4x5x6x7x8x9x")),ISNUMBER(FIND(MID(A46,6,1)&amp;"x","0x1x2x3x4x5x6x7x8x9x")),ISNUMBER(FIND(MID(A46,7,1)&amp;"x","0x1x2x3x4x5x6x7x8x9x")),ISNUMBER(FIND(MID(A46,8,1)&amp;"x","0x1x2x3x4x5x6x7x8x9x")))),"IDはORD-と半角数字4桁",IF(COUNTIFS(当初受注!$A$8:$A$57,A46)&lt;&gt;1,"当初受注が一意に登録されていません",IF(NOT(IF(ISNUMBER(B46),AND(B46&gt;=1,B46&lt;=100,B46=INT(B46)),FALSE())),"変更版は1〜100の整数で必須",IF(COUNTIFS($A$8:$A$107,A46,$B$8:$B$107,B46)&gt;1,"同じ受注の変更版が重複",IF(AND(B46&gt;1,COUNTIFS($A$8:$A$107,A46,$B$8:$B$107,B46-1)&lt;&gt;1),"変更版の連番が欠落",IF(NOT(IF(ISNUMBER(C46),AND(C46&gt;=43831,C46&lt;73051,C46=INT(C46)),FALSE())),"変更発生日は時刻なしで必須",IF(NOT(OR(D46="変更",D46="取消",D46="未確認")),"区分を確認",IF(AND(D46="変更",NOT(IF(ISNUMBER(E46),AND(E46&gt;=0,E46&lt;=1000000000,E46=INT(E46)),FALSE()))),"変更後総額は0〜10億円の整数で必須",IF(AND(D46&lt;&gt;"変更",COUNTA(E46)&gt;0),"取消/未確認の金額は空欄",IF(NOT(IF(ISNUMBER(F46),AND(F46&gt;=43831,F46&lt;73051,F46=INT(F46)),FALSE())),"記録確認日は時刻なしで必須",IF(OR(C46&lt;SUMIFS(当初受注!$B$8:$B$57,当初受注!$A$8:$A$57,A46),C46&gt;F46,F46&gt;受注一覧!$H$3),"受注日≦変更日≦確認日≦基準日を確認",IF(AND(B46&gt;1,OR(C46&lt;SUMIFS($C$8:$C$107,$A$8:$A$107,A46,$B$8:$B$107,B46-1),F46&lt;SUMIFS($F$8:$F$107,$A$8:$A$107,A46,$B$8:$B$107,B46-1))),"前版より日付が逆行しています",IF(COUNTIFS($A$8:$A$107,A46,$B$8:$B$107,"&lt;"&amp;B46,$D$8:$D$107,"取消")+COUNTIFS($A$8:$A$107,A46,$B$8:$B$107,"&lt;"&amp;B46,$D$8:$D$107,"未確認")&gt;0,"取消/未確認の後へ別版を追加できません","確認済み")))))))))))))),ISNUMBER(K46),K46=IF(J46="確認済み",0,1))),1,IF(K46&lt;&gt;0,0,IF(AND(ISNUMBER(G46),G46=IF(COUNTIFS($A$8:$A$107,A46,$B$8:$B$107,"&gt;"&amp;B46)=0,1,0),IF(D46="未確認",ISTEXT(H46),ISNUMBER(H46)),H46=IF(D46="変更",E46,IF(D46="取消",0,""))),0,1))))</f>
        <v>0</v>
      </c>
    </row>
    <row r="47" customFormat="false" ht="30" hidden="false" customHeight="true" outlineLevel="0" collapsed="false">
      <c r="A47" s="9"/>
      <c r="B47" s="13"/>
      <c r="C47" s="3"/>
      <c r="D47" s="14"/>
      <c r="E47" s="10"/>
      <c r="F47" s="3"/>
      <c r="G47" s="1" t="str">
        <f aca="false">IF(J47="","",IF(K47&lt;&gt;0,NA(),IF(COUNTIFS($A$8:$A$107,A47,$B$8:$B$107,"&gt;"&amp;B47)=0,1,0)))</f>
        <v/>
      </c>
      <c r="H47" s="4" t="str">
        <f aca="false">IF(J47="","",IF(K47&lt;&gt;0,NA(),IF(D47="変更",E47,IF(D47="取消",0,""))))</f>
        <v/>
      </c>
      <c r="I47" s="1"/>
      <c r="J47" s="1" t="str">
        <f aca="false">IF(COUNTA(A47:F47)=0,"",IF(NOT(AND(ISTEXT(A47),LEN(A47)=8,EXACT(LEFT(A47,4),"ORD-"),ISNUMBER(FIND(MID(A47,5,1)&amp;"x","0x1x2x3x4x5x6x7x8x9x")),ISNUMBER(FIND(MID(A47,6,1)&amp;"x","0x1x2x3x4x5x6x7x8x9x")),ISNUMBER(FIND(MID(A47,7,1)&amp;"x","0x1x2x3x4x5x6x7x8x9x")),ISNUMBER(FIND(MID(A47,8,1)&amp;"x","0x1x2x3x4x5x6x7x8x9x")))),"IDはORD-と半角数字4桁",IF(COUNTIFS(当初受注!$A$8:$A$57,A47)&lt;&gt;1,"当初受注が一意に登録されていません",IF(NOT(IF(ISNUMBER(B47),AND(B47&gt;=1,B47&lt;=100,B47=INT(B47)),FALSE())),"変更版は1〜100の整数で必須",IF(COUNTIFS($A$8:$A$107,A47,$B$8:$B$107,B47)&gt;1,"同じ受注の変更版が重複",IF(AND(B47&gt;1,COUNTIFS($A$8:$A$107,A47,$B$8:$B$107,B47-1)&lt;&gt;1),"変更版の連番が欠落",IF(NOT(IF(ISNUMBER(C47),AND(C47&gt;=43831,C47&lt;73051,C47=INT(C47)),FALSE())),"変更発生日は時刻なしで必須",IF(NOT(OR(D47="変更",D47="取消",D47="未確認")),"区分を確認",IF(AND(D47="変更",NOT(IF(ISNUMBER(E47),AND(E47&gt;=0,E47&lt;=1000000000,E47=INT(E47)),FALSE()))),"変更後総額は0〜10億円の整数で必須",IF(AND(D47&lt;&gt;"変更",COUNTA(E47)&gt;0),"取消/未確認の金額は空欄",IF(NOT(IF(ISNUMBER(F47),AND(F47&gt;=43831,F47&lt;73051,F47=INT(F47)),FALSE())),"記録確認日は時刻なしで必須",IF(OR(C47&lt;SUMIFS(当初受注!$B$8:$B$57,当初受注!$A$8:$A$57,A47),C47&gt;F47,F47&gt;受注一覧!$H$3),"受注日≦変更日≦確認日≦基準日を確認",IF(AND(B47&gt;1,OR(C47&lt;SUMIFS($C$8:$C$107,$A$8:$A$107,A47,$B$8:$B$107,B47-1),F47&lt;SUMIFS($F$8:$F$107,$A$8:$A$107,A47,$B$8:$B$107,B47-1))),"前版より日付が逆行しています",IF(COUNTIFS($A$8:$A$107,A47,$B$8:$B$107,"&lt;"&amp;B47,$D$8:$D$107,"取消")+COUNTIFS($A$8:$A$107,A47,$B$8:$B$107,"&lt;"&amp;B47,$D$8:$D$107,"未確認")&gt;0,"取消/未確認の後へ別版を追加できません","確認済み"))))))))))))))</f>
        <v/>
      </c>
      <c r="K47" s="1" t="str">
        <f aca="false">IF(J47="","",IF(J47="確認済み",0,1))</f>
        <v/>
      </c>
      <c r="L47" s="1" t="n">
        <f aca="false">IF(COUNTA(A47:F47)=0,IF(AND(J47="",K47="",G47="",H47=""),0,1),IF(NOT(AND(ISTEXT(J47),J47=IF(COUNTA(A47:F47)=0,"",IF(NOT(AND(ISTEXT(A47),LEN(A47)=8,EXACT(LEFT(A47,4),"ORD-"),ISNUMBER(FIND(MID(A47,5,1)&amp;"x","0x1x2x3x4x5x6x7x8x9x")),ISNUMBER(FIND(MID(A47,6,1)&amp;"x","0x1x2x3x4x5x6x7x8x9x")),ISNUMBER(FIND(MID(A47,7,1)&amp;"x","0x1x2x3x4x5x6x7x8x9x")),ISNUMBER(FIND(MID(A47,8,1)&amp;"x","0x1x2x3x4x5x6x7x8x9x")))),"IDはORD-と半角数字4桁",IF(COUNTIFS(当初受注!$A$8:$A$57,A47)&lt;&gt;1,"当初受注が一意に登録されていません",IF(NOT(IF(ISNUMBER(B47),AND(B47&gt;=1,B47&lt;=100,B47=INT(B47)),FALSE())),"変更版は1〜100の整数で必須",IF(COUNTIFS($A$8:$A$107,A47,$B$8:$B$107,B47)&gt;1,"同じ受注の変更版が重複",IF(AND(B47&gt;1,COUNTIFS($A$8:$A$107,A47,$B$8:$B$107,B47-1)&lt;&gt;1),"変更版の連番が欠落",IF(NOT(IF(ISNUMBER(C47),AND(C47&gt;=43831,C47&lt;73051,C47=INT(C47)),FALSE())),"変更発生日は時刻なしで必須",IF(NOT(OR(D47="変更",D47="取消",D47="未確認")),"区分を確認",IF(AND(D47="変更",NOT(IF(ISNUMBER(E47),AND(E47&gt;=0,E47&lt;=1000000000,E47=INT(E47)),FALSE()))),"変更後総額は0〜10億円の整数で必須",IF(AND(D47&lt;&gt;"変更",COUNTA(E47)&gt;0),"取消/未確認の金額は空欄",IF(NOT(IF(ISNUMBER(F47),AND(F47&gt;=43831,F47&lt;73051,F47=INT(F47)),FALSE())),"記録確認日は時刻なしで必須",IF(OR(C47&lt;SUMIFS(当初受注!$B$8:$B$57,当初受注!$A$8:$A$57,A47),C47&gt;F47,F47&gt;受注一覧!$H$3),"受注日≦変更日≦確認日≦基準日を確認",IF(AND(B47&gt;1,OR(C47&lt;SUMIFS($C$8:$C$107,$A$8:$A$107,A47,$B$8:$B$107,B47-1),F47&lt;SUMIFS($F$8:$F$107,$A$8:$A$107,A47,$B$8:$B$107,B47-1))),"前版より日付が逆行しています",IF(COUNTIFS($A$8:$A$107,A47,$B$8:$B$107,"&lt;"&amp;B47,$D$8:$D$107,"取消")+COUNTIFS($A$8:$A$107,A47,$B$8:$B$107,"&lt;"&amp;B47,$D$8:$D$107,"未確認")&gt;0,"取消/未確認の後へ別版を追加できません","確認済み")))))))))))))),ISNUMBER(K47),K47=IF(J47="確認済み",0,1))),1,IF(K47&lt;&gt;0,0,IF(AND(ISNUMBER(G47),G47=IF(COUNTIFS($A$8:$A$107,A47,$B$8:$B$107,"&gt;"&amp;B47)=0,1,0),IF(D47="未確認",ISTEXT(H47),ISNUMBER(H47)),H47=IF(D47="変更",E47,IF(D47="取消",0,""))),0,1))))</f>
        <v>0</v>
      </c>
    </row>
    <row r="48" customFormat="false" ht="30" hidden="false" customHeight="true" outlineLevel="0" collapsed="false">
      <c r="A48" s="9"/>
      <c r="B48" s="13"/>
      <c r="C48" s="3"/>
      <c r="D48" s="14"/>
      <c r="E48" s="10"/>
      <c r="F48" s="3"/>
      <c r="G48" s="1" t="str">
        <f aca="false">IF(J48="","",IF(K48&lt;&gt;0,NA(),IF(COUNTIFS($A$8:$A$107,A48,$B$8:$B$107,"&gt;"&amp;B48)=0,1,0)))</f>
        <v/>
      </c>
      <c r="H48" s="4" t="str">
        <f aca="false">IF(J48="","",IF(K48&lt;&gt;0,NA(),IF(D48="変更",E48,IF(D48="取消",0,""))))</f>
        <v/>
      </c>
      <c r="I48" s="1"/>
      <c r="J48" s="1" t="str">
        <f aca="false">IF(COUNTA(A48:F48)=0,"",IF(NOT(AND(ISTEXT(A48),LEN(A48)=8,EXACT(LEFT(A48,4),"ORD-"),ISNUMBER(FIND(MID(A48,5,1)&amp;"x","0x1x2x3x4x5x6x7x8x9x")),ISNUMBER(FIND(MID(A48,6,1)&amp;"x","0x1x2x3x4x5x6x7x8x9x")),ISNUMBER(FIND(MID(A48,7,1)&amp;"x","0x1x2x3x4x5x6x7x8x9x")),ISNUMBER(FIND(MID(A48,8,1)&amp;"x","0x1x2x3x4x5x6x7x8x9x")))),"IDはORD-と半角数字4桁",IF(COUNTIFS(当初受注!$A$8:$A$57,A48)&lt;&gt;1,"当初受注が一意に登録されていません",IF(NOT(IF(ISNUMBER(B48),AND(B48&gt;=1,B48&lt;=100,B48=INT(B48)),FALSE())),"変更版は1〜100の整数で必須",IF(COUNTIFS($A$8:$A$107,A48,$B$8:$B$107,B48)&gt;1,"同じ受注の変更版が重複",IF(AND(B48&gt;1,COUNTIFS($A$8:$A$107,A48,$B$8:$B$107,B48-1)&lt;&gt;1),"変更版の連番が欠落",IF(NOT(IF(ISNUMBER(C48),AND(C48&gt;=43831,C48&lt;73051,C48=INT(C48)),FALSE())),"変更発生日は時刻なしで必須",IF(NOT(OR(D48="変更",D48="取消",D48="未確認")),"区分を確認",IF(AND(D48="変更",NOT(IF(ISNUMBER(E48),AND(E48&gt;=0,E48&lt;=1000000000,E48=INT(E48)),FALSE()))),"変更後総額は0〜10億円の整数で必須",IF(AND(D48&lt;&gt;"変更",COUNTA(E48)&gt;0),"取消/未確認の金額は空欄",IF(NOT(IF(ISNUMBER(F48),AND(F48&gt;=43831,F48&lt;73051,F48=INT(F48)),FALSE())),"記録確認日は時刻なしで必須",IF(OR(C48&lt;SUMIFS(当初受注!$B$8:$B$57,当初受注!$A$8:$A$57,A48),C48&gt;F48,F48&gt;受注一覧!$H$3),"受注日≦変更日≦確認日≦基準日を確認",IF(AND(B48&gt;1,OR(C48&lt;SUMIFS($C$8:$C$107,$A$8:$A$107,A48,$B$8:$B$107,B48-1),F48&lt;SUMIFS($F$8:$F$107,$A$8:$A$107,A48,$B$8:$B$107,B48-1))),"前版より日付が逆行しています",IF(COUNTIFS($A$8:$A$107,A48,$B$8:$B$107,"&lt;"&amp;B48,$D$8:$D$107,"取消")+COUNTIFS($A$8:$A$107,A48,$B$8:$B$107,"&lt;"&amp;B48,$D$8:$D$107,"未確認")&gt;0,"取消/未確認の後へ別版を追加できません","確認済み"))))))))))))))</f>
        <v/>
      </c>
      <c r="K48" s="1" t="str">
        <f aca="false">IF(J48="","",IF(J48="確認済み",0,1))</f>
        <v/>
      </c>
      <c r="L48" s="1" t="n">
        <f aca="false">IF(COUNTA(A48:F48)=0,IF(AND(J48="",K48="",G48="",H48=""),0,1),IF(NOT(AND(ISTEXT(J48),J48=IF(COUNTA(A48:F48)=0,"",IF(NOT(AND(ISTEXT(A48),LEN(A48)=8,EXACT(LEFT(A48,4),"ORD-"),ISNUMBER(FIND(MID(A48,5,1)&amp;"x","0x1x2x3x4x5x6x7x8x9x")),ISNUMBER(FIND(MID(A48,6,1)&amp;"x","0x1x2x3x4x5x6x7x8x9x")),ISNUMBER(FIND(MID(A48,7,1)&amp;"x","0x1x2x3x4x5x6x7x8x9x")),ISNUMBER(FIND(MID(A48,8,1)&amp;"x","0x1x2x3x4x5x6x7x8x9x")))),"IDはORD-と半角数字4桁",IF(COUNTIFS(当初受注!$A$8:$A$57,A48)&lt;&gt;1,"当初受注が一意に登録されていません",IF(NOT(IF(ISNUMBER(B48),AND(B48&gt;=1,B48&lt;=100,B48=INT(B48)),FALSE())),"変更版は1〜100の整数で必須",IF(COUNTIFS($A$8:$A$107,A48,$B$8:$B$107,B48)&gt;1,"同じ受注の変更版が重複",IF(AND(B48&gt;1,COUNTIFS($A$8:$A$107,A48,$B$8:$B$107,B48-1)&lt;&gt;1),"変更版の連番が欠落",IF(NOT(IF(ISNUMBER(C48),AND(C48&gt;=43831,C48&lt;73051,C48=INT(C48)),FALSE())),"変更発生日は時刻なしで必須",IF(NOT(OR(D48="変更",D48="取消",D48="未確認")),"区分を確認",IF(AND(D48="変更",NOT(IF(ISNUMBER(E48),AND(E48&gt;=0,E48&lt;=1000000000,E48=INT(E48)),FALSE()))),"変更後総額は0〜10億円の整数で必須",IF(AND(D48&lt;&gt;"変更",COUNTA(E48)&gt;0),"取消/未確認の金額は空欄",IF(NOT(IF(ISNUMBER(F48),AND(F48&gt;=43831,F48&lt;73051,F48=INT(F48)),FALSE())),"記録確認日は時刻なしで必須",IF(OR(C48&lt;SUMIFS(当初受注!$B$8:$B$57,当初受注!$A$8:$A$57,A48),C48&gt;F48,F48&gt;受注一覧!$H$3),"受注日≦変更日≦確認日≦基準日を確認",IF(AND(B48&gt;1,OR(C48&lt;SUMIFS($C$8:$C$107,$A$8:$A$107,A48,$B$8:$B$107,B48-1),F48&lt;SUMIFS($F$8:$F$107,$A$8:$A$107,A48,$B$8:$B$107,B48-1))),"前版より日付が逆行しています",IF(COUNTIFS($A$8:$A$107,A48,$B$8:$B$107,"&lt;"&amp;B48,$D$8:$D$107,"取消")+COUNTIFS($A$8:$A$107,A48,$B$8:$B$107,"&lt;"&amp;B48,$D$8:$D$107,"未確認")&gt;0,"取消/未確認の後へ別版を追加できません","確認済み")))))))))))))),ISNUMBER(K48),K48=IF(J48="確認済み",0,1))),1,IF(K48&lt;&gt;0,0,IF(AND(ISNUMBER(G48),G48=IF(COUNTIFS($A$8:$A$107,A48,$B$8:$B$107,"&gt;"&amp;B48)=0,1,0),IF(D48="未確認",ISTEXT(H48),ISNUMBER(H48)),H48=IF(D48="変更",E48,IF(D48="取消",0,""))),0,1))))</f>
        <v>0</v>
      </c>
    </row>
    <row r="49" customFormat="false" ht="30" hidden="false" customHeight="true" outlineLevel="0" collapsed="false">
      <c r="A49" s="9"/>
      <c r="B49" s="13"/>
      <c r="C49" s="3"/>
      <c r="D49" s="14"/>
      <c r="E49" s="10"/>
      <c r="F49" s="3"/>
      <c r="G49" s="1" t="str">
        <f aca="false">IF(J49="","",IF(K49&lt;&gt;0,NA(),IF(COUNTIFS($A$8:$A$107,A49,$B$8:$B$107,"&gt;"&amp;B49)=0,1,0)))</f>
        <v/>
      </c>
      <c r="H49" s="4" t="str">
        <f aca="false">IF(J49="","",IF(K49&lt;&gt;0,NA(),IF(D49="変更",E49,IF(D49="取消",0,""))))</f>
        <v/>
      </c>
      <c r="I49" s="1"/>
      <c r="J49" s="1" t="str">
        <f aca="false">IF(COUNTA(A49:F49)=0,"",IF(NOT(AND(ISTEXT(A49),LEN(A49)=8,EXACT(LEFT(A49,4),"ORD-"),ISNUMBER(FIND(MID(A49,5,1)&amp;"x","0x1x2x3x4x5x6x7x8x9x")),ISNUMBER(FIND(MID(A49,6,1)&amp;"x","0x1x2x3x4x5x6x7x8x9x")),ISNUMBER(FIND(MID(A49,7,1)&amp;"x","0x1x2x3x4x5x6x7x8x9x")),ISNUMBER(FIND(MID(A49,8,1)&amp;"x","0x1x2x3x4x5x6x7x8x9x")))),"IDはORD-と半角数字4桁",IF(COUNTIFS(当初受注!$A$8:$A$57,A49)&lt;&gt;1,"当初受注が一意に登録されていません",IF(NOT(IF(ISNUMBER(B49),AND(B49&gt;=1,B49&lt;=100,B49=INT(B49)),FALSE())),"変更版は1〜100の整数で必須",IF(COUNTIFS($A$8:$A$107,A49,$B$8:$B$107,B49)&gt;1,"同じ受注の変更版が重複",IF(AND(B49&gt;1,COUNTIFS($A$8:$A$107,A49,$B$8:$B$107,B49-1)&lt;&gt;1),"変更版の連番が欠落",IF(NOT(IF(ISNUMBER(C49),AND(C49&gt;=43831,C49&lt;73051,C49=INT(C49)),FALSE())),"変更発生日は時刻なしで必須",IF(NOT(OR(D49="変更",D49="取消",D49="未確認")),"区分を確認",IF(AND(D49="変更",NOT(IF(ISNUMBER(E49),AND(E49&gt;=0,E49&lt;=1000000000,E49=INT(E49)),FALSE()))),"変更後総額は0〜10億円の整数で必須",IF(AND(D49&lt;&gt;"変更",COUNTA(E49)&gt;0),"取消/未確認の金額は空欄",IF(NOT(IF(ISNUMBER(F49),AND(F49&gt;=43831,F49&lt;73051,F49=INT(F49)),FALSE())),"記録確認日は時刻なしで必須",IF(OR(C49&lt;SUMIFS(当初受注!$B$8:$B$57,当初受注!$A$8:$A$57,A49),C49&gt;F49,F49&gt;受注一覧!$H$3),"受注日≦変更日≦確認日≦基準日を確認",IF(AND(B49&gt;1,OR(C49&lt;SUMIFS($C$8:$C$107,$A$8:$A$107,A49,$B$8:$B$107,B49-1),F49&lt;SUMIFS($F$8:$F$107,$A$8:$A$107,A49,$B$8:$B$107,B49-1))),"前版より日付が逆行しています",IF(COUNTIFS($A$8:$A$107,A49,$B$8:$B$107,"&lt;"&amp;B49,$D$8:$D$107,"取消")+COUNTIFS($A$8:$A$107,A49,$B$8:$B$107,"&lt;"&amp;B49,$D$8:$D$107,"未確認")&gt;0,"取消/未確認の後へ別版を追加できません","確認済み"))))))))))))))</f>
        <v/>
      </c>
      <c r="K49" s="1" t="str">
        <f aca="false">IF(J49="","",IF(J49="確認済み",0,1))</f>
        <v/>
      </c>
      <c r="L49" s="1" t="n">
        <f aca="false">IF(COUNTA(A49:F49)=0,IF(AND(J49="",K49="",G49="",H49=""),0,1),IF(NOT(AND(ISTEXT(J49),J49=IF(COUNTA(A49:F49)=0,"",IF(NOT(AND(ISTEXT(A49),LEN(A49)=8,EXACT(LEFT(A49,4),"ORD-"),ISNUMBER(FIND(MID(A49,5,1)&amp;"x","0x1x2x3x4x5x6x7x8x9x")),ISNUMBER(FIND(MID(A49,6,1)&amp;"x","0x1x2x3x4x5x6x7x8x9x")),ISNUMBER(FIND(MID(A49,7,1)&amp;"x","0x1x2x3x4x5x6x7x8x9x")),ISNUMBER(FIND(MID(A49,8,1)&amp;"x","0x1x2x3x4x5x6x7x8x9x")))),"IDはORD-と半角数字4桁",IF(COUNTIFS(当初受注!$A$8:$A$57,A49)&lt;&gt;1,"当初受注が一意に登録されていません",IF(NOT(IF(ISNUMBER(B49),AND(B49&gt;=1,B49&lt;=100,B49=INT(B49)),FALSE())),"変更版は1〜100の整数で必須",IF(COUNTIFS($A$8:$A$107,A49,$B$8:$B$107,B49)&gt;1,"同じ受注の変更版が重複",IF(AND(B49&gt;1,COUNTIFS($A$8:$A$107,A49,$B$8:$B$107,B49-1)&lt;&gt;1),"変更版の連番が欠落",IF(NOT(IF(ISNUMBER(C49),AND(C49&gt;=43831,C49&lt;73051,C49=INT(C49)),FALSE())),"変更発生日は時刻なしで必須",IF(NOT(OR(D49="変更",D49="取消",D49="未確認")),"区分を確認",IF(AND(D49="変更",NOT(IF(ISNUMBER(E49),AND(E49&gt;=0,E49&lt;=1000000000,E49=INT(E49)),FALSE()))),"変更後総額は0〜10億円の整数で必須",IF(AND(D49&lt;&gt;"変更",COUNTA(E49)&gt;0),"取消/未確認の金額は空欄",IF(NOT(IF(ISNUMBER(F49),AND(F49&gt;=43831,F49&lt;73051,F49=INT(F49)),FALSE())),"記録確認日は時刻なしで必須",IF(OR(C49&lt;SUMIFS(当初受注!$B$8:$B$57,当初受注!$A$8:$A$57,A49),C49&gt;F49,F49&gt;受注一覧!$H$3),"受注日≦変更日≦確認日≦基準日を確認",IF(AND(B49&gt;1,OR(C49&lt;SUMIFS($C$8:$C$107,$A$8:$A$107,A49,$B$8:$B$107,B49-1),F49&lt;SUMIFS($F$8:$F$107,$A$8:$A$107,A49,$B$8:$B$107,B49-1))),"前版より日付が逆行しています",IF(COUNTIFS($A$8:$A$107,A49,$B$8:$B$107,"&lt;"&amp;B49,$D$8:$D$107,"取消")+COUNTIFS($A$8:$A$107,A49,$B$8:$B$107,"&lt;"&amp;B49,$D$8:$D$107,"未確認")&gt;0,"取消/未確認の後へ別版を追加できません","確認済み")))))))))))))),ISNUMBER(K49),K49=IF(J49="確認済み",0,1))),1,IF(K49&lt;&gt;0,0,IF(AND(ISNUMBER(G49),G49=IF(COUNTIFS($A$8:$A$107,A49,$B$8:$B$107,"&gt;"&amp;B49)=0,1,0),IF(D49="未確認",ISTEXT(H49),ISNUMBER(H49)),H49=IF(D49="変更",E49,IF(D49="取消",0,""))),0,1))))</f>
        <v>0</v>
      </c>
    </row>
    <row r="50" customFormat="false" ht="30" hidden="false" customHeight="true" outlineLevel="0" collapsed="false">
      <c r="A50" s="9"/>
      <c r="B50" s="13"/>
      <c r="C50" s="3"/>
      <c r="D50" s="14"/>
      <c r="E50" s="10"/>
      <c r="F50" s="3"/>
      <c r="G50" s="1" t="str">
        <f aca="false">IF(J50="","",IF(K50&lt;&gt;0,NA(),IF(COUNTIFS($A$8:$A$107,A50,$B$8:$B$107,"&gt;"&amp;B50)=0,1,0)))</f>
        <v/>
      </c>
      <c r="H50" s="4" t="str">
        <f aca="false">IF(J50="","",IF(K50&lt;&gt;0,NA(),IF(D50="変更",E50,IF(D50="取消",0,""))))</f>
        <v/>
      </c>
      <c r="I50" s="1"/>
      <c r="J50" s="1" t="str">
        <f aca="false">IF(COUNTA(A50:F50)=0,"",IF(NOT(AND(ISTEXT(A50),LEN(A50)=8,EXACT(LEFT(A50,4),"ORD-"),ISNUMBER(FIND(MID(A50,5,1)&amp;"x","0x1x2x3x4x5x6x7x8x9x")),ISNUMBER(FIND(MID(A50,6,1)&amp;"x","0x1x2x3x4x5x6x7x8x9x")),ISNUMBER(FIND(MID(A50,7,1)&amp;"x","0x1x2x3x4x5x6x7x8x9x")),ISNUMBER(FIND(MID(A50,8,1)&amp;"x","0x1x2x3x4x5x6x7x8x9x")))),"IDはORD-と半角数字4桁",IF(COUNTIFS(当初受注!$A$8:$A$57,A50)&lt;&gt;1,"当初受注が一意に登録されていません",IF(NOT(IF(ISNUMBER(B50),AND(B50&gt;=1,B50&lt;=100,B50=INT(B50)),FALSE())),"変更版は1〜100の整数で必須",IF(COUNTIFS($A$8:$A$107,A50,$B$8:$B$107,B50)&gt;1,"同じ受注の変更版が重複",IF(AND(B50&gt;1,COUNTIFS($A$8:$A$107,A50,$B$8:$B$107,B50-1)&lt;&gt;1),"変更版の連番が欠落",IF(NOT(IF(ISNUMBER(C50),AND(C50&gt;=43831,C50&lt;73051,C50=INT(C50)),FALSE())),"変更発生日は時刻なしで必須",IF(NOT(OR(D50="変更",D50="取消",D50="未確認")),"区分を確認",IF(AND(D50="変更",NOT(IF(ISNUMBER(E50),AND(E50&gt;=0,E50&lt;=1000000000,E50=INT(E50)),FALSE()))),"変更後総額は0〜10億円の整数で必須",IF(AND(D50&lt;&gt;"変更",COUNTA(E50)&gt;0),"取消/未確認の金額は空欄",IF(NOT(IF(ISNUMBER(F50),AND(F50&gt;=43831,F50&lt;73051,F50=INT(F50)),FALSE())),"記録確認日は時刻なしで必須",IF(OR(C50&lt;SUMIFS(当初受注!$B$8:$B$57,当初受注!$A$8:$A$57,A50),C50&gt;F50,F50&gt;受注一覧!$H$3),"受注日≦変更日≦確認日≦基準日を確認",IF(AND(B50&gt;1,OR(C50&lt;SUMIFS($C$8:$C$107,$A$8:$A$107,A50,$B$8:$B$107,B50-1),F50&lt;SUMIFS($F$8:$F$107,$A$8:$A$107,A50,$B$8:$B$107,B50-1))),"前版より日付が逆行しています",IF(COUNTIFS($A$8:$A$107,A50,$B$8:$B$107,"&lt;"&amp;B50,$D$8:$D$107,"取消")+COUNTIFS($A$8:$A$107,A50,$B$8:$B$107,"&lt;"&amp;B50,$D$8:$D$107,"未確認")&gt;0,"取消/未確認の後へ別版を追加できません","確認済み"))))))))))))))</f>
        <v/>
      </c>
      <c r="K50" s="1" t="str">
        <f aca="false">IF(J50="","",IF(J50="確認済み",0,1))</f>
        <v/>
      </c>
      <c r="L50" s="1" t="n">
        <f aca="false">IF(COUNTA(A50:F50)=0,IF(AND(J50="",K50="",G50="",H50=""),0,1),IF(NOT(AND(ISTEXT(J50),J50=IF(COUNTA(A50:F50)=0,"",IF(NOT(AND(ISTEXT(A50),LEN(A50)=8,EXACT(LEFT(A50,4),"ORD-"),ISNUMBER(FIND(MID(A50,5,1)&amp;"x","0x1x2x3x4x5x6x7x8x9x")),ISNUMBER(FIND(MID(A50,6,1)&amp;"x","0x1x2x3x4x5x6x7x8x9x")),ISNUMBER(FIND(MID(A50,7,1)&amp;"x","0x1x2x3x4x5x6x7x8x9x")),ISNUMBER(FIND(MID(A50,8,1)&amp;"x","0x1x2x3x4x5x6x7x8x9x")))),"IDはORD-と半角数字4桁",IF(COUNTIFS(当初受注!$A$8:$A$57,A50)&lt;&gt;1,"当初受注が一意に登録されていません",IF(NOT(IF(ISNUMBER(B50),AND(B50&gt;=1,B50&lt;=100,B50=INT(B50)),FALSE())),"変更版は1〜100の整数で必須",IF(COUNTIFS($A$8:$A$107,A50,$B$8:$B$107,B50)&gt;1,"同じ受注の変更版が重複",IF(AND(B50&gt;1,COUNTIFS($A$8:$A$107,A50,$B$8:$B$107,B50-1)&lt;&gt;1),"変更版の連番が欠落",IF(NOT(IF(ISNUMBER(C50),AND(C50&gt;=43831,C50&lt;73051,C50=INT(C50)),FALSE())),"変更発生日は時刻なしで必須",IF(NOT(OR(D50="変更",D50="取消",D50="未確認")),"区分を確認",IF(AND(D50="変更",NOT(IF(ISNUMBER(E50),AND(E50&gt;=0,E50&lt;=1000000000,E50=INT(E50)),FALSE()))),"変更後総額は0〜10億円の整数で必須",IF(AND(D50&lt;&gt;"変更",COUNTA(E50)&gt;0),"取消/未確認の金額は空欄",IF(NOT(IF(ISNUMBER(F50),AND(F50&gt;=43831,F50&lt;73051,F50=INT(F50)),FALSE())),"記録確認日は時刻なしで必須",IF(OR(C50&lt;SUMIFS(当初受注!$B$8:$B$57,当初受注!$A$8:$A$57,A50),C50&gt;F50,F50&gt;受注一覧!$H$3),"受注日≦変更日≦確認日≦基準日を確認",IF(AND(B50&gt;1,OR(C50&lt;SUMIFS($C$8:$C$107,$A$8:$A$107,A50,$B$8:$B$107,B50-1),F50&lt;SUMIFS($F$8:$F$107,$A$8:$A$107,A50,$B$8:$B$107,B50-1))),"前版より日付が逆行しています",IF(COUNTIFS($A$8:$A$107,A50,$B$8:$B$107,"&lt;"&amp;B50,$D$8:$D$107,"取消")+COUNTIFS($A$8:$A$107,A50,$B$8:$B$107,"&lt;"&amp;B50,$D$8:$D$107,"未確認")&gt;0,"取消/未確認の後へ別版を追加できません","確認済み")))))))))))))),ISNUMBER(K50),K50=IF(J50="確認済み",0,1))),1,IF(K50&lt;&gt;0,0,IF(AND(ISNUMBER(G50),G50=IF(COUNTIFS($A$8:$A$107,A50,$B$8:$B$107,"&gt;"&amp;B50)=0,1,0),IF(D50="未確認",ISTEXT(H50),ISNUMBER(H50)),H50=IF(D50="変更",E50,IF(D50="取消",0,""))),0,1))))</f>
        <v>0</v>
      </c>
    </row>
    <row r="51" customFormat="false" ht="30" hidden="false" customHeight="true" outlineLevel="0" collapsed="false">
      <c r="A51" s="9"/>
      <c r="B51" s="13"/>
      <c r="C51" s="3"/>
      <c r="D51" s="14"/>
      <c r="E51" s="10"/>
      <c r="F51" s="3"/>
      <c r="G51" s="1" t="str">
        <f aca="false">IF(J51="","",IF(K51&lt;&gt;0,NA(),IF(COUNTIFS($A$8:$A$107,A51,$B$8:$B$107,"&gt;"&amp;B51)=0,1,0)))</f>
        <v/>
      </c>
      <c r="H51" s="4" t="str">
        <f aca="false">IF(J51="","",IF(K51&lt;&gt;0,NA(),IF(D51="変更",E51,IF(D51="取消",0,""))))</f>
        <v/>
      </c>
      <c r="I51" s="1"/>
      <c r="J51" s="1" t="str">
        <f aca="false">IF(COUNTA(A51:F51)=0,"",IF(NOT(AND(ISTEXT(A51),LEN(A51)=8,EXACT(LEFT(A51,4),"ORD-"),ISNUMBER(FIND(MID(A51,5,1)&amp;"x","0x1x2x3x4x5x6x7x8x9x")),ISNUMBER(FIND(MID(A51,6,1)&amp;"x","0x1x2x3x4x5x6x7x8x9x")),ISNUMBER(FIND(MID(A51,7,1)&amp;"x","0x1x2x3x4x5x6x7x8x9x")),ISNUMBER(FIND(MID(A51,8,1)&amp;"x","0x1x2x3x4x5x6x7x8x9x")))),"IDはORD-と半角数字4桁",IF(COUNTIFS(当初受注!$A$8:$A$57,A51)&lt;&gt;1,"当初受注が一意に登録されていません",IF(NOT(IF(ISNUMBER(B51),AND(B51&gt;=1,B51&lt;=100,B51=INT(B51)),FALSE())),"変更版は1〜100の整数で必須",IF(COUNTIFS($A$8:$A$107,A51,$B$8:$B$107,B51)&gt;1,"同じ受注の変更版が重複",IF(AND(B51&gt;1,COUNTIFS($A$8:$A$107,A51,$B$8:$B$107,B51-1)&lt;&gt;1),"変更版の連番が欠落",IF(NOT(IF(ISNUMBER(C51),AND(C51&gt;=43831,C51&lt;73051,C51=INT(C51)),FALSE())),"変更発生日は時刻なしで必須",IF(NOT(OR(D51="変更",D51="取消",D51="未確認")),"区分を確認",IF(AND(D51="変更",NOT(IF(ISNUMBER(E51),AND(E51&gt;=0,E51&lt;=1000000000,E51=INT(E51)),FALSE()))),"変更後総額は0〜10億円の整数で必須",IF(AND(D51&lt;&gt;"変更",COUNTA(E51)&gt;0),"取消/未確認の金額は空欄",IF(NOT(IF(ISNUMBER(F51),AND(F51&gt;=43831,F51&lt;73051,F51=INT(F51)),FALSE())),"記録確認日は時刻なしで必須",IF(OR(C51&lt;SUMIFS(当初受注!$B$8:$B$57,当初受注!$A$8:$A$57,A51),C51&gt;F51,F51&gt;受注一覧!$H$3),"受注日≦変更日≦確認日≦基準日を確認",IF(AND(B51&gt;1,OR(C51&lt;SUMIFS($C$8:$C$107,$A$8:$A$107,A51,$B$8:$B$107,B51-1),F51&lt;SUMIFS($F$8:$F$107,$A$8:$A$107,A51,$B$8:$B$107,B51-1))),"前版より日付が逆行しています",IF(COUNTIFS($A$8:$A$107,A51,$B$8:$B$107,"&lt;"&amp;B51,$D$8:$D$107,"取消")+COUNTIFS($A$8:$A$107,A51,$B$8:$B$107,"&lt;"&amp;B51,$D$8:$D$107,"未確認")&gt;0,"取消/未確認の後へ別版を追加できません","確認済み"))))))))))))))</f>
        <v/>
      </c>
      <c r="K51" s="1" t="str">
        <f aca="false">IF(J51="","",IF(J51="確認済み",0,1))</f>
        <v/>
      </c>
      <c r="L51" s="1" t="n">
        <f aca="false">IF(COUNTA(A51:F51)=0,IF(AND(J51="",K51="",G51="",H51=""),0,1),IF(NOT(AND(ISTEXT(J51),J51=IF(COUNTA(A51:F51)=0,"",IF(NOT(AND(ISTEXT(A51),LEN(A51)=8,EXACT(LEFT(A51,4),"ORD-"),ISNUMBER(FIND(MID(A51,5,1)&amp;"x","0x1x2x3x4x5x6x7x8x9x")),ISNUMBER(FIND(MID(A51,6,1)&amp;"x","0x1x2x3x4x5x6x7x8x9x")),ISNUMBER(FIND(MID(A51,7,1)&amp;"x","0x1x2x3x4x5x6x7x8x9x")),ISNUMBER(FIND(MID(A51,8,1)&amp;"x","0x1x2x3x4x5x6x7x8x9x")))),"IDはORD-と半角数字4桁",IF(COUNTIFS(当初受注!$A$8:$A$57,A51)&lt;&gt;1,"当初受注が一意に登録されていません",IF(NOT(IF(ISNUMBER(B51),AND(B51&gt;=1,B51&lt;=100,B51=INT(B51)),FALSE())),"変更版は1〜100の整数で必須",IF(COUNTIFS($A$8:$A$107,A51,$B$8:$B$107,B51)&gt;1,"同じ受注の変更版が重複",IF(AND(B51&gt;1,COUNTIFS($A$8:$A$107,A51,$B$8:$B$107,B51-1)&lt;&gt;1),"変更版の連番が欠落",IF(NOT(IF(ISNUMBER(C51),AND(C51&gt;=43831,C51&lt;73051,C51=INT(C51)),FALSE())),"変更発生日は時刻なしで必須",IF(NOT(OR(D51="変更",D51="取消",D51="未確認")),"区分を確認",IF(AND(D51="変更",NOT(IF(ISNUMBER(E51),AND(E51&gt;=0,E51&lt;=1000000000,E51=INT(E51)),FALSE()))),"変更後総額は0〜10億円の整数で必須",IF(AND(D51&lt;&gt;"変更",COUNTA(E51)&gt;0),"取消/未確認の金額は空欄",IF(NOT(IF(ISNUMBER(F51),AND(F51&gt;=43831,F51&lt;73051,F51=INT(F51)),FALSE())),"記録確認日は時刻なしで必須",IF(OR(C51&lt;SUMIFS(当初受注!$B$8:$B$57,当初受注!$A$8:$A$57,A51),C51&gt;F51,F51&gt;受注一覧!$H$3),"受注日≦変更日≦確認日≦基準日を確認",IF(AND(B51&gt;1,OR(C51&lt;SUMIFS($C$8:$C$107,$A$8:$A$107,A51,$B$8:$B$107,B51-1),F51&lt;SUMIFS($F$8:$F$107,$A$8:$A$107,A51,$B$8:$B$107,B51-1))),"前版より日付が逆行しています",IF(COUNTIFS($A$8:$A$107,A51,$B$8:$B$107,"&lt;"&amp;B51,$D$8:$D$107,"取消")+COUNTIFS($A$8:$A$107,A51,$B$8:$B$107,"&lt;"&amp;B51,$D$8:$D$107,"未確認")&gt;0,"取消/未確認の後へ別版を追加できません","確認済み")))))))))))))),ISNUMBER(K51),K51=IF(J51="確認済み",0,1))),1,IF(K51&lt;&gt;0,0,IF(AND(ISNUMBER(G51),G51=IF(COUNTIFS($A$8:$A$107,A51,$B$8:$B$107,"&gt;"&amp;B51)=0,1,0),IF(D51="未確認",ISTEXT(H51),ISNUMBER(H51)),H51=IF(D51="変更",E51,IF(D51="取消",0,""))),0,1))))</f>
        <v>0</v>
      </c>
    </row>
    <row r="52" customFormat="false" ht="30" hidden="false" customHeight="true" outlineLevel="0" collapsed="false">
      <c r="A52" s="9"/>
      <c r="B52" s="13"/>
      <c r="C52" s="3"/>
      <c r="D52" s="14"/>
      <c r="E52" s="10"/>
      <c r="F52" s="3"/>
      <c r="G52" s="1" t="str">
        <f aca="false">IF(J52="","",IF(K52&lt;&gt;0,NA(),IF(COUNTIFS($A$8:$A$107,A52,$B$8:$B$107,"&gt;"&amp;B52)=0,1,0)))</f>
        <v/>
      </c>
      <c r="H52" s="4" t="str">
        <f aca="false">IF(J52="","",IF(K52&lt;&gt;0,NA(),IF(D52="変更",E52,IF(D52="取消",0,""))))</f>
        <v/>
      </c>
      <c r="I52" s="1"/>
      <c r="J52" s="1" t="str">
        <f aca="false">IF(COUNTA(A52:F52)=0,"",IF(NOT(AND(ISTEXT(A52),LEN(A52)=8,EXACT(LEFT(A52,4),"ORD-"),ISNUMBER(FIND(MID(A52,5,1)&amp;"x","0x1x2x3x4x5x6x7x8x9x")),ISNUMBER(FIND(MID(A52,6,1)&amp;"x","0x1x2x3x4x5x6x7x8x9x")),ISNUMBER(FIND(MID(A52,7,1)&amp;"x","0x1x2x3x4x5x6x7x8x9x")),ISNUMBER(FIND(MID(A52,8,1)&amp;"x","0x1x2x3x4x5x6x7x8x9x")))),"IDはORD-と半角数字4桁",IF(COUNTIFS(当初受注!$A$8:$A$57,A52)&lt;&gt;1,"当初受注が一意に登録されていません",IF(NOT(IF(ISNUMBER(B52),AND(B52&gt;=1,B52&lt;=100,B52=INT(B52)),FALSE())),"変更版は1〜100の整数で必須",IF(COUNTIFS($A$8:$A$107,A52,$B$8:$B$107,B52)&gt;1,"同じ受注の変更版が重複",IF(AND(B52&gt;1,COUNTIFS($A$8:$A$107,A52,$B$8:$B$107,B52-1)&lt;&gt;1),"変更版の連番が欠落",IF(NOT(IF(ISNUMBER(C52),AND(C52&gt;=43831,C52&lt;73051,C52=INT(C52)),FALSE())),"変更発生日は時刻なしで必須",IF(NOT(OR(D52="変更",D52="取消",D52="未確認")),"区分を確認",IF(AND(D52="変更",NOT(IF(ISNUMBER(E52),AND(E52&gt;=0,E52&lt;=1000000000,E52=INT(E52)),FALSE()))),"変更後総額は0〜10億円の整数で必須",IF(AND(D52&lt;&gt;"変更",COUNTA(E52)&gt;0),"取消/未確認の金額は空欄",IF(NOT(IF(ISNUMBER(F52),AND(F52&gt;=43831,F52&lt;73051,F52=INT(F52)),FALSE())),"記録確認日は時刻なしで必須",IF(OR(C52&lt;SUMIFS(当初受注!$B$8:$B$57,当初受注!$A$8:$A$57,A52),C52&gt;F52,F52&gt;受注一覧!$H$3),"受注日≦変更日≦確認日≦基準日を確認",IF(AND(B52&gt;1,OR(C52&lt;SUMIFS($C$8:$C$107,$A$8:$A$107,A52,$B$8:$B$107,B52-1),F52&lt;SUMIFS($F$8:$F$107,$A$8:$A$107,A52,$B$8:$B$107,B52-1))),"前版より日付が逆行しています",IF(COUNTIFS($A$8:$A$107,A52,$B$8:$B$107,"&lt;"&amp;B52,$D$8:$D$107,"取消")+COUNTIFS($A$8:$A$107,A52,$B$8:$B$107,"&lt;"&amp;B52,$D$8:$D$107,"未確認")&gt;0,"取消/未確認の後へ別版を追加できません","確認済み"))))))))))))))</f>
        <v/>
      </c>
      <c r="K52" s="1" t="str">
        <f aca="false">IF(J52="","",IF(J52="確認済み",0,1))</f>
        <v/>
      </c>
      <c r="L52" s="1" t="n">
        <f aca="false">IF(COUNTA(A52:F52)=0,IF(AND(J52="",K52="",G52="",H52=""),0,1),IF(NOT(AND(ISTEXT(J52),J52=IF(COUNTA(A52:F52)=0,"",IF(NOT(AND(ISTEXT(A52),LEN(A52)=8,EXACT(LEFT(A52,4),"ORD-"),ISNUMBER(FIND(MID(A52,5,1)&amp;"x","0x1x2x3x4x5x6x7x8x9x")),ISNUMBER(FIND(MID(A52,6,1)&amp;"x","0x1x2x3x4x5x6x7x8x9x")),ISNUMBER(FIND(MID(A52,7,1)&amp;"x","0x1x2x3x4x5x6x7x8x9x")),ISNUMBER(FIND(MID(A52,8,1)&amp;"x","0x1x2x3x4x5x6x7x8x9x")))),"IDはORD-と半角数字4桁",IF(COUNTIFS(当初受注!$A$8:$A$57,A52)&lt;&gt;1,"当初受注が一意に登録されていません",IF(NOT(IF(ISNUMBER(B52),AND(B52&gt;=1,B52&lt;=100,B52=INT(B52)),FALSE())),"変更版は1〜100の整数で必須",IF(COUNTIFS($A$8:$A$107,A52,$B$8:$B$107,B52)&gt;1,"同じ受注の変更版が重複",IF(AND(B52&gt;1,COUNTIFS($A$8:$A$107,A52,$B$8:$B$107,B52-1)&lt;&gt;1),"変更版の連番が欠落",IF(NOT(IF(ISNUMBER(C52),AND(C52&gt;=43831,C52&lt;73051,C52=INT(C52)),FALSE())),"変更発生日は時刻なしで必須",IF(NOT(OR(D52="変更",D52="取消",D52="未確認")),"区分を確認",IF(AND(D52="変更",NOT(IF(ISNUMBER(E52),AND(E52&gt;=0,E52&lt;=1000000000,E52=INT(E52)),FALSE()))),"変更後総額は0〜10億円の整数で必須",IF(AND(D52&lt;&gt;"変更",COUNTA(E52)&gt;0),"取消/未確認の金額は空欄",IF(NOT(IF(ISNUMBER(F52),AND(F52&gt;=43831,F52&lt;73051,F52=INT(F52)),FALSE())),"記録確認日は時刻なしで必須",IF(OR(C52&lt;SUMIFS(当初受注!$B$8:$B$57,当初受注!$A$8:$A$57,A52),C52&gt;F52,F52&gt;受注一覧!$H$3),"受注日≦変更日≦確認日≦基準日を確認",IF(AND(B52&gt;1,OR(C52&lt;SUMIFS($C$8:$C$107,$A$8:$A$107,A52,$B$8:$B$107,B52-1),F52&lt;SUMIFS($F$8:$F$107,$A$8:$A$107,A52,$B$8:$B$107,B52-1))),"前版より日付が逆行しています",IF(COUNTIFS($A$8:$A$107,A52,$B$8:$B$107,"&lt;"&amp;B52,$D$8:$D$107,"取消")+COUNTIFS($A$8:$A$107,A52,$B$8:$B$107,"&lt;"&amp;B52,$D$8:$D$107,"未確認")&gt;0,"取消/未確認の後へ別版を追加できません","確認済み")))))))))))))),ISNUMBER(K52),K52=IF(J52="確認済み",0,1))),1,IF(K52&lt;&gt;0,0,IF(AND(ISNUMBER(G52),G52=IF(COUNTIFS($A$8:$A$107,A52,$B$8:$B$107,"&gt;"&amp;B52)=0,1,0),IF(D52="未確認",ISTEXT(H52),ISNUMBER(H52)),H52=IF(D52="変更",E52,IF(D52="取消",0,""))),0,1))))</f>
        <v>0</v>
      </c>
    </row>
    <row r="53" customFormat="false" ht="30" hidden="false" customHeight="true" outlineLevel="0" collapsed="false">
      <c r="A53" s="9"/>
      <c r="B53" s="13"/>
      <c r="C53" s="3"/>
      <c r="D53" s="14"/>
      <c r="E53" s="10"/>
      <c r="F53" s="3"/>
      <c r="G53" s="1" t="str">
        <f aca="false">IF(J53="","",IF(K53&lt;&gt;0,NA(),IF(COUNTIFS($A$8:$A$107,A53,$B$8:$B$107,"&gt;"&amp;B53)=0,1,0)))</f>
        <v/>
      </c>
      <c r="H53" s="4" t="str">
        <f aca="false">IF(J53="","",IF(K53&lt;&gt;0,NA(),IF(D53="変更",E53,IF(D53="取消",0,""))))</f>
        <v/>
      </c>
      <c r="I53" s="1"/>
      <c r="J53" s="1" t="str">
        <f aca="false">IF(COUNTA(A53:F53)=0,"",IF(NOT(AND(ISTEXT(A53),LEN(A53)=8,EXACT(LEFT(A53,4),"ORD-"),ISNUMBER(FIND(MID(A53,5,1)&amp;"x","0x1x2x3x4x5x6x7x8x9x")),ISNUMBER(FIND(MID(A53,6,1)&amp;"x","0x1x2x3x4x5x6x7x8x9x")),ISNUMBER(FIND(MID(A53,7,1)&amp;"x","0x1x2x3x4x5x6x7x8x9x")),ISNUMBER(FIND(MID(A53,8,1)&amp;"x","0x1x2x3x4x5x6x7x8x9x")))),"IDはORD-と半角数字4桁",IF(COUNTIFS(当初受注!$A$8:$A$57,A53)&lt;&gt;1,"当初受注が一意に登録されていません",IF(NOT(IF(ISNUMBER(B53),AND(B53&gt;=1,B53&lt;=100,B53=INT(B53)),FALSE())),"変更版は1〜100の整数で必須",IF(COUNTIFS($A$8:$A$107,A53,$B$8:$B$107,B53)&gt;1,"同じ受注の変更版が重複",IF(AND(B53&gt;1,COUNTIFS($A$8:$A$107,A53,$B$8:$B$107,B53-1)&lt;&gt;1),"変更版の連番が欠落",IF(NOT(IF(ISNUMBER(C53),AND(C53&gt;=43831,C53&lt;73051,C53=INT(C53)),FALSE())),"変更発生日は時刻なしで必須",IF(NOT(OR(D53="変更",D53="取消",D53="未確認")),"区分を確認",IF(AND(D53="変更",NOT(IF(ISNUMBER(E53),AND(E53&gt;=0,E53&lt;=1000000000,E53=INT(E53)),FALSE()))),"変更後総額は0〜10億円の整数で必須",IF(AND(D53&lt;&gt;"変更",COUNTA(E53)&gt;0),"取消/未確認の金額は空欄",IF(NOT(IF(ISNUMBER(F53),AND(F53&gt;=43831,F53&lt;73051,F53=INT(F53)),FALSE())),"記録確認日は時刻なしで必須",IF(OR(C53&lt;SUMIFS(当初受注!$B$8:$B$57,当初受注!$A$8:$A$57,A53),C53&gt;F53,F53&gt;受注一覧!$H$3),"受注日≦変更日≦確認日≦基準日を確認",IF(AND(B53&gt;1,OR(C53&lt;SUMIFS($C$8:$C$107,$A$8:$A$107,A53,$B$8:$B$107,B53-1),F53&lt;SUMIFS($F$8:$F$107,$A$8:$A$107,A53,$B$8:$B$107,B53-1))),"前版より日付が逆行しています",IF(COUNTIFS($A$8:$A$107,A53,$B$8:$B$107,"&lt;"&amp;B53,$D$8:$D$107,"取消")+COUNTIFS($A$8:$A$107,A53,$B$8:$B$107,"&lt;"&amp;B53,$D$8:$D$107,"未確認")&gt;0,"取消/未確認の後へ別版を追加できません","確認済み"))))))))))))))</f>
        <v/>
      </c>
      <c r="K53" s="1" t="str">
        <f aca="false">IF(J53="","",IF(J53="確認済み",0,1))</f>
        <v/>
      </c>
      <c r="L53" s="1" t="n">
        <f aca="false">IF(COUNTA(A53:F53)=0,IF(AND(J53="",K53="",G53="",H53=""),0,1),IF(NOT(AND(ISTEXT(J53),J53=IF(COUNTA(A53:F53)=0,"",IF(NOT(AND(ISTEXT(A53),LEN(A53)=8,EXACT(LEFT(A53,4),"ORD-"),ISNUMBER(FIND(MID(A53,5,1)&amp;"x","0x1x2x3x4x5x6x7x8x9x")),ISNUMBER(FIND(MID(A53,6,1)&amp;"x","0x1x2x3x4x5x6x7x8x9x")),ISNUMBER(FIND(MID(A53,7,1)&amp;"x","0x1x2x3x4x5x6x7x8x9x")),ISNUMBER(FIND(MID(A53,8,1)&amp;"x","0x1x2x3x4x5x6x7x8x9x")))),"IDはORD-と半角数字4桁",IF(COUNTIFS(当初受注!$A$8:$A$57,A53)&lt;&gt;1,"当初受注が一意に登録されていません",IF(NOT(IF(ISNUMBER(B53),AND(B53&gt;=1,B53&lt;=100,B53=INT(B53)),FALSE())),"変更版は1〜100の整数で必須",IF(COUNTIFS($A$8:$A$107,A53,$B$8:$B$107,B53)&gt;1,"同じ受注の変更版が重複",IF(AND(B53&gt;1,COUNTIFS($A$8:$A$107,A53,$B$8:$B$107,B53-1)&lt;&gt;1),"変更版の連番が欠落",IF(NOT(IF(ISNUMBER(C53),AND(C53&gt;=43831,C53&lt;73051,C53=INT(C53)),FALSE())),"変更発生日は時刻なしで必須",IF(NOT(OR(D53="変更",D53="取消",D53="未確認")),"区分を確認",IF(AND(D53="変更",NOT(IF(ISNUMBER(E53),AND(E53&gt;=0,E53&lt;=1000000000,E53=INT(E53)),FALSE()))),"変更後総額は0〜10億円の整数で必須",IF(AND(D53&lt;&gt;"変更",COUNTA(E53)&gt;0),"取消/未確認の金額は空欄",IF(NOT(IF(ISNUMBER(F53),AND(F53&gt;=43831,F53&lt;73051,F53=INT(F53)),FALSE())),"記録確認日は時刻なしで必須",IF(OR(C53&lt;SUMIFS(当初受注!$B$8:$B$57,当初受注!$A$8:$A$57,A53),C53&gt;F53,F53&gt;受注一覧!$H$3),"受注日≦変更日≦確認日≦基準日を確認",IF(AND(B53&gt;1,OR(C53&lt;SUMIFS($C$8:$C$107,$A$8:$A$107,A53,$B$8:$B$107,B53-1),F53&lt;SUMIFS($F$8:$F$107,$A$8:$A$107,A53,$B$8:$B$107,B53-1))),"前版より日付が逆行しています",IF(COUNTIFS($A$8:$A$107,A53,$B$8:$B$107,"&lt;"&amp;B53,$D$8:$D$107,"取消")+COUNTIFS($A$8:$A$107,A53,$B$8:$B$107,"&lt;"&amp;B53,$D$8:$D$107,"未確認")&gt;0,"取消/未確認の後へ別版を追加できません","確認済み")))))))))))))),ISNUMBER(K53),K53=IF(J53="確認済み",0,1))),1,IF(K53&lt;&gt;0,0,IF(AND(ISNUMBER(G53),G53=IF(COUNTIFS($A$8:$A$107,A53,$B$8:$B$107,"&gt;"&amp;B53)=0,1,0),IF(D53="未確認",ISTEXT(H53),ISNUMBER(H53)),H53=IF(D53="変更",E53,IF(D53="取消",0,""))),0,1))))</f>
        <v>0</v>
      </c>
    </row>
    <row r="54" customFormat="false" ht="30" hidden="false" customHeight="true" outlineLevel="0" collapsed="false">
      <c r="A54" s="9"/>
      <c r="B54" s="13"/>
      <c r="C54" s="3"/>
      <c r="D54" s="14"/>
      <c r="E54" s="10"/>
      <c r="F54" s="3"/>
      <c r="G54" s="1" t="str">
        <f aca="false">IF(J54="","",IF(K54&lt;&gt;0,NA(),IF(COUNTIFS($A$8:$A$107,A54,$B$8:$B$107,"&gt;"&amp;B54)=0,1,0)))</f>
        <v/>
      </c>
      <c r="H54" s="4" t="str">
        <f aca="false">IF(J54="","",IF(K54&lt;&gt;0,NA(),IF(D54="変更",E54,IF(D54="取消",0,""))))</f>
        <v/>
      </c>
      <c r="I54" s="1"/>
      <c r="J54" s="1" t="str">
        <f aca="false">IF(COUNTA(A54:F54)=0,"",IF(NOT(AND(ISTEXT(A54),LEN(A54)=8,EXACT(LEFT(A54,4),"ORD-"),ISNUMBER(FIND(MID(A54,5,1)&amp;"x","0x1x2x3x4x5x6x7x8x9x")),ISNUMBER(FIND(MID(A54,6,1)&amp;"x","0x1x2x3x4x5x6x7x8x9x")),ISNUMBER(FIND(MID(A54,7,1)&amp;"x","0x1x2x3x4x5x6x7x8x9x")),ISNUMBER(FIND(MID(A54,8,1)&amp;"x","0x1x2x3x4x5x6x7x8x9x")))),"IDはORD-と半角数字4桁",IF(COUNTIFS(当初受注!$A$8:$A$57,A54)&lt;&gt;1,"当初受注が一意に登録されていません",IF(NOT(IF(ISNUMBER(B54),AND(B54&gt;=1,B54&lt;=100,B54=INT(B54)),FALSE())),"変更版は1〜100の整数で必須",IF(COUNTIFS($A$8:$A$107,A54,$B$8:$B$107,B54)&gt;1,"同じ受注の変更版が重複",IF(AND(B54&gt;1,COUNTIFS($A$8:$A$107,A54,$B$8:$B$107,B54-1)&lt;&gt;1),"変更版の連番が欠落",IF(NOT(IF(ISNUMBER(C54),AND(C54&gt;=43831,C54&lt;73051,C54=INT(C54)),FALSE())),"変更発生日は時刻なしで必須",IF(NOT(OR(D54="変更",D54="取消",D54="未確認")),"区分を確認",IF(AND(D54="変更",NOT(IF(ISNUMBER(E54),AND(E54&gt;=0,E54&lt;=1000000000,E54=INT(E54)),FALSE()))),"変更後総額は0〜10億円の整数で必須",IF(AND(D54&lt;&gt;"変更",COUNTA(E54)&gt;0),"取消/未確認の金額は空欄",IF(NOT(IF(ISNUMBER(F54),AND(F54&gt;=43831,F54&lt;73051,F54=INT(F54)),FALSE())),"記録確認日は時刻なしで必須",IF(OR(C54&lt;SUMIFS(当初受注!$B$8:$B$57,当初受注!$A$8:$A$57,A54),C54&gt;F54,F54&gt;受注一覧!$H$3),"受注日≦変更日≦確認日≦基準日を確認",IF(AND(B54&gt;1,OR(C54&lt;SUMIFS($C$8:$C$107,$A$8:$A$107,A54,$B$8:$B$107,B54-1),F54&lt;SUMIFS($F$8:$F$107,$A$8:$A$107,A54,$B$8:$B$107,B54-1))),"前版より日付が逆行しています",IF(COUNTIFS($A$8:$A$107,A54,$B$8:$B$107,"&lt;"&amp;B54,$D$8:$D$107,"取消")+COUNTIFS($A$8:$A$107,A54,$B$8:$B$107,"&lt;"&amp;B54,$D$8:$D$107,"未確認")&gt;0,"取消/未確認の後へ別版を追加できません","確認済み"))))))))))))))</f>
        <v/>
      </c>
      <c r="K54" s="1" t="str">
        <f aca="false">IF(J54="","",IF(J54="確認済み",0,1))</f>
        <v/>
      </c>
      <c r="L54" s="1" t="n">
        <f aca="false">IF(COUNTA(A54:F54)=0,IF(AND(J54="",K54="",G54="",H54=""),0,1),IF(NOT(AND(ISTEXT(J54),J54=IF(COUNTA(A54:F54)=0,"",IF(NOT(AND(ISTEXT(A54),LEN(A54)=8,EXACT(LEFT(A54,4),"ORD-"),ISNUMBER(FIND(MID(A54,5,1)&amp;"x","0x1x2x3x4x5x6x7x8x9x")),ISNUMBER(FIND(MID(A54,6,1)&amp;"x","0x1x2x3x4x5x6x7x8x9x")),ISNUMBER(FIND(MID(A54,7,1)&amp;"x","0x1x2x3x4x5x6x7x8x9x")),ISNUMBER(FIND(MID(A54,8,1)&amp;"x","0x1x2x3x4x5x6x7x8x9x")))),"IDはORD-と半角数字4桁",IF(COUNTIFS(当初受注!$A$8:$A$57,A54)&lt;&gt;1,"当初受注が一意に登録されていません",IF(NOT(IF(ISNUMBER(B54),AND(B54&gt;=1,B54&lt;=100,B54=INT(B54)),FALSE())),"変更版は1〜100の整数で必須",IF(COUNTIFS($A$8:$A$107,A54,$B$8:$B$107,B54)&gt;1,"同じ受注の変更版が重複",IF(AND(B54&gt;1,COUNTIFS($A$8:$A$107,A54,$B$8:$B$107,B54-1)&lt;&gt;1),"変更版の連番が欠落",IF(NOT(IF(ISNUMBER(C54),AND(C54&gt;=43831,C54&lt;73051,C54=INT(C54)),FALSE())),"変更発生日は時刻なしで必須",IF(NOT(OR(D54="変更",D54="取消",D54="未確認")),"区分を確認",IF(AND(D54="変更",NOT(IF(ISNUMBER(E54),AND(E54&gt;=0,E54&lt;=1000000000,E54=INT(E54)),FALSE()))),"変更後総額は0〜10億円の整数で必須",IF(AND(D54&lt;&gt;"変更",COUNTA(E54)&gt;0),"取消/未確認の金額は空欄",IF(NOT(IF(ISNUMBER(F54),AND(F54&gt;=43831,F54&lt;73051,F54=INT(F54)),FALSE())),"記録確認日は時刻なしで必須",IF(OR(C54&lt;SUMIFS(当初受注!$B$8:$B$57,当初受注!$A$8:$A$57,A54),C54&gt;F54,F54&gt;受注一覧!$H$3),"受注日≦変更日≦確認日≦基準日を確認",IF(AND(B54&gt;1,OR(C54&lt;SUMIFS($C$8:$C$107,$A$8:$A$107,A54,$B$8:$B$107,B54-1),F54&lt;SUMIFS($F$8:$F$107,$A$8:$A$107,A54,$B$8:$B$107,B54-1))),"前版より日付が逆行しています",IF(COUNTIFS($A$8:$A$107,A54,$B$8:$B$107,"&lt;"&amp;B54,$D$8:$D$107,"取消")+COUNTIFS($A$8:$A$107,A54,$B$8:$B$107,"&lt;"&amp;B54,$D$8:$D$107,"未確認")&gt;0,"取消/未確認の後へ別版を追加できません","確認済み")))))))))))))),ISNUMBER(K54),K54=IF(J54="確認済み",0,1))),1,IF(K54&lt;&gt;0,0,IF(AND(ISNUMBER(G54),G54=IF(COUNTIFS($A$8:$A$107,A54,$B$8:$B$107,"&gt;"&amp;B54)=0,1,0),IF(D54="未確認",ISTEXT(H54),ISNUMBER(H54)),H54=IF(D54="変更",E54,IF(D54="取消",0,""))),0,1))))</f>
        <v>0</v>
      </c>
    </row>
    <row r="55" customFormat="false" ht="30" hidden="false" customHeight="true" outlineLevel="0" collapsed="false">
      <c r="A55" s="9"/>
      <c r="B55" s="13"/>
      <c r="C55" s="3"/>
      <c r="D55" s="14"/>
      <c r="E55" s="10"/>
      <c r="F55" s="3"/>
      <c r="G55" s="1" t="str">
        <f aca="false">IF(J55="","",IF(K55&lt;&gt;0,NA(),IF(COUNTIFS($A$8:$A$107,A55,$B$8:$B$107,"&gt;"&amp;B55)=0,1,0)))</f>
        <v/>
      </c>
      <c r="H55" s="4" t="str">
        <f aca="false">IF(J55="","",IF(K55&lt;&gt;0,NA(),IF(D55="変更",E55,IF(D55="取消",0,""))))</f>
        <v/>
      </c>
      <c r="I55" s="1"/>
      <c r="J55" s="1" t="str">
        <f aca="false">IF(COUNTA(A55:F55)=0,"",IF(NOT(AND(ISTEXT(A55),LEN(A55)=8,EXACT(LEFT(A55,4),"ORD-"),ISNUMBER(FIND(MID(A55,5,1)&amp;"x","0x1x2x3x4x5x6x7x8x9x")),ISNUMBER(FIND(MID(A55,6,1)&amp;"x","0x1x2x3x4x5x6x7x8x9x")),ISNUMBER(FIND(MID(A55,7,1)&amp;"x","0x1x2x3x4x5x6x7x8x9x")),ISNUMBER(FIND(MID(A55,8,1)&amp;"x","0x1x2x3x4x5x6x7x8x9x")))),"IDはORD-と半角数字4桁",IF(COUNTIFS(当初受注!$A$8:$A$57,A55)&lt;&gt;1,"当初受注が一意に登録されていません",IF(NOT(IF(ISNUMBER(B55),AND(B55&gt;=1,B55&lt;=100,B55=INT(B55)),FALSE())),"変更版は1〜100の整数で必須",IF(COUNTIFS($A$8:$A$107,A55,$B$8:$B$107,B55)&gt;1,"同じ受注の変更版が重複",IF(AND(B55&gt;1,COUNTIFS($A$8:$A$107,A55,$B$8:$B$107,B55-1)&lt;&gt;1),"変更版の連番が欠落",IF(NOT(IF(ISNUMBER(C55),AND(C55&gt;=43831,C55&lt;73051,C55=INT(C55)),FALSE())),"変更発生日は時刻なしで必須",IF(NOT(OR(D55="変更",D55="取消",D55="未確認")),"区分を確認",IF(AND(D55="変更",NOT(IF(ISNUMBER(E55),AND(E55&gt;=0,E55&lt;=1000000000,E55=INT(E55)),FALSE()))),"変更後総額は0〜10億円の整数で必須",IF(AND(D55&lt;&gt;"変更",COUNTA(E55)&gt;0),"取消/未確認の金額は空欄",IF(NOT(IF(ISNUMBER(F55),AND(F55&gt;=43831,F55&lt;73051,F55=INT(F55)),FALSE())),"記録確認日は時刻なしで必須",IF(OR(C55&lt;SUMIFS(当初受注!$B$8:$B$57,当初受注!$A$8:$A$57,A55),C55&gt;F55,F55&gt;受注一覧!$H$3),"受注日≦変更日≦確認日≦基準日を確認",IF(AND(B55&gt;1,OR(C55&lt;SUMIFS($C$8:$C$107,$A$8:$A$107,A55,$B$8:$B$107,B55-1),F55&lt;SUMIFS($F$8:$F$107,$A$8:$A$107,A55,$B$8:$B$107,B55-1))),"前版より日付が逆行しています",IF(COUNTIFS($A$8:$A$107,A55,$B$8:$B$107,"&lt;"&amp;B55,$D$8:$D$107,"取消")+COUNTIFS($A$8:$A$107,A55,$B$8:$B$107,"&lt;"&amp;B55,$D$8:$D$107,"未確認")&gt;0,"取消/未確認の後へ別版を追加できません","確認済み"))))))))))))))</f>
        <v/>
      </c>
      <c r="K55" s="1" t="str">
        <f aca="false">IF(J55="","",IF(J55="確認済み",0,1))</f>
        <v/>
      </c>
      <c r="L55" s="1" t="n">
        <f aca="false">IF(COUNTA(A55:F55)=0,IF(AND(J55="",K55="",G55="",H55=""),0,1),IF(NOT(AND(ISTEXT(J55),J55=IF(COUNTA(A55:F55)=0,"",IF(NOT(AND(ISTEXT(A55),LEN(A55)=8,EXACT(LEFT(A55,4),"ORD-"),ISNUMBER(FIND(MID(A55,5,1)&amp;"x","0x1x2x3x4x5x6x7x8x9x")),ISNUMBER(FIND(MID(A55,6,1)&amp;"x","0x1x2x3x4x5x6x7x8x9x")),ISNUMBER(FIND(MID(A55,7,1)&amp;"x","0x1x2x3x4x5x6x7x8x9x")),ISNUMBER(FIND(MID(A55,8,1)&amp;"x","0x1x2x3x4x5x6x7x8x9x")))),"IDはORD-と半角数字4桁",IF(COUNTIFS(当初受注!$A$8:$A$57,A55)&lt;&gt;1,"当初受注が一意に登録されていません",IF(NOT(IF(ISNUMBER(B55),AND(B55&gt;=1,B55&lt;=100,B55=INT(B55)),FALSE())),"変更版は1〜100の整数で必須",IF(COUNTIFS($A$8:$A$107,A55,$B$8:$B$107,B55)&gt;1,"同じ受注の変更版が重複",IF(AND(B55&gt;1,COUNTIFS($A$8:$A$107,A55,$B$8:$B$107,B55-1)&lt;&gt;1),"変更版の連番が欠落",IF(NOT(IF(ISNUMBER(C55),AND(C55&gt;=43831,C55&lt;73051,C55=INT(C55)),FALSE())),"変更発生日は時刻なしで必須",IF(NOT(OR(D55="変更",D55="取消",D55="未確認")),"区分を確認",IF(AND(D55="変更",NOT(IF(ISNUMBER(E55),AND(E55&gt;=0,E55&lt;=1000000000,E55=INT(E55)),FALSE()))),"変更後総額は0〜10億円の整数で必須",IF(AND(D55&lt;&gt;"変更",COUNTA(E55)&gt;0),"取消/未確認の金額は空欄",IF(NOT(IF(ISNUMBER(F55),AND(F55&gt;=43831,F55&lt;73051,F55=INT(F55)),FALSE())),"記録確認日は時刻なしで必須",IF(OR(C55&lt;SUMIFS(当初受注!$B$8:$B$57,当初受注!$A$8:$A$57,A55),C55&gt;F55,F55&gt;受注一覧!$H$3),"受注日≦変更日≦確認日≦基準日を確認",IF(AND(B55&gt;1,OR(C55&lt;SUMIFS($C$8:$C$107,$A$8:$A$107,A55,$B$8:$B$107,B55-1),F55&lt;SUMIFS($F$8:$F$107,$A$8:$A$107,A55,$B$8:$B$107,B55-1))),"前版より日付が逆行しています",IF(COUNTIFS($A$8:$A$107,A55,$B$8:$B$107,"&lt;"&amp;B55,$D$8:$D$107,"取消")+COUNTIFS($A$8:$A$107,A55,$B$8:$B$107,"&lt;"&amp;B55,$D$8:$D$107,"未確認")&gt;0,"取消/未確認の後へ別版を追加できません","確認済み")))))))))))))),ISNUMBER(K55),K55=IF(J55="確認済み",0,1))),1,IF(K55&lt;&gt;0,0,IF(AND(ISNUMBER(G55),G55=IF(COUNTIFS($A$8:$A$107,A55,$B$8:$B$107,"&gt;"&amp;B55)=0,1,0),IF(D55="未確認",ISTEXT(H55),ISNUMBER(H55)),H55=IF(D55="変更",E55,IF(D55="取消",0,""))),0,1))))</f>
        <v>0</v>
      </c>
    </row>
    <row r="56" customFormat="false" ht="30" hidden="false" customHeight="true" outlineLevel="0" collapsed="false">
      <c r="A56" s="9"/>
      <c r="B56" s="13"/>
      <c r="C56" s="3"/>
      <c r="D56" s="14"/>
      <c r="E56" s="10"/>
      <c r="F56" s="3"/>
      <c r="G56" s="1" t="str">
        <f aca="false">IF(J56="","",IF(K56&lt;&gt;0,NA(),IF(COUNTIFS($A$8:$A$107,A56,$B$8:$B$107,"&gt;"&amp;B56)=0,1,0)))</f>
        <v/>
      </c>
      <c r="H56" s="4" t="str">
        <f aca="false">IF(J56="","",IF(K56&lt;&gt;0,NA(),IF(D56="変更",E56,IF(D56="取消",0,""))))</f>
        <v/>
      </c>
      <c r="I56" s="1"/>
      <c r="J56" s="1" t="str">
        <f aca="false">IF(COUNTA(A56:F56)=0,"",IF(NOT(AND(ISTEXT(A56),LEN(A56)=8,EXACT(LEFT(A56,4),"ORD-"),ISNUMBER(FIND(MID(A56,5,1)&amp;"x","0x1x2x3x4x5x6x7x8x9x")),ISNUMBER(FIND(MID(A56,6,1)&amp;"x","0x1x2x3x4x5x6x7x8x9x")),ISNUMBER(FIND(MID(A56,7,1)&amp;"x","0x1x2x3x4x5x6x7x8x9x")),ISNUMBER(FIND(MID(A56,8,1)&amp;"x","0x1x2x3x4x5x6x7x8x9x")))),"IDはORD-と半角数字4桁",IF(COUNTIFS(当初受注!$A$8:$A$57,A56)&lt;&gt;1,"当初受注が一意に登録されていません",IF(NOT(IF(ISNUMBER(B56),AND(B56&gt;=1,B56&lt;=100,B56=INT(B56)),FALSE())),"変更版は1〜100の整数で必須",IF(COUNTIFS($A$8:$A$107,A56,$B$8:$B$107,B56)&gt;1,"同じ受注の変更版が重複",IF(AND(B56&gt;1,COUNTIFS($A$8:$A$107,A56,$B$8:$B$107,B56-1)&lt;&gt;1),"変更版の連番が欠落",IF(NOT(IF(ISNUMBER(C56),AND(C56&gt;=43831,C56&lt;73051,C56=INT(C56)),FALSE())),"変更発生日は時刻なしで必須",IF(NOT(OR(D56="変更",D56="取消",D56="未確認")),"区分を確認",IF(AND(D56="変更",NOT(IF(ISNUMBER(E56),AND(E56&gt;=0,E56&lt;=1000000000,E56=INT(E56)),FALSE()))),"変更後総額は0〜10億円の整数で必須",IF(AND(D56&lt;&gt;"変更",COUNTA(E56)&gt;0),"取消/未確認の金額は空欄",IF(NOT(IF(ISNUMBER(F56),AND(F56&gt;=43831,F56&lt;73051,F56=INT(F56)),FALSE())),"記録確認日は時刻なしで必須",IF(OR(C56&lt;SUMIFS(当初受注!$B$8:$B$57,当初受注!$A$8:$A$57,A56),C56&gt;F56,F56&gt;受注一覧!$H$3),"受注日≦変更日≦確認日≦基準日を確認",IF(AND(B56&gt;1,OR(C56&lt;SUMIFS($C$8:$C$107,$A$8:$A$107,A56,$B$8:$B$107,B56-1),F56&lt;SUMIFS($F$8:$F$107,$A$8:$A$107,A56,$B$8:$B$107,B56-1))),"前版より日付が逆行しています",IF(COUNTIFS($A$8:$A$107,A56,$B$8:$B$107,"&lt;"&amp;B56,$D$8:$D$107,"取消")+COUNTIFS($A$8:$A$107,A56,$B$8:$B$107,"&lt;"&amp;B56,$D$8:$D$107,"未確認")&gt;0,"取消/未確認の後へ別版を追加できません","確認済み"))))))))))))))</f>
        <v/>
      </c>
      <c r="K56" s="1" t="str">
        <f aca="false">IF(J56="","",IF(J56="確認済み",0,1))</f>
        <v/>
      </c>
      <c r="L56" s="1" t="n">
        <f aca="false">IF(COUNTA(A56:F56)=0,IF(AND(J56="",K56="",G56="",H56=""),0,1),IF(NOT(AND(ISTEXT(J56),J56=IF(COUNTA(A56:F56)=0,"",IF(NOT(AND(ISTEXT(A56),LEN(A56)=8,EXACT(LEFT(A56,4),"ORD-"),ISNUMBER(FIND(MID(A56,5,1)&amp;"x","0x1x2x3x4x5x6x7x8x9x")),ISNUMBER(FIND(MID(A56,6,1)&amp;"x","0x1x2x3x4x5x6x7x8x9x")),ISNUMBER(FIND(MID(A56,7,1)&amp;"x","0x1x2x3x4x5x6x7x8x9x")),ISNUMBER(FIND(MID(A56,8,1)&amp;"x","0x1x2x3x4x5x6x7x8x9x")))),"IDはORD-と半角数字4桁",IF(COUNTIFS(当初受注!$A$8:$A$57,A56)&lt;&gt;1,"当初受注が一意に登録されていません",IF(NOT(IF(ISNUMBER(B56),AND(B56&gt;=1,B56&lt;=100,B56=INT(B56)),FALSE())),"変更版は1〜100の整数で必須",IF(COUNTIFS($A$8:$A$107,A56,$B$8:$B$107,B56)&gt;1,"同じ受注の変更版が重複",IF(AND(B56&gt;1,COUNTIFS($A$8:$A$107,A56,$B$8:$B$107,B56-1)&lt;&gt;1),"変更版の連番が欠落",IF(NOT(IF(ISNUMBER(C56),AND(C56&gt;=43831,C56&lt;73051,C56=INT(C56)),FALSE())),"変更発生日は時刻なしで必須",IF(NOT(OR(D56="変更",D56="取消",D56="未確認")),"区分を確認",IF(AND(D56="変更",NOT(IF(ISNUMBER(E56),AND(E56&gt;=0,E56&lt;=1000000000,E56=INT(E56)),FALSE()))),"変更後総額は0〜10億円の整数で必須",IF(AND(D56&lt;&gt;"変更",COUNTA(E56)&gt;0),"取消/未確認の金額は空欄",IF(NOT(IF(ISNUMBER(F56),AND(F56&gt;=43831,F56&lt;73051,F56=INT(F56)),FALSE())),"記録確認日は時刻なしで必須",IF(OR(C56&lt;SUMIFS(当初受注!$B$8:$B$57,当初受注!$A$8:$A$57,A56),C56&gt;F56,F56&gt;受注一覧!$H$3),"受注日≦変更日≦確認日≦基準日を確認",IF(AND(B56&gt;1,OR(C56&lt;SUMIFS($C$8:$C$107,$A$8:$A$107,A56,$B$8:$B$107,B56-1),F56&lt;SUMIFS($F$8:$F$107,$A$8:$A$107,A56,$B$8:$B$107,B56-1))),"前版より日付が逆行しています",IF(COUNTIFS($A$8:$A$107,A56,$B$8:$B$107,"&lt;"&amp;B56,$D$8:$D$107,"取消")+COUNTIFS($A$8:$A$107,A56,$B$8:$B$107,"&lt;"&amp;B56,$D$8:$D$107,"未確認")&gt;0,"取消/未確認の後へ別版を追加できません","確認済み")))))))))))))),ISNUMBER(K56),K56=IF(J56="確認済み",0,1))),1,IF(K56&lt;&gt;0,0,IF(AND(ISNUMBER(G56),G56=IF(COUNTIFS($A$8:$A$107,A56,$B$8:$B$107,"&gt;"&amp;B56)=0,1,0),IF(D56="未確認",ISTEXT(H56),ISNUMBER(H56)),H56=IF(D56="変更",E56,IF(D56="取消",0,""))),0,1))))</f>
        <v>0</v>
      </c>
    </row>
    <row r="57" customFormat="false" ht="30" hidden="false" customHeight="true" outlineLevel="0" collapsed="false">
      <c r="A57" s="9"/>
      <c r="B57" s="13"/>
      <c r="C57" s="3"/>
      <c r="D57" s="14"/>
      <c r="E57" s="10"/>
      <c r="F57" s="3"/>
      <c r="G57" s="1" t="str">
        <f aca="false">IF(J57="","",IF(K57&lt;&gt;0,NA(),IF(COUNTIFS($A$8:$A$107,A57,$B$8:$B$107,"&gt;"&amp;B57)=0,1,0)))</f>
        <v/>
      </c>
      <c r="H57" s="4" t="str">
        <f aca="false">IF(J57="","",IF(K57&lt;&gt;0,NA(),IF(D57="変更",E57,IF(D57="取消",0,""))))</f>
        <v/>
      </c>
      <c r="I57" s="1"/>
      <c r="J57" s="1" t="str">
        <f aca="false">IF(COUNTA(A57:F57)=0,"",IF(NOT(AND(ISTEXT(A57),LEN(A57)=8,EXACT(LEFT(A57,4),"ORD-"),ISNUMBER(FIND(MID(A57,5,1)&amp;"x","0x1x2x3x4x5x6x7x8x9x")),ISNUMBER(FIND(MID(A57,6,1)&amp;"x","0x1x2x3x4x5x6x7x8x9x")),ISNUMBER(FIND(MID(A57,7,1)&amp;"x","0x1x2x3x4x5x6x7x8x9x")),ISNUMBER(FIND(MID(A57,8,1)&amp;"x","0x1x2x3x4x5x6x7x8x9x")))),"IDはORD-と半角数字4桁",IF(COUNTIFS(当初受注!$A$8:$A$57,A57)&lt;&gt;1,"当初受注が一意に登録されていません",IF(NOT(IF(ISNUMBER(B57),AND(B57&gt;=1,B57&lt;=100,B57=INT(B57)),FALSE())),"変更版は1〜100の整数で必須",IF(COUNTIFS($A$8:$A$107,A57,$B$8:$B$107,B57)&gt;1,"同じ受注の変更版が重複",IF(AND(B57&gt;1,COUNTIFS($A$8:$A$107,A57,$B$8:$B$107,B57-1)&lt;&gt;1),"変更版の連番が欠落",IF(NOT(IF(ISNUMBER(C57),AND(C57&gt;=43831,C57&lt;73051,C57=INT(C57)),FALSE())),"変更発生日は時刻なしで必須",IF(NOT(OR(D57="変更",D57="取消",D57="未確認")),"区分を確認",IF(AND(D57="変更",NOT(IF(ISNUMBER(E57),AND(E57&gt;=0,E57&lt;=1000000000,E57=INT(E57)),FALSE()))),"変更後総額は0〜10億円の整数で必須",IF(AND(D57&lt;&gt;"変更",COUNTA(E57)&gt;0),"取消/未確認の金額は空欄",IF(NOT(IF(ISNUMBER(F57),AND(F57&gt;=43831,F57&lt;73051,F57=INT(F57)),FALSE())),"記録確認日は時刻なしで必須",IF(OR(C57&lt;SUMIFS(当初受注!$B$8:$B$57,当初受注!$A$8:$A$57,A57),C57&gt;F57,F57&gt;受注一覧!$H$3),"受注日≦変更日≦確認日≦基準日を確認",IF(AND(B57&gt;1,OR(C57&lt;SUMIFS($C$8:$C$107,$A$8:$A$107,A57,$B$8:$B$107,B57-1),F57&lt;SUMIFS($F$8:$F$107,$A$8:$A$107,A57,$B$8:$B$107,B57-1))),"前版より日付が逆行しています",IF(COUNTIFS($A$8:$A$107,A57,$B$8:$B$107,"&lt;"&amp;B57,$D$8:$D$107,"取消")+COUNTIFS($A$8:$A$107,A57,$B$8:$B$107,"&lt;"&amp;B57,$D$8:$D$107,"未確認")&gt;0,"取消/未確認の後へ別版を追加できません","確認済み"))))))))))))))</f>
        <v/>
      </c>
      <c r="K57" s="1" t="str">
        <f aca="false">IF(J57="","",IF(J57="確認済み",0,1))</f>
        <v/>
      </c>
      <c r="L57" s="1" t="n">
        <f aca="false">IF(COUNTA(A57:F57)=0,IF(AND(J57="",K57="",G57="",H57=""),0,1),IF(NOT(AND(ISTEXT(J57),J57=IF(COUNTA(A57:F57)=0,"",IF(NOT(AND(ISTEXT(A57),LEN(A57)=8,EXACT(LEFT(A57,4),"ORD-"),ISNUMBER(FIND(MID(A57,5,1)&amp;"x","0x1x2x3x4x5x6x7x8x9x")),ISNUMBER(FIND(MID(A57,6,1)&amp;"x","0x1x2x3x4x5x6x7x8x9x")),ISNUMBER(FIND(MID(A57,7,1)&amp;"x","0x1x2x3x4x5x6x7x8x9x")),ISNUMBER(FIND(MID(A57,8,1)&amp;"x","0x1x2x3x4x5x6x7x8x9x")))),"IDはORD-と半角数字4桁",IF(COUNTIFS(当初受注!$A$8:$A$57,A57)&lt;&gt;1,"当初受注が一意に登録されていません",IF(NOT(IF(ISNUMBER(B57),AND(B57&gt;=1,B57&lt;=100,B57=INT(B57)),FALSE())),"変更版は1〜100の整数で必須",IF(COUNTIFS($A$8:$A$107,A57,$B$8:$B$107,B57)&gt;1,"同じ受注の変更版が重複",IF(AND(B57&gt;1,COUNTIFS($A$8:$A$107,A57,$B$8:$B$107,B57-1)&lt;&gt;1),"変更版の連番が欠落",IF(NOT(IF(ISNUMBER(C57),AND(C57&gt;=43831,C57&lt;73051,C57=INT(C57)),FALSE())),"変更発生日は時刻なしで必須",IF(NOT(OR(D57="変更",D57="取消",D57="未確認")),"区分を確認",IF(AND(D57="変更",NOT(IF(ISNUMBER(E57),AND(E57&gt;=0,E57&lt;=1000000000,E57=INT(E57)),FALSE()))),"変更後総額は0〜10億円の整数で必須",IF(AND(D57&lt;&gt;"変更",COUNTA(E57)&gt;0),"取消/未確認の金額は空欄",IF(NOT(IF(ISNUMBER(F57),AND(F57&gt;=43831,F57&lt;73051,F57=INT(F57)),FALSE())),"記録確認日は時刻なしで必須",IF(OR(C57&lt;SUMIFS(当初受注!$B$8:$B$57,当初受注!$A$8:$A$57,A57),C57&gt;F57,F57&gt;受注一覧!$H$3),"受注日≦変更日≦確認日≦基準日を確認",IF(AND(B57&gt;1,OR(C57&lt;SUMIFS($C$8:$C$107,$A$8:$A$107,A57,$B$8:$B$107,B57-1),F57&lt;SUMIFS($F$8:$F$107,$A$8:$A$107,A57,$B$8:$B$107,B57-1))),"前版より日付が逆行しています",IF(COUNTIFS($A$8:$A$107,A57,$B$8:$B$107,"&lt;"&amp;B57,$D$8:$D$107,"取消")+COUNTIFS($A$8:$A$107,A57,$B$8:$B$107,"&lt;"&amp;B57,$D$8:$D$107,"未確認")&gt;0,"取消/未確認の後へ別版を追加できません","確認済み")))))))))))))),ISNUMBER(K57),K57=IF(J57="確認済み",0,1))),1,IF(K57&lt;&gt;0,0,IF(AND(ISNUMBER(G57),G57=IF(COUNTIFS($A$8:$A$107,A57,$B$8:$B$107,"&gt;"&amp;B57)=0,1,0),IF(D57="未確認",ISTEXT(H57),ISNUMBER(H57)),H57=IF(D57="変更",E57,IF(D57="取消",0,""))),0,1))))</f>
        <v>0</v>
      </c>
    </row>
    <row r="58" customFormat="false" ht="30" hidden="false" customHeight="true" outlineLevel="0" collapsed="false">
      <c r="A58" s="9"/>
      <c r="B58" s="13"/>
      <c r="C58" s="3"/>
      <c r="D58" s="14"/>
      <c r="E58" s="10"/>
      <c r="F58" s="3"/>
      <c r="G58" s="1" t="str">
        <f aca="false">IF(J58="","",IF(K58&lt;&gt;0,NA(),IF(COUNTIFS($A$8:$A$107,A58,$B$8:$B$107,"&gt;"&amp;B58)=0,1,0)))</f>
        <v/>
      </c>
      <c r="H58" s="4" t="str">
        <f aca="false">IF(J58="","",IF(K58&lt;&gt;0,NA(),IF(D58="変更",E58,IF(D58="取消",0,""))))</f>
        <v/>
      </c>
      <c r="I58" s="1"/>
      <c r="J58" s="1" t="str">
        <f aca="false">IF(COUNTA(A58:F58)=0,"",IF(NOT(AND(ISTEXT(A58),LEN(A58)=8,EXACT(LEFT(A58,4),"ORD-"),ISNUMBER(FIND(MID(A58,5,1)&amp;"x","0x1x2x3x4x5x6x7x8x9x")),ISNUMBER(FIND(MID(A58,6,1)&amp;"x","0x1x2x3x4x5x6x7x8x9x")),ISNUMBER(FIND(MID(A58,7,1)&amp;"x","0x1x2x3x4x5x6x7x8x9x")),ISNUMBER(FIND(MID(A58,8,1)&amp;"x","0x1x2x3x4x5x6x7x8x9x")))),"IDはORD-と半角数字4桁",IF(COUNTIFS(当初受注!$A$8:$A$57,A58)&lt;&gt;1,"当初受注が一意に登録されていません",IF(NOT(IF(ISNUMBER(B58),AND(B58&gt;=1,B58&lt;=100,B58=INT(B58)),FALSE())),"変更版は1〜100の整数で必須",IF(COUNTIFS($A$8:$A$107,A58,$B$8:$B$107,B58)&gt;1,"同じ受注の変更版が重複",IF(AND(B58&gt;1,COUNTIFS($A$8:$A$107,A58,$B$8:$B$107,B58-1)&lt;&gt;1),"変更版の連番が欠落",IF(NOT(IF(ISNUMBER(C58),AND(C58&gt;=43831,C58&lt;73051,C58=INT(C58)),FALSE())),"変更発生日は時刻なしで必須",IF(NOT(OR(D58="変更",D58="取消",D58="未確認")),"区分を確認",IF(AND(D58="変更",NOT(IF(ISNUMBER(E58),AND(E58&gt;=0,E58&lt;=1000000000,E58=INT(E58)),FALSE()))),"変更後総額は0〜10億円の整数で必須",IF(AND(D58&lt;&gt;"変更",COUNTA(E58)&gt;0),"取消/未確認の金額は空欄",IF(NOT(IF(ISNUMBER(F58),AND(F58&gt;=43831,F58&lt;73051,F58=INT(F58)),FALSE())),"記録確認日は時刻なしで必須",IF(OR(C58&lt;SUMIFS(当初受注!$B$8:$B$57,当初受注!$A$8:$A$57,A58),C58&gt;F58,F58&gt;受注一覧!$H$3),"受注日≦変更日≦確認日≦基準日を確認",IF(AND(B58&gt;1,OR(C58&lt;SUMIFS($C$8:$C$107,$A$8:$A$107,A58,$B$8:$B$107,B58-1),F58&lt;SUMIFS($F$8:$F$107,$A$8:$A$107,A58,$B$8:$B$107,B58-1))),"前版より日付が逆行しています",IF(COUNTIFS($A$8:$A$107,A58,$B$8:$B$107,"&lt;"&amp;B58,$D$8:$D$107,"取消")+COUNTIFS($A$8:$A$107,A58,$B$8:$B$107,"&lt;"&amp;B58,$D$8:$D$107,"未確認")&gt;0,"取消/未確認の後へ別版を追加できません","確認済み"))))))))))))))</f>
        <v/>
      </c>
      <c r="K58" s="1" t="str">
        <f aca="false">IF(J58="","",IF(J58="確認済み",0,1))</f>
        <v/>
      </c>
      <c r="L58" s="1" t="n">
        <f aca="false">IF(COUNTA(A58:F58)=0,IF(AND(J58="",K58="",G58="",H58=""),0,1),IF(NOT(AND(ISTEXT(J58),J58=IF(COUNTA(A58:F58)=0,"",IF(NOT(AND(ISTEXT(A58),LEN(A58)=8,EXACT(LEFT(A58,4),"ORD-"),ISNUMBER(FIND(MID(A58,5,1)&amp;"x","0x1x2x3x4x5x6x7x8x9x")),ISNUMBER(FIND(MID(A58,6,1)&amp;"x","0x1x2x3x4x5x6x7x8x9x")),ISNUMBER(FIND(MID(A58,7,1)&amp;"x","0x1x2x3x4x5x6x7x8x9x")),ISNUMBER(FIND(MID(A58,8,1)&amp;"x","0x1x2x3x4x5x6x7x8x9x")))),"IDはORD-と半角数字4桁",IF(COUNTIFS(当初受注!$A$8:$A$57,A58)&lt;&gt;1,"当初受注が一意に登録されていません",IF(NOT(IF(ISNUMBER(B58),AND(B58&gt;=1,B58&lt;=100,B58=INT(B58)),FALSE())),"変更版は1〜100の整数で必須",IF(COUNTIFS($A$8:$A$107,A58,$B$8:$B$107,B58)&gt;1,"同じ受注の変更版が重複",IF(AND(B58&gt;1,COUNTIFS($A$8:$A$107,A58,$B$8:$B$107,B58-1)&lt;&gt;1),"変更版の連番が欠落",IF(NOT(IF(ISNUMBER(C58),AND(C58&gt;=43831,C58&lt;73051,C58=INT(C58)),FALSE())),"変更発生日は時刻なしで必須",IF(NOT(OR(D58="変更",D58="取消",D58="未確認")),"区分を確認",IF(AND(D58="変更",NOT(IF(ISNUMBER(E58),AND(E58&gt;=0,E58&lt;=1000000000,E58=INT(E58)),FALSE()))),"変更後総額は0〜10億円の整数で必須",IF(AND(D58&lt;&gt;"変更",COUNTA(E58)&gt;0),"取消/未確認の金額は空欄",IF(NOT(IF(ISNUMBER(F58),AND(F58&gt;=43831,F58&lt;73051,F58=INT(F58)),FALSE())),"記録確認日は時刻なしで必須",IF(OR(C58&lt;SUMIFS(当初受注!$B$8:$B$57,当初受注!$A$8:$A$57,A58),C58&gt;F58,F58&gt;受注一覧!$H$3),"受注日≦変更日≦確認日≦基準日を確認",IF(AND(B58&gt;1,OR(C58&lt;SUMIFS($C$8:$C$107,$A$8:$A$107,A58,$B$8:$B$107,B58-1),F58&lt;SUMIFS($F$8:$F$107,$A$8:$A$107,A58,$B$8:$B$107,B58-1))),"前版より日付が逆行しています",IF(COUNTIFS($A$8:$A$107,A58,$B$8:$B$107,"&lt;"&amp;B58,$D$8:$D$107,"取消")+COUNTIFS($A$8:$A$107,A58,$B$8:$B$107,"&lt;"&amp;B58,$D$8:$D$107,"未確認")&gt;0,"取消/未確認の後へ別版を追加できません","確認済み")))))))))))))),ISNUMBER(K58),K58=IF(J58="確認済み",0,1))),1,IF(K58&lt;&gt;0,0,IF(AND(ISNUMBER(G58),G58=IF(COUNTIFS($A$8:$A$107,A58,$B$8:$B$107,"&gt;"&amp;B58)=0,1,0),IF(D58="未確認",ISTEXT(H58),ISNUMBER(H58)),H58=IF(D58="変更",E58,IF(D58="取消",0,""))),0,1))))</f>
        <v>0</v>
      </c>
    </row>
    <row r="59" customFormat="false" ht="30" hidden="false" customHeight="true" outlineLevel="0" collapsed="false">
      <c r="A59" s="9"/>
      <c r="B59" s="13"/>
      <c r="C59" s="3"/>
      <c r="D59" s="14"/>
      <c r="E59" s="10"/>
      <c r="F59" s="3"/>
      <c r="G59" s="1" t="str">
        <f aca="false">IF(J59="","",IF(K59&lt;&gt;0,NA(),IF(COUNTIFS($A$8:$A$107,A59,$B$8:$B$107,"&gt;"&amp;B59)=0,1,0)))</f>
        <v/>
      </c>
      <c r="H59" s="4" t="str">
        <f aca="false">IF(J59="","",IF(K59&lt;&gt;0,NA(),IF(D59="変更",E59,IF(D59="取消",0,""))))</f>
        <v/>
      </c>
      <c r="I59" s="1"/>
      <c r="J59" s="1" t="str">
        <f aca="false">IF(COUNTA(A59:F59)=0,"",IF(NOT(AND(ISTEXT(A59),LEN(A59)=8,EXACT(LEFT(A59,4),"ORD-"),ISNUMBER(FIND(MID(A59,5,1)&amp;"x","0x1x2x3x4x5x6x7x8x9x")),ISNUMBER(FIND(MID(A59,6,1)&amp;"x","0x1x2x3x4x5x6x7x8x9x")),ISNUMBER(FIND(MID(A59,7,1)&amp;"x","0x1x2x3x4x5x6x7x8x9x")),ISNUMBER(FIND(MID(A59,8,1)&amp;"x","0x1x2x3x4x5x6x7x8x9x")))),"IDはORD-と半角数字4桁",IF(COUNTIFS(当初受注!$A$8:$A$57,A59)&lt;&gt;1,"当初受注が一意に登録されていません",IF(NOT(IF(ISNUMBER(B59),AND(B59&gt;=1,B59&lt;=100,B59=INT(B59)),FALSE())),"変更版は1〜100の整数で必須",IF(COUNTIFS($A$8:$A$107,A59,$B$8:$B$107,B59)&gt;1,"同じ受注の変更版が重複",IF(AND(B59&gt;1,COUNTIFS($A$8:$A$107,A59,$B$8:$B$107,B59-1)&lt;&gt;1),"変更版の連番が欠落",IF(NOT(IF(ISNUMBER(C59),AND(C59&gt;=43831,C59&lt;73051,C59=INT(C59)),FALSE())),"変更発生日は時刻なしで必須",IF(NOT(OR(D59="変更",D59="取消",D59="未確認")),"区分を確認",IF(AND(D59="変更",NOT(IF(ISNUMBER(E59),AND(E59&gt;=0,E59&lt;=1000000000,E59=INT(E59)),FALSE()))),"変更後総額は0〜10億円の整数で必須",IF(AND(D59&lt;&gt;"変更",COUNTA(E59)&gt;0),"取消/未確認の金額は空欄",IF(NOT(IF(ISNUMBER(F59),AND(F59&gt;=43831,F59&lt;73051,F59=INT(F59)),FALSE())),"記録確認日は時刻なしで必須",IF(OR(C59&lt;SUMIFS(当初受注!$B$8:$B$57,当初受注!$A$8:$A$57,A59),C59&gt;F59,F59&gt;受注一覧!$H$3),"受注日≦変更日≦確認日≦基準日を確認",IF(AND(B59&gt;1,OR(C59&lt;SUMIFS($C$8:$C$107,$A$8:$A$107,A59,$B$8:$B$107,B59-1),F59&lt;SUMIFS($F$8:$F$107,$A$8:$A$107,A59,$B$8:$B$107,B59-1))),"前版より日付が逆行しています",IF(COUNTIFS($A$8:$A$107,A59,$B$8:$B$107,"&lt;"&amp;B59,$D$8:$D$107,"取消")+COUNTIFS($A$8:$A$107,A59,$B$8:$B$107,"&lt;"&amp;B59,$D$8:$D$107,"未確認")&gt;0,"取消/未確認の後へ別版を追加できません","確認済み"))))))))))))))</f>
        <v/>
      </c>
      <c r="K59" s="1" t="str">
        <f aca="false">IF(J59="","",IF(J59="確認済み",0,1))</f>
        <v/>
      </c>
      <c r="L59" s="1" t="n">
        <f aca="false">IF(COUNTA(A59:F59)=0,IF(AND(J59="",K59="",G59="",H59=""),0,1),IF(NOT(AND(ISTEXT(J59),J59=IF(COUNTA(A59:F59)=0,"",IF(NOT(AND(ISTEXT(A59),LEN(A59)=8,EXACT(LEFT(A59,4),"ORD-"),ISNUMBER(FIND(MID(A59,5,1)&amp;"x","0x1x2x3x4x5x6x7x8x9x")),ISNUMBER(FIND(MID(A59,6,1)&amp;"x","0x1x2x3x4x5x6x7x8x9x")),ISNUMBER(FIND(MID(A59,7,1)&amp;"x","0x1x2x3x4x5x6x7x8x9x")),ISNUMBER(FIND(MID(A59,8,1)&amp;"x","0x1x2x3x4x5x6x7x8x9x")))),"IDはORD-と半角数字4桁",IF(COUNTIFS(当初受注!$A$8:$A$57,A59)&lt;&gt;1,"当初受注が一意に登録されていません",IF(NOT(IF(ISNUMBER(B59),AND(B59&gt;=1,B59&lt;=100,B59=INT(B59)),FALSE())),"変更版は1〜100の整数で必須",IF(COUNTIFS($A$8:$A$107,A59,$B$8:$B$107,B59)&gt;1,"同じ受注の変更版が重複",IF(AND(B59&gt;1,COUNTIFS($A$8:$A$107,A59,$B$8:$B$107,B59-1)&lt;&gt;1),"変更版の連番が欠落",IF(NOT(IF(ISNUMBER(C59),AND(C59&gt;=43831,C59&lt;73051,C59=INT(C59)),FALSE())),"変更発生日は時刻なしで必須",IF(NOT(OR(D59="変更",D59="取消",D59="未確認")),"区分を確認",IF(AND(D59="変更",NOT(IF(ISNUMBER(E59),AND(E59&gt;=0,E59&lt;=1000000000,E59=INT(E59)),FALSE()))),"変更後総額は0〜10億円の整数で必須",IF(AND(D59&lt;&gt;"変更",COUNTA(E59)&gt;0),"取消/未確認の金額は空欄",IF(NOT(IF(ISNUMBER(F59),AND(F59&gt;=43831,F59&lt;73051,F59=INT(F59)),FALSE())),"記録確認日は時刻なしで必須",IF(OR(C59&lt;SUMIFS(当初受注!$B$8:$B$57,当初受注!$A$8:$A$57,A59),C59&gt;F59,F59&gt;受注一覧!$H$3),"受注日≦変更日≦確認日≦基準日を確認",IF(AND(B59&gt;1,OR(C59&lt;SUMIFS($C$8:$C$107,$A$8:$A$107,A59,$B$8:$B$107,B59-1),F59&lt;SUMIFS($F$8:$F$107,$A$8:$A$107,A59,$B$8:$B$107,B59-1))),"前版より日付が逆行しています",IF(COUNTIFS($A$8:$A$107,A59,$B$8:$B$107,"&lt;"&amp;B59,$D$8:$D$107,"取消")+COUNTIFS($A$8:$A$107,A59,$B$8:$B$107,"&lt;"&amp;B59,$D$8:$D$107,"未確認")&gt;0,"取消/未確認の後へ別版を追加できません","確認済み")))))))))))))),ISNUMBER(K59),K59=IF(J59="確認済み",0,1))),1,IF(K59&lt;&gt;0,0,IF(AND(ISNUMBER(G59),G59=IF(COUNTIFS($A$8:$A$107,A59,$B$8:$B$107,"&gt;"&amp;B59)=0,1,0),IF(D59="未確認",ISTEXT(H59),ISNUMBER(H59)),H59=IF(D59="変更",E59,IF(D59="取消",0,""))),0,1))))</f>
        <v>0</v>
      </c>
    </row>
    <row r="60" customFormat="false" ht="30" hidden="false" customHeight="true" outlineLevel="0" collapsed="false">
      <c r="A60" s="9"/>
      <c r="B60" s="13"/>
      <c r="C60" s="3"/>
      <c r="D60" s="14"/>
      <c r="E60" s="10"/>
      <c r="F60" s="3"/>
      <c r="G60" s="1" t="str">
        <f aca="false">IF(J60="","",IF(K60&lt;&gt;0,NA(),IF(COUNTIFS($A$8:$A$107,A60,$B$8:$B$107,"&gt;"&amp;B60)=0,1,0)))</f>
        <v/>
      </c>
      <c r="H60" s="4" t="str">
        <f aca="false">IF(J60="","",IF(K60&lt;&gt;0,NA(),IF(D60="変更",E60,IF(D60="取消",0,""))))</f>
        <v/>
      </c>
      <c r="I60" s="1"/>
      <c r="J60" s="1" t="str">
        <f aca="false">IF(COUNTA(A60:F60)=0,"",IF(NOT(AND(ISTEXT(A60),LEN(A60)=8,EXACT(LEFT(A60,4),"ORD-"),ISNUMBER(FIND(MID(A60,5,1)&amp;"x","0x1x2x3x4x5x6x7x8x9x")),ISNUMBER(FIND(MID(A60,6,1)&amp;"x","0x1x2x3x4x5x6x7x8x9x")),ISNUMBER(FIND(MID(A60,7,1)&amp;"x","0x1x2x3x4x5x6x7x8x9x")),ISNUMBER(FIND(MID(A60,8,1)&amp;"x","0x1x2x3x4x5x6x7x8x9x")))),"IDはORD-と半角数字4桁",IF(COUNTIFS(当初受注!$A$8:$A$57,A60)&lt;&gt;1,"当初受注が一意に登録されていません",IF(NOT(IF(ISNUMBER(B60),AND(B60&gt;=1,B60&lt;=100,B60=INT(B60)),FALSE())),"変更版は1〜100の整数で必須",IF(COUNTIFS($A$8:$A$107,A60,$B$8:$B$107,B60)&gt;1,"同じ受注の変更版が重複",IF(AND(B60&gt;1,COUNTIFS($A$8:$A$107,A60,$B$8:$B$107,B60-1)&lt;&gt;1),"変更版の連番が欠落",IF(NOT(IF(ISNUMBER(C60),AND(C60&gt;=43831,C60&lt;73051,C60=INT(C60)),FALSE())),"変更発生日は時刻なしで必須",IF(NOT(OR(D60="変更",D60="取消",D60="未確認")),"区分を確認",IF(AND(D60="変更",NOT(IF(ISNUMBER(E60),AND(E60&gt;=0,E60&lt;=1000000000,E60=INT(E60)),FALSE()))),"変更後総額は0〜10億円の整数で必須",IF(AND(D60&lt;&gt;"変更",COUNTA(E60)&gt;0),"取消/未確認の金額は空欄",IF(NOT(IF(ISNUMBER(F60),AND(F60&gt;=43831,F60&lt;73051,F60=INT(F60)),FALSE())),"記録確認日は時刻なしで必須",IF(OR(C60&lt;SUMIFS(当初受注!$B$8:$B$57,当初受注!$A$8:$A$57,A60),C60&gt;F60,F60&gt;受注一覧!$H$3),"受注日≦変更日≦確認日≦基準日を確認",IF(AND(B60&gt;1,OR(C60&lt;SUMIFS($C$8:$C$107,$A$8:$A$107,A60,$B$8:$B$107,B60-1),F60&lt;SUMIFS($F$8:$F$107,$A$8:$A$107,A60,$B$8:$B$107,B60-1))),"前版より日付が逆行しています",IF(COUNTIFS($A$8:$A$107,A60,$B$8:$B$107,"&lt;"&amp;B60,$D$8:$D$107,"取消")+COUNTIFS($A$8:$A$107,A60,$B$8:$B$107,"&lt;"&amp;B60,$D$8:$D$107,"未確認")&gt;0,"取消/未確認の後へ別版を追加できません","確認済み"))))))))))))))</f>
        <v/>
      </c>
      <c r="K60" s="1" t="str">
        <f aca="false">IF(J60="","",IF(J60="確認済み",0,1))</f>
        <v/>
      </c>
      <c r="L60" s="1" t="n">
        <f aca="false">IF(COUNTA(A60:F60)=0,IF(AND(J60="",K60="",G60="",H60=""),0,1),IF(NOT(AND(ISTEXT(J60),J60=IF(COUNTA(A60:F60)=0,"",IF(NOT(AND(ISTEXT(A60),LEN(A60)=8,EXACT(LEFT(A60,4),"ORD-"),ISNUMBER(FIND(MID(A60,5,1)&amp;"x","0x1x2x3x4x5x6x7x8x9x")),ISNUMBER(FIND(MID(A60,6,1)&amp;"x","0x1x2x3x4x5x6x7x8x9x")),ISNUMBER(FIND(MID(A60,7,1)&amp;"x","0x1x2x3x4x5x6x7x8x9x")),ISNUMBER(FIND(MID(A60,8,1)&amp;"x","0x1x2x3x4x5x6x7x8x9x")))),"IDはORD-と半角数字4桁",IF(COUNTIFS(当初受注!$A$8:$A$57,A60)&lt;&gt;1,"当初受注が一意に登録されていません",IF(NOT(IF(ISNUMBER(B60),AND(B60&gt;=1,B60&lt;=100,B60=INT(B60)),FALSE())),"変更版は1〜100の整数で必須",IF(COUNTIFS($A$8:$A$107,A60,$B$8:$B$107,B60)&gt;1,"同じ受注の変更版が重複",IF(AND(B60&gt;1,COUNTIFS($A$8:$A$107,A60,$B$8:$B$107,B60-1)&lt;&gt;1),"変更版の連番が欠落",IF(NOT(IF(ISNUMBER(C60),AND(C60&gt;=43831,C60&lt;73051,C60=INT(C60)),FALSE())),"変更発生日は時刻なしで必須",IF(NOT(OR(D60="変更",D60="取消",D60="未確認")),"区分を確認",IF(AND(D60="変更",NOT(IF(ISNUMBER(E60),AND(E60&gt;=0,E60&lt;=1000000000,E60=INT(E60)),FALSE()))),"変更後総額は0〜10億円の整数で必須",IF(AND(D60&lt;&gt;"変更",COUNTA(E60)&gt;0),"取消/未確認の金額は空欄",IF(NOT(IF(ISNUMBER(F60),AND(F60&gt;=43831,F60&lt;73051,F60=INT(F60)),FALSE())),"記録確認日は時刻なしで必須",IF(OR(C60&lt;SUMIFS(当初受注!$B$8:$B$57,当初受注!$A$8:$A$57,A60),C60&gt;F60,F60&gt;受注一覧!$H$3),"受注日≦変更日≦確認日≦基準日を確認",IF(AND(B60&gt;1,OR(C60&lt;SUMIFS($C$8:$C$107,$A$8:$A$107,A60,$B$8:$B$107,B60-1),F60&lt;SUMIFS($F$8:$F$107,$A$8:$A$107,A60,$B$8:$B$107,B60-1))),"前版より日付が逆行しています",IF(COUNTIFS($A$8:$A$107,A60,$B$8:$B$107,"&lt;"&amp;B60,$D$8:$D$107,"取消")+COUNTIFS($A$8:$A$107,A60,$B$8:$B$107,"&lt;"&amp;B60,$D$8:$D$107,"未確認")&gt;0,"取消/未確認の後へ別版を追加できません","確認済み")))))))))))))),ISNUMBER(K60),K60=IF(J60="確認済み",0,1))),1,IF(K60&lt;&gt;0,0,IF(AND(ISNUMBER(G60),G60=IF(COUNTIFS($A$8:$A$107,A60,$B$8:$B$107,"&gt;"&amp;B60)=0,1,0),IF(D60="未確認",ISTEXT(H60),ISNUMBER(H60)),H60=IF(D60="変更",E60,IF(D60="取消",0,""))),0,1))))</f>
        <v>0</v>
      </c>
    </row>
    <row r="61" customFormat="false" ht="30" hidden="false" customHeight="true" outlineLevel="0" collapsed="false">
      <c r="A61" s="9"/>
      <c r="B61" s="13"/>
      <c r="C61" s="3"/>
      <c r="D61" s="14"/>
      <c r="E61" s="10"/>
      <c r="F61" s="3"/>
      <c r="G61" s="1" t="str">
        <f aca="false">IF(J61="","",IF(K61&lt;&gt;0,NA(),IF(COUNTIFS($A$8:$A$107,A61,$B$8:$B$107,"&gt;"&amp;B61)=0,1,0)))</f>
        <v/>
      </c>
      <c r="H61" s="4" t="str">
        <f aca="false">IF(J61="","",IF(K61&lt;&gt;0,NA(),IF(D61="変更",E61,IF(D61="取消",0,""))))</f>
        <v/>
      </c>
      <c r="I61" s="1"/>
      <c r="J61" s="1" t="str">
        <f aca="false">IF(COUNTA(A61:F61)=0,"",IF(NOT(AND(ISTEXT(A61),LEN(A61)=8,EXACT(LEFT(A61,4),"ORD-"),ISNUMBER(FIND(MID(A61,5,1)&amp;"x","0x1x2x3x4x5x6x7x8x9x")),ISNUMBER(FIND(MID(A61,6,1)&amp;"x","0x1x2x3x4x5x6x7x8x9x")),ISNUMBER(FIND(MID(A61,7,1)&amp;"x","0x1x2x3x4x5x6x7x8x9x")),ISNUMBER(FIND(MID(A61,8,1)&amp;"x","0x1x2x3x4x5x6x7x8x9x")))),"IDはORD-と半角数字4桁",IF(COUNTIFS(当初受注!$A$8:$A$57,A61)&lt;&gt;1,"当初受注が一意に登録されていません",IF(NOT(IF(ISNUMBER(B61),AND(B61&gt;=1,B61&lt;=100,B61=INT(B61)),FALSE())),"変更版は1〜100の整数で必須",IF(COUNTIFS($A$8:$A$107,A61,$B$8:$B$107,B61)&gt;1,"同じ受注の変更版が重複",IF(AND(B61&gt;1,COUNTIFS($A$8:$A$107,A61,$B$8:$B$107,B61-1)&lt;&gt;1),"変更版の連番が欠落",IF(NOT(IF(ISNUMBER(C61),AND(C61&gt;=43831,C61&lt;73051,C61=INT(C61)),FALSE())),"変更発生日は時刻なしで必須",IF(NOT(OR(D61="変更",D61="取消",D61="未確認")),"区分を確認",IF(AND(D61="変更",NOT(IF(ISNUMBER(E61),AND(E61&gt;=0,E61&lt;=1000000000,E61=INT(E61)),FALSE()))),"変更後総額は0〜10億円の整数で必須",IF(AND(D61&lt;&gt;"変更",COUNTA(E61)&gt;0),"取消/未確認の金額は空欄",IF(NOT(IF(ISNUMBER(F61),AND(F61&gt;=43831,F61&lt;73051,F61=INT(F61)),FALSE())),"記録確認日は時刻なしで必須",IF(OR(C61&lt;SUMIFS(当初受注!$B$8:$B$57,当初受注!$A$8:$A$57,A61),C61&gt;F61,F61&gt;受注一覧!$H$3),"受注日≦変更日≦確認日≦基準日を確認",IF(AND(B61&gt;1,OR(C61&lt;SUMIFS($C$8:$C$107,$A$8:$A$107,A61,$B$8:$B$107,B61-1),F61&lt;SUMIFS($F$8:$F$107,$A$8:$A$107,A61,$B$8:$B$107,B61-1))),"前版より日付が逆行しています",IF(COUNTIFS($A$8:$A$107,A61,$B$8:$B$107,"&lt;"&amp;B61,$D$8:$D$107,"取消")+COUNTIFS($A$8:$A$107,A61,$B$8:$B$107,"&lt;"&amp;B61,$D$8:$D$107,"未確認")&gt;0,"取消/未確認の後へ別版を追加できません","確認済み"))))))))))))))</f>
        <v/>
      </c>
      <c r="K61" s="1" t="str">
        <f aca="false">IF(J61="","",IF(J61="確認済み",0,1))</f>
        <v/>
      </c>
      <c r="L61" s="1" t="n">
        <f aca="false">IF(COUNTA(A61:F61)=0,IF(AND(J61="",K61="",G61="",H61=""),0,1),IF(NOT(AND(ISTEXT(J61),J61=IF(COUNTA(A61:F61)=0,"",IF(NOT(AND(ISTEXT(A61),LEN(A61)=8,EXACT(LEFT(A61,4),"ORD-"),ISNUMBER(FIND(MID(A61,5,1)&amp;"x","0x1x2x3x4x5x6x7x8x9x")),ISNUMBER(FIND(MID(A61,6,1)&amp;"x","0x1x2x3x4x5x6x7x8x9x")),ISNUMBER(FIND(MID(A61,7,1)&amp;"x","0x1x2x3x4x5x6x7x8x9x")),ISNUMBER(FIND(MID(A61,8,1)&amp;"x","0x1x2x3x4x5x6x7x8x9x")))),"IDはORD-と半角数字4桁",IF(COUNTIFS(当初受注!$A$8:$A$57,A61)&lt;&gt;1,"当初受注が一意に登録されていません",IF(NOT(IF(ISNUMBER(B61),AND(B61&gt;=1,B61&lt;=100,B61=INT(B61)),FALSE())),"変更版は1〜100の整数で必須",IF(COUNTIFS($A$8:$A$107,A61,$B$8:$B$107,B61)&gt;1,"同じ受注の変更版が重複",IF(AND(B61&gt;1,COUNTIFS($A$8:$A$107,A61,$B$8:$B$107,B61-1)&lt;&gt;1),"変更版の連番が欠落",IF(NOT(IF(ISNUMBER(C61),AND(C61&gt;=43831,C61&lt;73051,C61=INT(C61)),FALSE())),"変更発生日は時刻なしで必須",IF(NOT(OR(D61="変更",D61="取消",D61="未確認")),"区分を確認",IF(AND(D61="変更",NOT(IF(ISNUMBER(E61),AND(E61&gt;=0,E61&lt;=1000000000,E61=INT(E61)),FALSE()))),"変更後総額は0〜10億円の整数で必須",IF(AND(D61&lt;&gt;"変更",COUNTA(E61)&gt;0),"取消/未確認の金額は空欄",IF(NOT(IF(ISNUMBER(F61),AND(F61&gt;=43831,F61&lt;73051,F61=INT(F61)),FALSE())),"記録確認日は時刻なしで必須",IF(OR(C61&lt;SUMIFS(当初受注!$B$8:$B$57,当初受注!$A$8:$A$57,A61),C61&gt;F61,F61&gt;受注一覧!$H$3),"受注日≦変更日≦確認日≦基準日を確認",IF(AND(B61&gt;1,OR(C61&lt;SUMIFS($C$8:$C$107,$A$8:$A$107,A61,$B$8:$B$107,B61-1),F61&lt;SUMIFS($F$8:$F$107,$A$8:$A$107,A61,$B$8:$B$107,B61-1))),"前版より日付が逆行しています",IF(COUNTIFS($A$8:$A$107,A61,$B$8:$B$107,"&lt;"&amp;B61,$D$8:$D$107,"取消")+COUNTIFS($A$8:$A$107,A61,$B$8:$B$107,"&lt;"&amp;B61,$D$8:$D$107,"未確認")&gt;0,"取消/未確認の後へ別版を追加できません","確認済み")))))))))))))),ISNUMBER(K61),K61=IF(J61="確認済み",0,1))),1,IF(K61&lt;&gt;0,0,IF(AND(ISNUMBER(G61),G61=IF(COUNTIFS($A$8:$A$107,A61,$B$8:$B$107,"&gt;"&amp;B61)=0,1,0),IF(D61="未確認",ISTEXT(H61),ISNUMBER(H61)),H61=IF(D61="変更",E61,IF(D61="取消",0,""))),0,1))))</f>
        <v>0</v>
      </c>
    </row>
    <row r="62" customFormat="false" ht="30" hidden="false" customHeight="true" outlineLevel="0" collapsed="false">
      <c r="A62" s="9"/>
      <c r="B62" s="13"/>
      <c r="C62" s="3"/>
      <c r="D62" s="14"/>
      <c r="E62" s="10"/>
      <c r="F62" s="3"/>
      <c r="G62" s="1" t="str">
        <f aca="false">IF(J62="","",IF(K62&lt;&gt;0,NA(),IF(COUNTIFS($A$8:$A$107,A62,$B$8:$B$107,"&gt;"&amp;B62)=0,1,0)))</f>
        <v/>
      </c>
      <c r="H62" s="4" t="str">
        <f aca="false">IF(J62="","",IF(K62&lt;&gt;0,NA(),IF(D62="変更",E62,IF(D62="取消",0,""))))</f>
        <v/>
      </c>
      <c r="I62" s="1"/>
      <c r="J62" s="1" t="str">
        <f aca="false">IF(COUNTA(A62:F62)=0,"",IF(NOT(AND(ISTEXT(A62),LEN(A62)=8,EXACT(LEFT(A62,4),"ORD-"),ISNUMBER(FIND(MID(A62,5,1)&amp;"x","0x1x2x3x4x5x6x7x8x9x")),ISNUMBER(FIND(MID(A62,6,1)&amp;"x","0x1x2x3x4x5x6x7x8x9x")),ISNUMBER(FIND(MID(A62,7,1)&amp;"x","0x1x2x3x4x5x6x7x8x9x")),ISNUMBER(FIND(MID(A62,8,1)&amp;"x","0x1x2x3x4x5x6x7x8x9x")))),"IDはORD-と半角数字4桁",IF(COUNTIFS(当初受注!$A$8:$A$57,A62)&lt;&gt;1,"当初受注が一意に登録されていません",IF(NOT(IF(ISNUMBER(B62),AND(B62&gt;=1,B62&lt;=100,B62=INT(B62)),FALSE())),"変更版は1〜100の整数で必須",IF(COUNTIFS($A$8:$A$107,A62,$B$8:$B$107,B62)&gt;1,"同じ受注の変更版が重複",IF(AND(B62&gt;1,COUNTIFS($A$8:$A$107,A62,$B$8:$B$107,B62-1)&lt;&gt;1),"変更版の連番が欠落",IF(NOT(IF(ISNUMBER(C62),AND(C62&gt;=43831,C62&lt;73051,C62=INT(C62)),FALSE())),"変更発生日は時刻なしで必須",IF(NOT(OR(D62="変更",D62="取消",D62="未確認")),"区分を確認",IF(AND(D62="変更",NOT(IF(ISNUMBER(E62),AND(E62&gt;=0,E62&lt;=1000000000,E62=INT(E62)),FALSE()))),"変更後総額は0〜10億円の整数で必須",IF(AND(D62&lt;&gt;"変更",COUNTA(E62)&gt;0),"取消/未確認の金額は空欄",IF(NOT(IF(ISNUMBER(F62),AND(F62&gt;=43831,F62&lt;73051,F62=INT(F62)),FALSE())),"記録確認日は時刻なしで必須",IF(OR(C62&lt;SUMIFS(当初受注!$B$8:$B$57,当初受注!$A$8:$A$57,A62),C62&gt;F62,F62&gt;受注一覧!$H$3),"受注日≦変更日≦確認日≦基準日を確認",IF(AND(B62&gt;1,OR(C62&lt;SUMIFS($C$8:$C$107,$A$8:$A$107,A62,$B$8:$B$107,B62-1),F62&lt;SUMIFS($F$8:$F$107,$A$8:$A$107,A62,$B$8:$B$107,B62-1))),"前版より日付が逆行しています",IF(COUNTIFS($A$8:$A$107,A62,$B$8:$B$107,"&lt;"&amp;B62,$D$8:$D$107,"取消")+COUNTIFS($A$8:$A$107,A62,$B$8:$B$107,"&lt;"&amp;B62,$D$8:$D$107,"未確認")&gt;0,"取消/未確認の後へ別版を追加できません","確認済み"))))))))))))))</f>
        <v/>
      </c>
      <c r="K62" s="1" t="str">
        <f aca="false">IF(J62="","",IF(J62="確認済み",0,1))</f>
        <v/>
      </c>
      <c r="L62" s="1" t="n">
        <f aca="false">IF(COUNTA(A62:F62)=0,IF(AND(J62="",K62="",G62="",H62=""),0,1),IF(NOT(AND(ISTEXT(J62),J62=IF(COUNTA(A62:F62)=0,"",IF(NOT(AND(ISTEXT(A62),LEN(A62)=8,EXACT(LEFT(A62,4),"ORD-"),ISNUMBER(FIND(MID(A62,5,1)&amp;"x","0x1x2x3x4x5x6x7x8x9x")),ISNUMBER(FIND(MID(A62,6,1)&amp;"x","0x1x2x3x4x5x6x7x8x9x")),ISNUMBER(FIND(MID(A62,7,1)&amp;"x","0x1x2x3x4x5x6x7x8x9x")),ISNUMBER(FIND(MID(A62,8,1)&amp;"x","0x1x2x3x4x5x6x7x8x9x")))),"IDはORD-と半角数字4桁",IF(COUNTIFS(当初受注!$A$8:$A$57,A62)&lt;&gt;1,"当初受注が一意に登録されていません",IF(NOT(IF(ISNUMBER(B62),AND(B62&gt;=1,B62&lt;=100,B62=INT(B62)),FALSE())),"変更版は1〜100の整数で必須",IF(COUNTIFS($A$8:$A$107,A62,$B$8:$B$107,B62)&gt;1,"同じ受注の変更版が重複",IF(AND(B62&gt;1,COUNTIFS($A$8:$A$107,A62,$B$8:$B$107,B62-1)&lt;&gt;1),"変更版の連番が欠落",IF(NOT(IF(ISNUMBER(C62),AND(C62&gt;=43831,C62&lt;73051,C62=INT(C62)),FALSE())),"変更発生日は時刻なしで必須",IF(NOT(OR(D62="変更",D62="取消",D62="未確認")),"区分を確認",IF(AND(D62="変更",NOT(IF(ISNUMBER(E62),AND(E62&gt;=0,E62&lt;=1000000000,E62=INT(E62)),FALSE()))),"変更後総額は0〜10億円の整数で必須",IF(AND(D62&lt;&gt;"変更",COUNTA(E62)&gt;0),"取消/未確認の金額は空欄",IF(NOT(IF(ISNUMBER(F62),AND(F62&gt;=43831,F62&lt;73051,F62=INT(F62)),FALSE())),"記録確認日は時刻なしで必須",IF(OR(C62&lt;SUMIFS(当初受注!$B$8:$B$57,当初受注!$A$8:$A$57,A62),C62&gt;F62,F62&gt;受注一覧!$H$3),"受注日≦変更日≦確認日≦基準日を確認",IF(AND(B62&gt;1,OR(C62&lt;SUMIFS($C$8:$C$107,$A$8:$A$107,A62,$B$8:$B$107,B62-1),F62&lt;SUMIFS($F$8:$F$107,$A$8:$A$107,A62,$B$8:$B$107,B62-1))),"前版より日付が逆行しています",IF(COUNTIFS($A$8:$A$107,A62,$B$8:$B$107,"&lt;"&amp;B62,$D$8:$D$107,"取消")+COUNTIFS($A$8:$A$107,A62,$B$8:$B$107,"&lt;"&amp;B62,$D$8:$D$107,"未確認")&gt;0,"取消/未確認の後へ別版を追加できません","確認済み")))))))))))))),ISNUMBER(K62),K62=IF(J62="確認済み",0,1))),1,IF(K62&lt;&gt;0,0,IF(AND(ISNUMBER(G62),G62=IF(COUNTIFS($A$8:$A$107,A62,$B$8:$B$107,"&gt;"&amp;B62)=0,1,0),IF(D62="未確認",ISTEXT(H62),ISNUMBER(H62)),H62=IF(D62="変更",E62,IF(D62="取消",0,""))),0,1))))</f>
        <v>0</v>
      </c>
    </row>
    <row r="63" customFormat="false" ht="30" hidden="false" customHeight="true" outlineLevel="0" collapsed="false">
      <c r="A63" s="9"/>
      <c r="B63" s="13"/>
      <c r="C63" s="3"/>
      <c r="D63" s="14"/>
      <c r="E63" s="10"/>
      <c r="F63" s="3"/>
      <c r="G63" s="1" t="str">
        <f aca="false">IF(J63="","",IF(K63&lt;&gt;0,NA(),IF(COUNTIFS($A$8:$A$107,A63,$B$8:$B$107,"&gt;"&amp;B63)=0,1,0)))</f>
        <v/>
      </c>
      <c r="H63" s="4" t="str">
        <f aca="false">IF(J63="","",IF(K63&lt;&gt;0,NA(),IF(D63="変更",E63,IF(D63="取消",0,""))))</f>
        <v/>
      </c>
      <c r="I63" s="1"/>
      <c r="J63" s="1" t="str">
        <f aca="false">IF(COUNTA(A63:F63)=0,"",IF(NOT(AND(ISTEXT(A63),LEN(A63)=8,EXACT(LEFT(A63,4),"ORD-"),ISNUMBER(FIND(MID(A63,5,1)&amp;"x","0x1x2x3x4x5x6x7x8x9x")),ISNUMBER(FIND(MID(A63,6,1)&amp;"x","0x1x2x3x4x5x6x7x8x9x")),ISNUMBER(FIND(MID(A63,7,1)&amp;"x","0x1x2x3x4x5x6x7x8x9x")),ISNUMBER(FIND(MID(A63,8,1)&amp;"x","0x1x2x3x4x5x6x7x8x9x")))),"IDはORD-と半角数字4桁",IF(COUNTIFS(当初受注!$A$8:$A$57,A63)&lt;&gt;1,"当初受注が一意に登録されていません",IF(NOT(IF(ISNUMBER(B63),AND(B63&gt;=1,B63&lt;=100,B63=INT(B63)),FALSE())),"変更版は1〜100の整数で必須",IF(COUNTIFS($A$8:$A$107,A63,$B$8:$B$107,B63)&gt;1,"同じ受注の変更版が重複",IF(AND(B63&gt;1,COUNTIFS($A$8:$A$107,A63,$B$8:$B$107,B63-1)&lt;&gt;1),"変更版の連番が欠落",IF(NOT(IF(ISNUMBER(C63),AND(C63&gt;=43831,C63&lt;73051,C63=INT(C63)),FALSE())),"変更発生日は時刻なしで必須",IF(NOT(OR(D63="変更",D63="取消",D63="未確認")),"区分を確認",IF(AND(D63="変更",NOT(IF(ISNUMBER(E63),AND(E63&gt;=0,E63&lt;=1000000000,E63=INT(E63)),FALSE()))),"変更後総額は0〜10億円の整数で必須",IF(AND(D63&lt;&gt;"変更",COUNTA(E63)&gt;0),"取消/未確認の金額は空欄",IF(NOT(IF(ISNUMBER(F63),AND(F63&gt;=43831,F63&lt;73051,F63=INT(F63)),FALSE())),"記録確認日は時刻なしで必須",IF(OR(C63&lt;SUMIFS(当初受注!$B$8:$B$57,当初受注!$A$8:$A$57,A63),C63&gt;F63,F63&gt;受注一覧!$H$3),"受注日≦変更日≦確認日≦基準日を確認",IF(AND(B63&gt;1,OR(C63&lt;SUMIFS($C$8:$C$107,$A$8:$A$107,A63,$B$8:$B$107,B63-1),F63&lt;SUMIFS($F$8:$F$107,$A$8:$A$107,A63,$B$8:$B$107,B63-1))),"前版より日付が逆行しています",IF(COUNTIFS($A$8:$A$107,A63,$B$8:$B$107,"&lt;"&amp;B63,$D$8:$D$107,"取消")+COUNTIFS($A$8:$A$107,A63,$B$8:$B$107,"&lt;"&amp;B63,$D$8:$D$107,"未確認")&gt;0,"取消/未確認の後へ別版を追加できません","確認済み"))))))))))))))</f>
        <v/>
      </c>
      <c r="K63" s="1" t="str">
        <f aca="false">IF(J63="","",IF(J63="確認済み",0,1))</f>
        <v/>
      </c>
      <c r="L63" s="1" t="n">
        <f aca="false">IF(COUNTA(A63:F63)=0,IF(AND(J63="",K63="",G63="",H63=""),0,1),IF(NOT(AND(ISTEXT(J63),J63=IF(COUNTA(A63:F63)=0,"",IF(NOT(AND(ISTEXT(A63),LEN(A63)=8,EXACT(LEFT(A63,4),"ORD-"),ISNUMBER(FIND(MID(A63,5,1)&amp;"x","0x1x2x3x4x5x6x7x8x9x")),ISNUMBER(FIND(MID(A63,6,1)&amp;"x","0x1x2x3x4x5x6x7x8x9x")),ISNUMBER(FIND(MID(A63,7,1)&amp;"x","0x1x2x3x4x5x6x7x8x9x")),ISNUMBER(FIND(MID(A63,8,1)&amp;"x","0x1x2x3x4x5x6x7x8x9x")))),"IDはORD-と半角数字4桁",IF(COUNTIFS(当初受注!$A$8:$A$57,A63)&lt;&gt;1,"当初受注が一意に登録されていません",IF(NOT(IF(ISNUMBER(B63),AND(B63&gt;=1,B63&lt;=100,B63=INT(B63)),FALSE())),"変更版は1〜100の整数で必須",IF(COUNTIFS($A$8:$A$107,A63,$B$8:$B$107,B63)&gt;1,"同じ受注の変更版が重複",IF(AND(B63&gt;1,COUNTIFS($A$8:$A$107,A63,$B$8:$B$107,B63-1)&lt;&gt;1),"変更版の連番が欠落",IF(NOT(IF(ISNUMBER(C63),AND(C63&gt;=43831,C63&lt;73051,C63=INT(C63)),FALSE())),"変更発生日は時刻なしで必須",IF(NOT(OR(D63="変更",D63="取消",D63="未確認")),"区分を確認",IF(AND(D63="変更",NOT(IF(ISNUMBER(E63),AND(E63&gt;=0,E63&lt;=1000000000,E63=INT(E63)),FALSE()))),"変更後総額は0〜10億円の整数で必須",IF(AND(D63&lt;&gt;"変更",COUNTA(E63)&gt;0),"取消/未確認の金額は空欄",IF(NOT(IF(ISNUMBER(F63),AND(F63&gt;=43831,F63&lt;73051,F63=INT(F63)),FALSE())),"記録確認日は時刻なしで必須",IF(OR(C63&lt;SUMIFS(当初受注!$B$8:$B$57,当初受注!$A$8:$A$57,A63),C63&gt;F63,F63&gt;受注一覧!$H$3),"受注日≦変更日≦確認日≦基準日を確認",IF(AND(B63&gt;1,OR(C63&lt;SUMIFS($C$8:$C$107,$A$8:$A$107,A63,$B$8:$B$107,B63-1),F63&lt;SUMIFS($F$8:$F$107,$A$8:$A$107,A63,$B$8:$B$107,B63-1))),"前版より日付が逆行しています",IF(COUNTIFS($A$8:$A$107,A63,$B$8:$B$107,"&lt;"&amp;B63,$D$8:$D$107,"取消")+COUNTIFS($A$8:$A$107,A63,$B$8:$B$107,"&lt;"&amp;B63,$D$8:$D$107,"未確認")&gt;0,"取消/未確認の後へ別版を追加できません","確認済み")))))))))))))),ISNUMBER(K63),K63=IF(J63="確認済み",0,1))),1,IF(K63&lt;&gt;0,0,IF(AND(ISNUMBER(G63),G63=IF(COUNTIFS($A$8:$A$107,A63,$B$8:$B$107,"&gt;"&amp;B63)=0,1,0),IF(D63="未確認",ISTEXT(H63),ISNUMBER(H63)),H63=IF(D63="変更",E63,IF(D63="取消",0,""))),0,1))))</f>
        <v>0</v>
      </c>
    </row>
    <row r="64" customFormat="false" ht="30" hidden="false" customHeight="true" outlineLevel="0" collapsed="false">
      <c r="A64" s="9"/>
      <c r="B64" s="13"/>
      <c r="C64" s="3"/>
      <c r="D64" s="14"/>
      <c r="E64" s="10"/>
      <c r="F64" s="3"/>
      <c r="G64" s="1" t="str">
        <f aca="false">IF(J64="","",IF(K64&lt;&gt;0,NA(),IF(COUNTIFS($A$8:$A$107,A64,$B$8:$B$107,"&gt;"&amp;B64)=0,1,0)))</f>
        <v/>
      </c>
      <c r="H64" s="4" t="str">
        <f aca="false">IF(J64="","",IF(K64&lt;&gt;0,NA(),IF(D64="変更",E64,IF(D64="取消",0,""))))</f>
        <v/>
      </c>
      <c r="I64" s="1"/>
      <c r="J64" s="1" t="str">
        <f aca="false">IF(COUNTA(A64:F64)=0,"",IF(NOT(AND(ISTEXT(A64),LEN(A64)=8,EXACT(LEFT(A64,4),"ORD-"),ISNUMBER(FIND(MID(A64,5,1)&amp;"x","0x1x2x3x4x5x6x7x8x9x")),ISNUMBER(FIND(MID(A64,6,1)&amp;"x","0x1x2x3x4x5x6x7x8x9x")),ISNUMBER(FIND(MID(A64,7,1)&amp;"x","0x1x2x3x4x5x6x7x8x9x")),ISNUMBER(FIND(MID(A64,8,1)&amp;"x","0x1x2x3x4x5x6x7x8x9x")))),"IDはORD-と半角数字4桁",IF(COUNTIFS(当初受注!$A$8:$A$57,A64)&lt;&gt;1,"当初受注が一意に登録されていません",IF(NOT(IF(ISNUMBER(B64),AND(B64&gt;=1,B64&lt;=100,B64=INT(B64)),FALSE())),"変更版は1〜100の整数で必須",IF(COUNTIFS($A$8:$A$107,A64,$B$8:$B$107,B64)&gt;1,"同じ受注の変更版が重複",IF(AND(B64&gt;1,COUNTIFS($A$8:$A$107,A64,$B$8:$B$107,B64-1)&lt;&gt;1),"変更版の連番が欠落",IF(NOT(IF(ISNUMBER(C64),AND(C64&gt;=43831,C64&lt;73051,C64=INT(C64)),FALSE())),"変更発生日は時刻なしで必須",IF(NOT(OR(D64="変更",D64="取消",D64="未確認")),"区分を確認",IF(AND(D64="変更",NOT(IF(ISNUMBER(E64),AND(E64&gt;=0,E64&lt;=1000000000,E64=INT(E64)),FALSE()))),"変更後総額は0〜10億円の整数で必須",IF(AND(D64&lt;&gt;"変更",COUNTA(E64)&gt;0),"取消/未確認の金額は空欄",IF(NOT(IF(ISNUMBER(F64),AND(F64&gt;=43831,F64&lt;73051,F64=INT(F64)),FALSE())),"記録確認日は時刻なしで必須",IF(OR(C64&lt;SUMIFS(当初受注!$B$8:$B$57,当初受注!$A$8:$A$57,A64),C64&gt;F64,F64&gt;受注一覧!$H$3),"受注日≦変更日≦確認日≦基準日を確認",IF(AND(B64&gt;1,OR(C64&lt;SUMIFS($C$8:$C$107,$A$8:$A$107,A64,$B$8:$B$107,B64-1),F64&lt;SUMIFS($F$8:$F$107,$A$8:$A$107,A64,$B$8:$B$107,B64-1))),"前版より日付が逆行しています",IF(COUNTIFS($A$8:$A$107,A64,$B$8:$B$107,"&lt;"&amp;B64,$D$8:$D$107,"取消")+COUNTIFS($A$8:$A$107,A64,$B$8:$B$107,"&lt;"&amp;B64,$D$8:$D$107,"未確認")&gt;0,"取消/未確認の後へ別版を追加できません","確認済み"))))))))))))))</f>
        <v/>
      </c>
      <c r="K64" s="1" t="str">
        <f aca="false">IF(J64="","",IF(J64="確認済み",0,1))</f>
        <v/>
      </c>
      <c r="L64" s="1" t="n">
        <f aca="false">IF(COUNTA(A64:F64)=0,IF(AND(J64="",K64="",G64="",H64=""),0,1),IF(NOT(AND(ISTEXT(J64),J64=IF(COUNTA(A64:F64)=0,"",IF(NOT(AND(ISTEXT(A64),LEN(A64)=8,EXACT(LEFT(A64,4),"ORD-"),ISNUMBER(FIND(MID(A64,5,1)&amp;"x","0x1x2x3x4x5x6x7x8x9x")),ISNUMBER(FIND(MID(A64,6,1)&amp;"x","0x1x2x3x4x5x6x7x8x9x")),ISNUMBER(FIND(MID(A64,7,1)&amp;"x","0x1x2x3x4x5x6x7x8x9x")),ISNUMBER(FIND(MID(A64,8,1)&amp;"x","0x1x2x3x4x5x6x7x8x9x")))),"IDはORD-と半角数字4桁",IF(COUNTIFS(当初受注!$A$8:$A$57,A64)&lt;&gt;1,"当初受注が一意に登録されていません",IF(NOT(IF(ISNUMBER(B64),AND(B64&gt;=1,B64&lt;=100,B64=INT(B64)),FALSE())),"変更版は1〜100の整数で必須",IF(COUNTIFS($A$8:$A$107,A64,$B$8:$B$107,B64)&gt;1,"同じ受注の変更版が重複",IF(AND(B64&gt;1,COUNTIFS($A$8:$A$107,A64,$B$8:$B$107,B64-1)&lt;&gt;1),"変更版の連番が欠落",IF(NOT(IF(ISNUMBER(C64),AND(C64&gt;=43831,C64&lt;73051,C64=INT(C64)),FALSE())),"変更発生日は時刻なしで必須",IF(NOT(OR(D64="変更",D64="取消",D64="未確認")),"区分を確認",IF(AND(D64="変更",NOT(IF(ISNUMBER(E64),AND(E64&gt;=0,E64&lt;=1000000000,E64=INT(E64)),FALSE()))),"変更後総額は0〜10億円の整数で必須",IF(AND(D64&lt;&gt;"変更",COUNTA(E64)&gt;0),"取消/未確認の金額は空欄",IF(NOT(IF(ISNUMBER(F64),AND(F64&gt;=43831,F64&lt;73051,F64=INT(F64)),FALSE())),"記録確認日は時刻なしで必須",IF(OR(C64&lt;SUMIFS(当初受注!$B$8:$B$57,当初受注!$A$8:$A$57,A64),C64&gt;F64,F64&gt;受注一覧!$H$3),"受注日≦変更日≦確認日≦基準日を確認",IF(AND(B64&gt;1,OR(C64&lt;SUMIFS($C$8:$C$107,$A$8:$A$107,A64,$B$8:$B$107,B64-1),F64&lt;SUMIFS($F$8:$F$107,$A$8:$A$107,A64,$B$8:$B$107,B64-1))),"前版より日付が逆行しています",IF(COUNTIFS($A$8:$A$107,A64,$B$8:$B$107,"&lt;"&amp;B64,$D$8:$D$107,"取消")+COUNTIFS($A$8:$A$107,A64,$B$8:$B$107,"&lt;"&amp;B64,$D$8:$D$107,"未確認")&gt;0,"取消/未確認の後へ別版を追加できません","確認済み")))))))))))))),ISNUMBER(K64),K64=IF(J64="確認済み",0,1))),1,IF(K64&lt;&gt;0,0,IF(AND(ISNUMBER(G64),G64=IF(COUNTIFS($A$8:$A$107,A64,$B$8:$B$107,"&gt;"&amp;B64)=0,1,0),IF(D64="未確認",ISTEXT(H64),ISNUMBER(H64)),H64=IF(D64="変更",E64,IF(D64="取消",0,""))),0,1))))</f>
        <v>0</v>
      </c>
    </row>
    <row r="65" customFormat="false" ht="30" hidden="false" customHeight="true" outlineLevel="0" collapsed="false">
      <c r="A65" s="9"/>
      <c r="B65" s="13"/>
      <c r="C65" s="3"/>
      <c r="D65" s="14"/>
      <c r="E65" s="10"/>
      <c r="F65" s="3"/>
      <c r="G65" s="1" t="str">
        <f aca="false">IF(J65="","",IF(K65&lt;&gt;0,NA(),IF(COUNTIFS($A$8:$A$107,A65,$B$8:$B$107,"&gt;"&amp;B65)=0,1,0)))</f>
        <v/>
      </c>
      <c r="H65" s="4" t="str">
        <f aca="false">IF(J65="","",IF(K65&lt;&gt;0,NA(),IF(D65="変更",E65,IF(D65="取消",0,""))))</f>
        <v/>
      </c>
      <c r="I65" s="1"/>
      <c r="J65" s="1" t="str">
        <f aca="false">IF(COUNTA(A65:F65)=0,"",IF(NOT(AND(ISTEXT(A65),LEN(A65)=8,EXACT(LEFT(A65,4),"ORD-"),ISNUMBER(FIND(MID(A65,5,1)&amp;"x","0x1x2x3x4x5x6x7x8x9x")),ISNUMBER(FIND(MID(A65,6,1)&amp;"x","0x1x2x3x4x5x6x7x8x9x")),ISNUMBER(FIND(MID(A65,7,1)&amp;"x","0x1x2x3x4x5x6x7x8x9x")),ISNUMBER(FIND(MID(A65,8,1)&amp;"x","0x1x2x3x4x5x6x7x8x9x")))),"IDはORD-と半角数字4桁",IF(COUNTIFS(当初受注!$A$8:$A$57,A65)&lt;&gt;1,"当初受注が一意に登録されていません",IF(NOT(IF(ISNUMBER(B65),AND(B65&gt;=1,B65&lt;=100,B65=INT(B65)),FALSE())),"変更版は1〜100の整数で必須",IF(COUNTIFS($A$8:$A$107,A65,$B$8:$B$107,B65)&gt;1,"同じ受注の変更版が重複",IF(AND(B65&gt;1,COUNTIFS($A$8:$A$107,A65,$B$8:$B$107,B65-1)&lt;&gt;1),"変更版の連番が欠落",IF(NOT(IF(ISNUMBER(C65),AND(C65&gt;=43831,C65&lt;73051,C65=INT(C65)),FALSE())),"変更発生日は時刻なしで必須",IF(NOT(OR(D65="変更",D65="取消",D65="未確認")),"区分を確認",IF(AND(D65="変更",NOT(IF(ISNUMBER(E65),AND(E65&gt;=0,E65&lt;=1000000000,E65=INT(E65)),FALSE()))),"変更後総額は0〜10億円の整数で必須",IF(AND(D65&lt;&gt;"変更",COUNTA(E65)&gt;0),"取消/未確認の金額は空欄",IF(NOT(IF(ISNUMBER(F65),AND(F65&gt;=43831,F65&lt;73051,F65=INT(F65)),FALSE())),"記録確認日は時刻なしで必須",IF(OR(C65&lt;SUMIFS(当初受注!$B$8:$B$57,当初受注!$A$8:$A$57,A65),C65&gt;F65,F65&gt;受注一覧!$H$3),"受注日≦変更日≦確認日≦基準日を確認",IF(AND(B65&gt;1,OR(C65&lt;SUMIFS($C$8:$C$107,$A$8:$A$107,A65,$B$8:$B$107,B65-1),F65&lt;SUMIFS($F$8:$F$107,$A$8:$A$107,A65,$B$8:$B$107,B65-1))),"前版より日付が逆行しています",IF(COUNTIFS($A$8:$A$107,A65,$B$8:$B$107,"&lt;"&amp;B65,$D$8:$D$107,"取消")+COUNTIFS($A$8:$A$107,A65,$B$8:$B$107,"&lt;"&amp;B65,$D$8:$D$107,"未確認")&gt;0,"取消/未確認の後へ別版を追加できません","確認済み"))))))))))))))</f>
        <v/>
      </c>
      <c r="K65" s="1" t="str">
        <f aca="false">IF(J65="","",IF(J65="確認済み",0,1))</f>
        <v/>
      </c>
      <c r="L65" s="1" t="n">
        <f aca="false">IF(COUNTA(A65:F65)=0,IF(AND(J65="",K65="",G65="",H65=""),0,1),IF(NOT(AND(ISTEXT(J65),J65=IF(COUNTA(A65:F65)=0,"",IF(NOT(AND(ISTEXT(A65),LEN(A65)=8,EXACT(LEFT(A65,4),"ORD-"),ISNUMBER(FIND(MID(A65,5,1)&amp;"x","0x1x2x3x4x5x6x7x8x9x")),ISNUMBER(FIND(MID(A65,6,1)&amp;"x","0x1x2x3x4x5x6x7x8x9x")),ISNUMBER(FIND(MID(A65,7,1)&amp;"x","0x1x2x3x4x5x6x7x8x9x")),ISNUMBER(FIND(MID(A65,8,1)&amp;"x","0x1x2x3x4x5x6x7x8x9x")))),"IDはORD-と半角数字4桁",IF(COUNTIFS(当初受注!$A$8:$A$57,A65)&lt;&gt;1,"当初受注が一意に登録されていません",IF(NOT(IF(ISNUMBER(B65),AND(B65&gt;=1,B65&lt;=100,B65=INT(B65)),FALSE())),"変更版は1〜100の整数で必須",IF(COUNTIFS($A$8:$A$107,A65,$B$8:$B$107,B65)&gt;1,"同じ受注の変更版が重複",IF(AND(B65&gt;1,COUNTIFS($A$8:$A$107,A65,$B$8:$B$107,B65-1)&lt;&gt;1),"変更版の連番が欠落",IF(NOT(IF(ISNUMBER(C65),AND(C65&gt;=43831,C65&lt;73051,C65=INT(C65)),FALSE())),"変更発生日は時刻なしで必須",IF(NOT(OR(D65="変更",D65="取消",D65="未確認")),"区分を確認",IF(AND(D65="変更",NOT(IF(ISNUMBER(E65),AND(E65&gt;=0,E65&lt;=1000000000,E65=INT(E65)),FALSE()))),"変更後総額は0〜10億円の整数で必須",IF(AND(D65&lt;&gt;"変更",COUNTA(E65)&gt;0),"取消/未確認の金額は空欄",IF(NOT(IF(ISNUMBER(F65),AND(F65&gt;=43831,F65&lt;73051,F65=INT(F65)),FALSE())),"記録確認日は時刻なしで必須",IF(OR(C65&lt;SUMIFS(当初受注!$B$8:$B$57,当初受注!$A$8:$A$57,A65),C65&gt;F65,F65&gt;受注一覧!$H$3),"受注日≦変更日≦確認日≦基準日を確認",IF(AND(B65&gt;1,OR(C65&lt;SUMIFS($C$8:$C$107,$A$8:$A$107,A65,$B$8:$B$107,B65-1),F65&lt;SUMIFS($F$8:$F$107,$A$8:$A$107,A65,$B$8:$B$107,B65-1))),"前版より日付が逆行しています",IF(COUNTIFS($A$8:$A$107,A65,$B$8:$B$107,"&lt;"&amp;B65,$D$8:$D$107,"取消")+COUNTIFS($A$8:$A$107,A65,$B$8:$B$107,"&lt;"&amp;B65,$D$8:$D$107,"未確認")&gt;0,"取消/未確認の後へ別版を追加できません","確認済み")))))))))))))),ISNUMBER(K65),K65=IF(J65="確認済み",0,1))),1,IF(K65&lt;&gt;0,0,IF(AND(ISNUMBER(G65),G65=IF(COUNTIFS($A$8:$A$107,A65,$B$8:$B$107,"&gt;"&amp;B65)=0,1,0),IF(D65="未確認",ISTEXT(H65),ISNUMBER(H65)),H65=IF(D65="変更",E65,IF(D65="取消",0,""))),0,1))))</f>
        <v>0</v>
      </c>
    </row>
    <row r="66" customFormat="false" ht="30" hidden="false" customHeight="true" outlineLevel="0" collapsed="false">
      <c r="A66" s="9"/>
      <c r="B66" s="13"/>
      <c r="C66" s="3"/>
      <c r="D66" s="14"/>
      <c r="E66" s="10"/>
      <c r="F66" s="3"/>
      <c r="G66" s="1" t="str">
        <f aca="false">IF(J66="","",IF(K66&lt;&gt;0,NA(),IF(COUNTIFS($A$8:$A$107,A66,$B$8:$B$107,"&gt;"&amp;B66)=0,1,0)))</f>
        <v/>
      </c>
      <c r="H66" s="4" t="str">
        <f aca="false">IF(J66="","",IF(K66&lt;&gt;0,NA(),IF(D66="変更",E66,IF(D66="取消",0,""))))</f>
        <v/>
      </c>
      <c r="I66" s="1"/>
      <c r="J66" s="1" t="str">
        <f aca="false">IF(COUNTA(A66:F66)=0,"",IF(NOT(AND(ISTEXT(A66),LEN(A66)=8,EXACT(LEFT(A66,4),"ORD-"),ISNUMBER(FIND(MID(A66,5,1)&amp;"x","0x1x2x3x4x5x6x7x8x9x")),ISNUMBER(FIND(MID(A66,6,1)&amp;"x","0x1x2x3x4x5x6x7x8x9x")),ISNUMBER(FIND(MID(A66,7,1)&amp;"x","0x1x2x3x4x5x6x7x8x9x")),ISNUMBER(FIND(MID(A66,8,1)&amp;"x","0x1x2x3x4x5x6x7x8x9x")))),"IDはORD-と半角数字4桁",IF(COUNTIFS(当初受注!$A$8:$A$57,A66)&lt;&gt;1,"当初受注が一意に登録されていません",IF(NOT(IF(ISNUMBER(B66),AND(B66&gt;=1,B66&lt;=100,B66=INT(B66)),FALSE())),"変更版は1〜100の整数で必須",IF(COUNTIFS($A$8:$A$107,A66,$B$8:$B$107,B66)&gt;1,"同じ受注の変更版が重複",IF(AND(B66&gt;1,COUNTIFS($A$8:$A$107,A66,$B$8:$B$107,B66-1)&lt;&gt;1),"変更版の連番が欠落",IF(NOT(IF(ISNUMBER(C66),AND(C66&gt;=43831,C66&lt;73051,C66=INT(C66)),FALSE())),"変更発生日は時刻なしで必須",IF(NOT(OR(D66="変更",D66="取消",D66="未確認")),"区分を確認",IF(AND(D66="変更",NOT(IF(ISNUMBER(E66),AND(E66&gt;=0,E66&lt;=1000000000,E66=INT(E66)),FALSE()))),"変更後総額は0〜10億円の整数で必須",IF(AND(D66&lt;&gt;"変更",COUNTA(E66)&gt;0),"取消/未確認の金額は空欄",IF(NOT(IF(ISNUMBER(F66),AND(F66&gt;=43831,F66&lt;73051,F66=INT(F66)),FALSE())),"記録確認日は時刻なしで必須",IF(OR(C66&lt;SUMIFS(当初受注!$B$8:$B$57,当初受注!$A$8:$A$57,A66),C66&gt;F66,F66&gt;受注一覧!$H$3),"受注日≦変更日≦確認日≦基準日を確認",IF(AND(B66&gt;1,OR(C66&lt;SUMIFS($C$8:$C$107,$A$8:$A$107,A66,$B$8:$B$107,B66-1),F66&lt;SUMIFS($F$8:$F$107,$A$8:$A$107,A66,$B$8:$B$107,B66-1))),"前版より日付が逆行しています",IF(COUNTIFS($A$8:$A$107,A66,$B$8:$B$107,"&lt;"&amp;B66,$D$8:$D$107,"取消")+COUNTIFS($A$8:$A$107,A66,$B$8:$B$107,"&lt;"&amp;B66,$D$8:$D$107,"未確認")&gt;0,"取消/未確認の後へ別版を追加できません","確認済み"))))))))))))))</f>
        <v/>
      </c>
      <c r="K66" s="1" t="str">
        <f aca="false">IF(J66="","",IF(J66="確認済み",0,1))</f>
        <v/>
      </c>
      <c r="L66" s="1" t="n">
        <f aca="false">IF(COUNTA(A66:F66)=0,IF(AND(J66="",K66="",G66="",H66=""),0,1),IF(NOT(AND(ISTEXT(J66),J66=IF(COUNTA(A66:F66)=0,"",IF(NOT(AND(ISTEXT(A66),LEN(A66)=8,EXACT(LEFT(A66,4),"ORD-"),ISNUMBER(FIND(MID(A66,5,1)&amp;"x","0x1x2x3x4x5x6x7x8x9x")),ISNUMBER(FIND(MID(A66,6,1)&amp;"x","0x1x2x3x4x5x6x7x8x9x")),ISNUMBER(FIND(MID(A66,7,1)&amp;"x","0x1x2x3x4x5x6x7x8x9x")),ISNUMBER(FIND(MID(A66,8,1)&amp;"x","0x1x2x3x4x5x6x7x8x9x")))),"IDはORD-と半角数字4桁",IF(COUNTIFS(当初受注!$A$8:$A$57,A66)&lt;&gt;1,"当初受注が一意に登録されていません",IF(NOT(IF(ISNUMBER(B66),AND(B66&gt;=1,B66&lt;=100,B66=INT(B66)),FALSE())),"変更版は1〜100の整数で必須",IF(COUNTIFS($A$8:$A$107,A66,$B$8:$B$107,B66)&gt;1,"同じ受注の変更版が重複",IF(AND(B66&gt;1,COUNTIFS($A$8:$A$107,A66,$B$8:$B$107,B66-1)&lt;&gt;1),"変更版の連番が欠落",IF(NOT(IF(ISNUMBER(C66),AND(C66&gt;=43831,C66&lt;73051,C66=INT(C66)),FALSE())),"変更発生日は時刻なしで必須",IF(NOT(OR(D66="変更",D66="取消",D66="未確認")),"区分を確認",IF(AND(D66="変更",NOT(IF(ISNUMBER(E66),AND(E66&gt;=0,E66&lt;=1000000000,E66=INT(E66)),FALSE()))),"変更後総額は0〜10億円の整数で必須",IF(AND(D66&lt;&gt;"変更",COUNTA(E66)&gt;0),"取消/未確認の金額は空欄",IF(NOT(IF(ISNUMBER(F66),AND(F66&gt;=43831,F66&lt;73051,F66=INT(F66)),FALSE())),"記録確認日は時刻なしで必須",IF(OR(C66&lt;SUMIFS(当初受注!$B$8:$B$57,当初受注!$A$8:$A$57,A66),C66&gt;F66,F66&gt;受注一覧!$H$3),"受注日≦変更日≦確認日≦基準日を確認",IF(AND(B66&gt;1,OR(C66&lt;SUMIFS($C$8:$C$107,$A$8:$A$107,A66,$B$8:$B$107,B66-1),F66&lt;SUMIFS($F$8:$F$107,$A$8:$A$107,A66,$B$8:$B$107,B66-1))),"前版より日付が逆行しています",IF(COUNTIFS($A$8:$A$107,A66,$B$8:$B$107,"&lt;"&amp;B66,$D$8:$D$107,"取消")+COUNTIFS($A$8:$A$107,A66,$B$8:$B$107,"&lt;"&amp;B66,$D$8:$D$107,"未確認")&gt;0,"取消/未確認の後へ別版を追加できません","確認済み")))))))))))))),ISNUMBER(K66),K66=IF(J66="確認済み",0,1))),1,IF(K66&lt;&gt;0,0,IF(AND(ISNUMBER(G66),G66=IF(COUNTIFS($A$8:$A$107,A66,$B$8:$B$107,"&gt;"&amp;B66)=0,1,0),IF(D66="未確認",ISTEXT(H66),ISNUMBER(H66)),H66=IF(D66="変更",E66,IF(D66="取消",0,""))),0,1))))</f>
        <v>0</v>
      </c>
    </row>
    <row r="67" customFormat="false" ht="30" hidden="false" customHeight="true" outlineLevel="0" collapsed="false">
      <c r="A67" s="9"/>
      <c r="B67" s="13"/>
      <c r="C67" s="3"/>
      <c r="D67" s="14"/>
      <c r="E67" s="10"/>
      <c r="F67" s="3"/>
      <c r="G67" s="1" t="str">
        <f aca="false">IF(J67="","",IF(K67&lt;&gt;0,NA(),IF(COUNTIFS($A$8:$A$107,A67,$B$8:$B$107,"&gt;"&amp;B67)=0,1,0)))</f>
        <v/>
      </c>
      <c r="H67" s="4" t="str">
        <f aca="false">IF(J67="","",IF(K67&lt;&gt;0,NA(),IF(D67="変更",E67,IF(D67="取消",0,""))))</f>
        <v/>
      </c>
      <c r="I67" s="1"/>
      <c r="J67" s="1" t="str">
        <f aca="false">IF(COUNTA(A67:F67)=0,"",IF(NOT(AND(ISTEXT(A67),LEN(A67)=8,EXACT(LEFT(A67,4),"ORD-"),ISNUMBER(FIND(MID(A67,5,1)&amp;"x","0x1x2x3x4x5x6x7x8x9x")),ISNUMBER(FIND(MID(A67,6,1)&amp;"x","0x1x2x3x4x5x6x7x8x9x")),ISNUMBER(FIND(MID(A67,7,1)&amp;"x","0x1x2x3x4x5x6x7x8x9x")),ISNUMBER(FIND(MID(A67,8,1)&amp;"x","0x1x2x3x4x5x6x7x8x9x")))),"IDはORD-と半角数字4桁",IF(COUNTIFS(当初受注!$A$8:$A$57,A67)&lt;&gt;1,"当初受注が一意に登録されていません",IF(NOT(IF(ISNUMBER(B67),AND(B67&gt;=1,B67&lt;=100,B67=INT(B67)),FALSE())),"変更版は1〜100の整数で必須",IF(COUNTIFS($A$8:$A$107,A67,$B$8:$B$107,B67)&gt;1,"同じ受注の変更版が重複",IF(AND(B67&gt;1,COUNTIFS($A$8:$A$107,A67,$B$8:$B$107,B67-1)&lt;&gt;1),"変更版の連番が欠落",IF(NOT(IF(ISNUMBER(C67),AND(C67&gt;=43831,C67&lt;73051,C67=INT(C67)),FALSE())),"変更発生日は時刻なしで必須",IF(NOT(OR(D67="変更",D67="取消",D67="未確認")),"区分を確認",IF(AND(D67="変更",NOT(IF(ISNUMBER(E67),AND(E67&gt;=0,E67&lt;=1000000000,E67=INT(E67)),FALSE()))),"変更後総額は0〜10億円の整数で必須",IF(AND(D67&lt;&gt;"変更",COUNTA(E67)&gt;0),"取消/未確認の金額は空欄",IF(NOT(IF(ISNUMBER(F67),AND(F67&gt;=43831,F67&lt;73051,F67=INT(F67)),FALSE())),"記録確認日は時刻なしで必須",IF(OR(C67&lt;SUMIFS(当初受注!$B$8:$B$57,当初受注!$A$8:$A$57,A67),C67&gt;F67,F67&gt;受注一覧!$H$3),"受注日≦変更日≦確認日≦基準日を確認",IF(AND(B67&gt;1,OR(C67&lt;SUMIFS($C$8:$C$107,$A$8:$A$107,A67,$B$8:$B$107,B67-1),F67&lt;SUMIFS($F$8:$F$107,$A$8:$A$107,A67,$B$8:$B$107,B67-1))),"前版より日付が逆行しています",IF(COUNTIFS($A$8:$A$107,A67,$B$8:$B$107,"&lt;"&amp;B67,$D$8:$D$107,"取消")+COUNTIFS($A$8:$A$107,A67,$B$8:$B$107,"&lt;"&amp;B67,$D$8:$D$107,"未確認")&gt;0,"取消/未確認の後へ別版を追加できません","確認済み"))))))))))))))</f>
        <v/>
      </c>
      <c r="K67" s="1" t="str">
        <f aca="false">IF(J67="","",IF(J67="確認済み",0,1))</f>
        <v/>
      </c>
      <c r="L67" s="1" t="n">
        <f aca="false">IF(COUNTA(A67:F67)=0,IF(AND(J67="",K67="",G67="",H67=""),0,1),IF(NOT(AND(ISTEXT(J67),J67=IF(COUNTA(A67:F67)=0,"",IF(NOT(AND(ISTEXT(A67),LEN(A67)=8,EXACT(LEFT(A67,4),"ORD-"),ISNUMBER(FIND(MID(A67,5,1)&amp;"x","0x1x2x3x4x5x6x7x8x9x")),ISNUMBER(FIND(MID(A67,6,1)&amp;"x","0x1x2x3x4x5x6x7x8x9x")),ISNUMBER(FIND(MID(A67,7,1)&amp;"x","0x1x2x3x4x5x6x7x8x9x")),ISNUMBER(FIND(MID(A67,8,1)&amp;"x","0x1x2x3x4x5x6x7x8x9x")))),"IDはORD-と半角数字4桁",IF(COUNTIFS(当初受注!$A$8:$A$57,A67)&lt;&gt;1,"当初受注が一意に登録されていません",IF(NOT(IF(ISNUMBER(B67),AND(B67&gt;=1,B67&lt;=100,B67=INT(B67)),FALSE())),"変更版は1〜100の整数で必須",IF(COUNTIFS($A$8:$A$107,A67,$B$8:$B$107,B67)&gt;1,"同じ受注の変更版が重複",IF(AND(B67&gt;1,COUNTIFS($A$8:$A$107,A67,$B$8:$B$107,B67-1)&lt;&gt;1),"変更版の連番が欠落",IF(NOT(IF(ISNUMBER(C67),AND(C67&gt;=43831,C67&lt;73051,C67=INT(C67)),FALSE())),"変更発生日は時刻なしで必須",IF(NOT(OR(D67="変更",D67="取消",D67="未確認")),"区分を確認",IF(AND(D67="変更",NOT(IF(ISNUMBER(E67),AND(E67&gt;=0,E67&lt;=1000000000,E67=INT(E67)),FALSE()))),"変更後総額は0〜10億円の整数で必須",IF(AND(D67&lt;&gt;"変更",COUNTA(E67)&gt;0),"取消/未確認の金額は空欄",IF(NOT(IF(ISNUMBER(F67),AND(F67&gt;=43831,F67&lt;73051,F67=INT(F67)),FALSE())),"記録確認日は時刻なしで必須",IF(OR(C67&lt;SUMIFS(当初受注!$B$8:$B$57,当初受注!$A$8:$A$57,A67),C67&gt;F67,F67&gt;受注一覧!$H$3),"受注日≦変更日≦確認日≦基準日を確認",IF(AND(B67&gt;1,OR(C67&lt;SUMIFS($C$8:$C$107,$A$8:$A$107,A67,$B$8:$B$107,B67-1),F67&lt;SUMIFS($F$8:$F$107,$A$8:$A$107,A67,$B$8:$B$107,B67-1))),"前版より日付が逆行しています",IF(COUNTIFS($A$8:$A$107,A67,$B$8:$B$107,"&lt;"&amp;B67,$D$8:$D$107,"取消")+COUNTIFS($A$8:$A$107,A67,$B$8:$B$107,"&lt;"&amp;B67,$D$8:$D$107,"未確認")&gt;0,"取消/未確認の後へ別版を追加できません","確認済み")))))))))))))),ISNUMBER(K67),K67=IF(J67="確認済み",0,1))),1,IF(K67&lt;&gt;0,0,IF(AND(ISNUMBER(G67),G67=IF(COUNTIFS($A$8:$A$107,A67,$B$8:$B$107,"&gt;"&amp;B67)=0,1,0),IF(D67="未確認",ISTEXT(H67),ISNUMBER(H67)),H67=IF(D67="変更",E67,IF(D67="取消",0,""))),0,1))))</f>
        <v>0</v>
      </c>
    </row>
    <row r="68" customFormat="false" ht="30" hidden="false" customHeight="true" outlineLevel="0" collapsed="false">
      <c r="A68" s="9"/>
      <c r="B68" s="13"/>
      <c r="C68" s="3"/>
      <c r="D68" s="14"/>
      <c r="E68" s="10"/>
      <c r="F68" s="3"/>
      <c r="G68" s="1" t="str">
        <f aca="false">IF(J68="","",IF(K68&lt;&gt;0,NA(),IF(COUNTIFS($A$8:$A$107,A68,$B$8:$B$107,"&gt;"&amp;B68)=0,1,0)))</f>
        <v/>
      </c>
      <c r="H68" s="4" t="str">
        <f aca="false">IF(J68="","",IF(K68&lt;&gt;0,NA(),IF(D68="変更",E68,IF(D68="取消",0,""))))</f>
        <v/>
      </c>
      <c r="I68" s="1"/>
      <c r="J68" s="1" t="str">
        <f aca="false">IF(COUNTA(A68:F68)=0,"",IF(NOT(AND(ISTEXT(A68),LEN(A68)=8,EXACT(LEFT(A68,4),"ORD-"),ISNUMBER(FIND(MID(A68,5,1)&amp;"x","0x1x2x3x4x5x6x7x8x9x")),ISNUMBER(FIND(MID(A68,6,1)&amp;"x","0x1x2x3x4x5x6x7x8x9x")),ISNUMBER(FIND(MID(A68,7,1)&amp;"x","0x1x2x3x4x5x6x7x8x9x")),ISNUMBER(FIND(MID(A68,8,1)&amp;"x","0x1x2x3x4x5x6x7x8x9x")))),"IDはORD-と半角数字4桁",IF(COUNTIFS(当初受注!$A$8:$A$57,A68)&lt;&gt;1,"当初受注が一意に登録されていません",IF(NOT(IF(ISNUMBER(B68),AND(B68&gt;=1,B68&lt;=100,B68=INT(B68)),FALSE())),"変更版は1〜100の整数で必須",IF(COUNTIFS($A$8:$A$107,A68,$B$8:$B$107,B68)&gt;1,"同じ受注の変更版が重複",IF(AND(B68&gt;1,COUNTIFS($A$8:$A$107,A68,$B$8:$B$107,B68-1)&lt;&gt;1),"変更版の連番が欠落",IF(NOT(IF(ISNUMBER(C68),AND(C68&gt;=43831,C68&lt;73051,C68=INT(C68)),FALSE())),"変更発生日は時刻なしで必須",IF(NOT(OR(D68="変更",D68="取消",D68="未確認")),"区分を確認",IF(AND(D68="変更",NOT(IF(ISNUMBER(E68),AND(E68&gt;=0,E68&lt;=1000000000,E68=INT(E68)),FALSE()))),"変更後総額は0〜10億円の整数で必須",IF(AND(D68&lt;&gt;"変更",COUNTA(E68)&gt;0),"取消/未確認の金額は空欄",IF(NOT(IF(ISNUMBER(F68),AND(F68&gt;=43831,F68&lt;73051,F68=INT(F68)),FALSE())),"記録確認日は時刻なしで必須",IF(OR(C68&lt;SUMIFS(当初受注!$B$8:$B$57,当初受注!$A$8:$A$57,A68),C68&gt;F68,F68&gt;受注一覧!$H$3),"受注日≦変更日≦確認日≦基準日を確認",IF(AND(B68&gt;1,OR(C68&lt;SUMIFS($C$8:$C$107,$A$8:$A$107,A68,$B$8:$B$107,B68-1),F68&lt;SUMIFS($F$8:$F$107,$A$8:$A$107,A68,$B$8:$B$107,B68-1))),"前版より日付が逆行しています",IF(COUNTIFS($A$8:$A$107,A68,$B$8:$B$107,"&lt;"&amp;B68,$D$8:$D$107,"取消")+COUNTIFS($A$8:$A$107,A68,$B$8:$B$107,"&lt;"&amp;B68,$D$8:$D$107,"未確認")&gt;0,"取消/未確認の後へ別版を追加できません","確認済み"))))))))))))))</f>
        <v/>
      </c>
      <c r="K68" s="1" t="str">
        <f aca="false">IF(J68="","",IF(J68="確認済み",0,1))</f>
        <v/>
      </c>
      <c r="L68" s="1" t="n">
        <f aca="false">IF(COUNTA(A68:F68)=0,IF(AND(J68="",K68="",G68="",H68=""),0,1),IF(NOT(AND(ISTEXT(J68),J68=IF(COUNTA(A68:F68)=0,"",IF(NOT(AND(ISTEXT(A68),LEN(A68)=8,EXACT(LEFT(A68,4),"ORD-"),ISNUMBER(FIND(MID(A68,5,1)&amp;"x","0x1x2x3x4x5x6x7x8x9x")),ISNUMBER(FIND(MID(A68,6,1)&amp;"x","0x1x2x3x4x5x6x7x8x9x")),ISNUMBER(FIND(MID(A68,7,1)&amp;"x","0x1x2x3x4x5x6x7x8x9x")),ISNUMBER(FIND(MID(A68,8,1)&amp;"x","0x1x2x3x4x5x6x7x8x9x")))),"IDはORD-と半角数字4桁",IF(COUNTIFS(当初受注!$A$8:$A$57,A68)&lt;&gt;1,"当初受注が一意に登録されていません",IF(NOT(IF(ISNUMBER(B68),AND(B68&gt;=1,B68&lt;=100,B68=INT(B68)),FALSE())),"変更版は1〜100の整数で必須",IF(COUNTIFS($A$8:$A$107,A68,$B$8:$B$107,B68)&gt;1,"同じ受注の変更版が重複",IF(AND(B68&gt;1,COUNTIFS($A$8:$A$107,A68,$B$8:$B$107,B68-1)&lt;&gt;1),"変更版の連番が欠落",IF(NOT(IF(ISNUMBER(C68),AND(C68&gt;=43831,C68&lt;73051,C68=INT(C68)),FALSE())),"変更発生日は時刻なしで必須",IF(NOT(OR(D68="変更",D68="取消",D68="未確認")),"区分を確認",IF(AND(D68="変更",NOT(IF(ISNUMBER(E68),AND(E68&gt;=0,E68&lt;=1000000000,E68=INT(E68)),FALSE()))),"変更後総額は0〜10億円の整数で必須",IF(AND(D68&lt;&gt;"変更",COUNTA(E68)&gt;0),"取消/未確認の金額は空欄",IF(NOT(IF(ISNUMBER(F68),AND(F68&gt;=43831,F68&lt;73051,F68=INT(F68)),FALSE())),"記録確認日は時刻なしで必須",IF(OR(C68&lt;SUMIFS(当初受注!$B$8:$B$57,当初受注!$A$8:$A$57,A68),C68&gt;F68,F68&gt;受注一覧!$H$3),"受注日≦変更日≦確認日≦基準日を確認",IF(AND(B68&gt;1,OR(C68&lt;SUMIFS($C$8:$C$107,$A$8:$A$107,A68,$B$8:$B$107,B68-1),F68&lt;SUMIFS($F$8:$F$107,$A$8:$A$107,A68,$B$8:$B$107,B68-1))),"前版より日付が逆行しています",IF(COUNTIFS($A$8:$A$107,A68,$B$8:$B$107,"&lt;"&amp;B68,$D$8:$D$107,"取消")+COUNTIFS($A$8:$A$107,A68,$B$8:$B$107,"&lt;"&amp;B68,$D$8:$D$107,"未確認")&gt;0,"取消/未確認の後へ別版を追加できません","確認済み")))))))))))))),ISNUMBER(K68),K68=IF(J68="確認済み",0,1))),1,IF(K68&lt;&gt;0,0,IF(AND(ISNUMBER(G68),G68=IF(COUNTIFS($A$8:$A$107,A68,$B$8:$B$107,"&gt;"&amp;B68)=0,1,0),IF(D68="未確認",ISTEXT(H68),ISNUMBER(H68)),H68=IF(D68="変更",E68,IF(D68="取消",0,""))),0,1))))</f>
        <v>0</v>
      </c>
    </row>
    <row r="69" customFormat="false" ht="30" hidden="false" customHeight="true" outlineLevel="0" collapsed="false">
      <c r="A69" s="9"/>
      <c r="B69" s="13"/>
      <c r="C69" s="3"/>
      <c r="D69" s="14"/>
      <c r="E69" s="10"/>
      <c r="F69" s="3"/>
      <c r="G69" s="1" t="str">
        <f aca="false">IF(J69="","",IF(K69&lt;&gt;0,NA(),IF(COUNTIFS($A$8:$A$107,A69,$B$8:$B$107,"&gt;"&amp;B69)=0,1,0)))</f>
        <v/>
      </c>
      <c r="H69" s="4" t="str">
        <f aca="false">IF(J69="","",IF(K69&lt;&gt;0,NA(),IF(D69="変更",E69,IF(D69="取消",0,""))))</f>
        <v/>
      </c>
      <c r="I69" s="1"/>
      <c r="J69" s="1" t="str">
        <f aca="false">IF(COUNTA(A69:F69)=0,"",IF(NOT(AND(ISTEXT(A69),LEN(A69)=8,EXACT(LEFT(A69,4),"ORD-"),ISNUMBER(FIND(MID(A69,5,1)&amp;"x","0x1x2x3x4x5x6x7x8x9x")),ISNUMBER(FIND(MID(A69,6,1)&amp;"x","0x1x2x3x4x5x6x7x8x9x")),ISNUMBER(FIND(MID(A69,7,1)&amp;"x","0x1x2x3x4x5x6x7x8x9x")),ISNUMBER(FIND(MID(A69,8,1)&amp;"x","0x1x2x3x4x5x6x7x8x9x")))),"IDはORD-と半角数字4桁",IF(COUNTIFS(当初受注!$A$8:$A$57,A69)&lt;&gt;1,"当初受注が一意に登録されていません",IF(NOT(IF(ISNUMBER(B69),AND(B69&gt;=1,B69&lt;=100,B69=INT(B69)),FALSE())),"変更版は1〜100の整数で必須",IF(COUNTIFS($A$8:$A$107,A69,$B$8:$B$107,B69)&gt;1,"同じ受注の変更版が重複",IF(AND(B69&gt;1,COUNTIFS($A$8:$A$107,A69,$B$8:$B$107,B69-1)&lt;&gt;1),"変更版の連番が欠落",IF(NOT(IF(ISNUMBER(C69),AND(C69&gt;=43831,C69&lt;73051,C69=INT(C69)),FALSE())),"変更発生日は時刻なしで必須",IF(NOT(OR(D69="変更",D69="取消",D69="未確認")),"区分を確認",IF(AND(D69="変更",NOT(IF(ISNUMBER(E69),AND(E69&gt;=0,E69&lt;=1000000000,E69=INT(E69)),FALSE()))),"変更後総額は0〜10億円の整数で必須",IF(AND(D69&lt;&gt;"変更",COUNTA(E69)&gt;0),"取消/未確認の金額は空欄",IF(NOT(IF(ISNUMBER(F69),AND(F69&gt;=43831,F69&lt;73051,F69=INT(F69)),FALSE())),"記録確認日は時刻なしで必須",IF(OR(C69&lt;SUMIFS(当初受注!$B$8:$B$57,当初受注!$A$8:$A$57,A69),C69&gt;F69,F69&gt;受注一覧!$H$3),"受注日≦変更日≦確認日≦基準日を確認",IF(AND(B69&gt;1,OR(C69&lt;SUMIFS($C$8:$C$107,$A$8:$A$107,A69,$B$8:$B$107,B69-1),F69&lt;SUMIFS($F$8:$F$107,$A$8:$A$107,A69,$B$8:$B$107,B69-1))),"前版より日付が逆行しています",IF(COUNTIFS($A$8:$A$107,A69,$B$8:$B$107,"&lt;"&amp;B69,$D$8:$D$107,"取消")+COUNTIFS($A$8:$A$107,A69,$B$8:$B$107,"&lt;"&amp;B69,$D$8:$D$107,"未確認")&gt;0,"取消/未確認の後へ別版を追加できません","確認済み"))))))))))))))</f>
        <v/>
      </c>
      <c r="K69" s="1" t="str">
        <f aca="false">IF(J69="","",IF(J69="確認済み",0,1))</f>
        <v/>
      </c>
      <c r="L69" s="1" t="n">
        <f aca="false">IF(COUNTA(A69:F69)=0,IF(AND(J69="",K69="",G69="",H69=""),0,1),IF(NOT(AND(ISTEXT(J69),J69=IF(COUNTA(A69:F69)=0,"",IF(NOT(AND(ISTEXT(A69),LEN(A69)=8,EXACT(LEFT(A69,4),"ORD-"),ISNUMBER(FIND(MID(A69,5,1)&amp;"x","0x1x2x3x4x5x6x7x8x9x")),ISNUMBER(FIND(MID(A69,6,1)&amp;"x","0x1x2x3x4x5x6x7x8x9x")),ISNUMBER(FIND(MID(A69,7,1)&amp;"x","0x1x2x3x4x5x6x7x8x9x")),ISNUMBER(FIND(MID(A69,8,1)&amp;"x","0x1x2x3x4x5x6x7x8x9x")))),"IDはORD-と半角数字4桁",IF(COUNTIFS(当初受注!$A$8:$A$57,A69)&lt;&gt;1,"当初受注が一意に登録されていません",IF(NOT(IF(ISNUMBER(B69),AND(B69&gt;=1,B69&lt;=100,B69=INT(B69)),FALSE())),"変更版は1〜100の整数で必須",IF(COUNTIFS($A$8:$A$107,A69,$B$8:$B$107,B69)&gt;1,"同じ受注の変更版が重複",IF(AND(B69&gt;1,COUNTIFS($A$8:$A$107,A69,$B$8:$B$107,B69-1)&lt;&gt;1),"変更版の連番が欠落",IF(NOT(IF(ISNUMBER(C69),AND(C69&gt;=43831,C69&lt;73051,C69=INT(C69)),FALSE())),"変更発生日は時刻なしで必須",IF(NOT(OR(D69="変更",D69="取消",D69="未確認")),"区分を確認",IF(AND(D69="変更",NOT(IF(ISNUMBER(E69),AND(E69&gt;=0,E69&lt;=1000000000,E69=INT(E69)),FALSE()))),"変更後総額は0〜10億円の整数で必須",IF(AND(D69&lt;&gt;"変更",COUNTA(E69)&gt;0),"取消/未確認の金額は空欄",IF(NOT(IF(ISNUMBER(F69),AND(F69&gt;=43831,F69&lt;73051,F69=INT(F69)),FALSE())),"記録確認日は時刻なしで必須",IF(OR(C69&lt;SUMIFS(当初受注!$B$8:$B$57,当初受注!$A$8:$A$57,A69),C69&gt;F69,F69&gt;受注一覧!$H$3),"受注日≦変更日≦確認日≦基準日を確認",IF(AND(B69&gt;1,OR(C69&lt;SUMIFS($C$8:$C$107,$A$8:$A$107,A69,$B$8:$B$107,B69-1),F69&lt;SUMIFS($F$8:$F$107,$A$8:$A$107,A69,$B$8:$B$107,B69-1))),"前版より日付が逆行しています",IF(COUNTIFS($A$8:$A$107,A69,$B$8:$B$107,"&lt;"&amp;B69,$D$8:$D$107,"取消")+COUNTIFS($A$8:$A$107,A69,$B$8:$B$107,"&lt;"&amp;B69,$D$8:$D$107,"未確認")&gt;0,"取消/未確認の後へ別版を追加できません","確認済み")))))))))))))),ISNUMBER(K69),K69=IF(J69="確認済み",0,1))),1,IF(K69&lt;&gt;0,0,IF(AND(ISNUMBER(G69),G69=IF(COUNTIFS($A$8:$A$107,A69,$B$8:$B$107,"&gt;"&amp;B69)=0,1,0),IF(D69="未確認",ISTEXT(H69),ISNUMBER(H69)),H69=IF(D69="変更",E69,IF(D69="取消",0,""))),0,1))))</f>
        <v>0</v>
      </c>
    </row>
    <row r="70" customFormat="false" ht="30" hidden="false" customHeight="true" outlineLevel="0" collapsed="false">
      <c r="A70" s="9"/>
      <c r="B70" s="13"/>
      <c r="C70" s="3"/>
      <c r="D70" s="14"/>
      <c r="E70" s="10"/>
      <c r="F70" s="3"/>
      <c r="G70" s="1" t="str">
        <f aca="false">IF(J70="","",IF(K70&lt;&gt;0,NA(),IF(COUNTIFS($A$8:$A$107,A70,$B$8:$B$107,"&gt;"&amp;B70)=0,1,0)))</f>
        <v/>
      </c>
      <c r="H70" s="4" t="str">
        <f aca="false">IF(J70="","",IF(K70&lt;&gt;0,NA(),IF(D70="変更",E70,IF(D70="取消",0,""))))</f>
        <v/>
      </c>
      <c r="I70" s="1"/>
      <c r="J70" s="1" t="str">
        <f aca="false">IF(COUNTA(A70:F70)=0,"",IF(NOT(AND(ISTEXT(A70),LEN(A70)=8,EXACT(LEFT(A70,4),"ORD-"),ISNUMBER(FIND(MID(A70,5,1)&amp;"x","0x1x2x3x4x5x6x7x8x9x")),ISNUMBER(FIND(MID(A70,6,1)&amp;"x","0x1x2x3x4x5x6x7x8x9x")),ISNUMBER(FIND(MID(A70,7,1)&amp;"x","0x1x2x3x4x5x6x7x8x9x")),ISNUMBER(FIND(MID(A70,8,1)&amp;"x","0x1x2x3x4x5x6x7x8x9x")))),"IDはORD-と半角数字4桁",IF(COUNTIFS(当初受注!$A$8:$A$57,A70)&lt;&gt;1,"当初受注が一意に登録されていません",IF(NOT(IF(ISNUMBER(B70),AND(B70&gt;=1,B70&lt;=100,B70=INT(B70)),FALSE())),"変更版は1〜100の整数で必須",IF(COUNTIFS($A$8:$A$107,A70,$B$8:$B$107,B70)&gt;1,"同じ受注の変更版が重複",IF(AND(B70&gt;1,COUNTIFS($A$8:$A$107,A70,$B$8:$B$107,B70-1)&lt;&gt;1),"変更版の連番が欠落",IF(NOT(IF(ISNUMBER(C70),AND(C70&gt;=43831,C70&lt;73051,C70=INT(C70)),FALSE())),"変更発生日は時刻なしで必須",IF(NOT(OR(D70="変更",D70="取消",D70="未確認")),"区分を確認",IF(AND(D70="変更",NOT(IF(ISNUMBER(E70),AND(E70&gt;=0,E70&lt;=1000000000,E70=INT(E70)),FALSE()))),"変更後総額は0〜10億円の整数で必須",IF(AND(D70&lt;&gt;"変更",COUNTA(E70)&gt;0),"取消/未確認の金額は空欄",IF(NOT(IF(ISNUMBER(F70),AND(F70&gt;=43831,F70&lt;73051,F70=INT(F70)),FALSE())),"記録確認日は時刻なしで必須",IF(OR(C70&lt;SUMIFS(当初受注!$B$8:$B$57,当初受注!$A$8:$A$57,A70),C70&gt;F70,F70&gt;受注一覧!$H$3),"受注日≦変更日≦確認日≦基準日を確認",IF(AND(B70&gt;1,OR(C70&lt;SUMIFS($C$8:$C$107,$A$8:$A$107,A70,$B$8:$B$107,B70-1),F70&lt;SUMIFS($F$8:$F$107,$A$8:$A$107,A70,$B$8:$B$107,B70-1))),"前版より日付が逆行しています",IF(COUNTIFS($A$8:$A$107,A70,$B$8:$B$107,"&lt;"&amp;B70,$D$8:$D$107,"取消")+COUNTIFS($A$8:$A$107,A70,$B$8:$B$107,"&lt;"&amp;B70,$D$8:$D$107,"未確認")&gt;0,"取消/未確認の後へ別版を追加できません","確認済み"))))))))))))))</f>
        <v/>
      </c>
      <c r="K70" s="1" t="str">
        <f aca="false">IF(J70="","",IF(J70="確認済み",0,1))</f>
        <v/>
      </c>
      <c r="L70" s="1" t="n">
        <f aca="false">IF(COUNTA(A70:F70)=0,IF(AND(J70="",K70="",G70="",H70=""),0,1),IF(NOT(AND(ISTEXT(J70),J70=IF(COUNTA(A70:F70)=0,"",IF(NOT(AND(ISTEXT(A70),LEN(A70)=8,EXACT(LEFT(A70,4),"ORD-"),ISNUMBER(FIND(MID(A70,5,1)&amp;"x","0x1x2x3x4x5x6x7x8x9x")),ISNUMBER(FIND(MID(A70,6,1)&amp;"x","0x1x2x3x4x5x6x7x8x9x")),ISNUMBER(FIND(MID(A70,7,1)&amp;"x","0x1x2x3x4x5x6x7x8x9x")),ISNUMBER(FIND(MID(A70,8,1)&amp;"x","0x1x2x3x4x5x6x7x8x9x")))),"IDはORD-と半角数字4桁",IF(COUNTIFS(当初受注!$A$8:$A$57,A70)&lt;&gt;1,"当初受注が一意に登録されていません",IF(NOT(IF(ISNUMBER(B70),AND(B70&gt;=1,B70&lt;=100,B70=INT(B70)),FALSE())),"変更版は1〜100の整数で必須",IF(COUNTIFS($A$8:$A$107,A70,$B$8:$B$107,B70)&gt;1,"同じ受注の変更版が重複",IF(AND(B70&gt;1,COUNTIFS($A$8:$A$107,A70,$B$8:$B$107,B70-1)&lt;&gt;1),"変更版の連番が欠落",IF(NOT(IF(ISNUMBER(C70),AND(C70&gt;=43831,C70&lt;73051,C70=INT(C70)),FALSE())),"変更発生日は時刻なしで必須",IF(NOT(OR(D70="変更",D70="取消",D70="未確認")),"区分を確認",IF(AND(D70="変更",NOT(IF(ISNUMBER(E70),AND(E70&gt;=0,E70&lt;=1000000000,E70=INT(E70)),FALSE()))),"変更後総額は0〜10億円の整数で必須",IF(AND(D70&lt;&gt;"変更",COUNTA(E70)&gt;0),"取消/未確認の金額は空欄",IF(NOT(IF(ISNUMBER(F70),AND(F70&gt;=43831,F70&lt;73051,F70=INT(F70)),FALSE())),"記録確認日は時刻なしで必須",IF(OR(C70&lt;SUMIFS(当初受注!$B$8:$B$57,当初受注!$A$8:$A$57,A70),C70&gt;F70,F70&gt;受注一覧!$H$3),"受注日≦変更日≦確認日≦基準日を確認",IF(AND(B70&gt;1,OR(C70&lt;SUMIFS($C$8:$C$107,$A$8:$A$107,A70,$B$8:$B$107,B70-1),F70&lt;SUMIFS($F$8:$F$107,$A$8:$A$107,A70,$B$8:$B$107,B70-1))),"前版より日付が逆行しています",IF(COUNTIFS($A$8:$A$107,A70,$B$8:$B$107,"&lt;"&amp;B70,$D$8:$D$107,"取消")+COUNTIFS($A$8:$A$107,A70,$B$8:$B$107,"&lt;"&amp;B70,$D$8:$D$107,"未確認")&gt;0,"取消/未確認の後へ別版を追加できません","確認済み")))))))))))))),ISNUMBER(K70),K70=IF(J70="確認済み",0,1))),1,IF(K70&lt;&gt;0,0,IF(AND(ISNUMBER(G70),G70=IF(COUNTIFS($A$8:$A$107,A70,$B$8:$B$107,"&gt;"&amp;B70)=0,1,0),IF(D70="未確認",ISTEXT(H70),ISNUMBER(H70)),H70=IF(D70="変更",E70,IF(D70="取消",0,""))),0,1))))</f>
        <v>0</v>
      </c>
    </row>
    <row r="71" customFormat="false" ht="30" hidden="false" customHeight="true" outlineLevel="0" collapsed="false">
      <c r="A71" s="9"/>
      <c r="B71" s="13"/>
      <c r="C71" s="3"/>
      <c r="D71" s="14"/>
      <c r="E71" s="10"/>
      <c r="F71" s="3"/>
      <c r="G71" s="1" t="str">
        <f aca="false">IF(J71="","",IF(K71&lt;&gt;0,NA(),IF(COUNTIFS($A$8:$A$107,A71,$B$8:$B$107,"&gt;"&amp;B71)=0,1,0)))</f>
        <v/>
      </c>
      <c r="H71" s="4" t="str">
        <f aca="false">IF(J71="","",IF(K71&lt;&gt;0,NA(),IF(D71="変更",E71,IF(D71="取消",0,""))))</f>
        <v/>
      </c>
      <c r="I71" s="1"/>
      <c r="J71" s="1" t="str">
        <f aca="false">IF(COUNTA(A71:F71)=0,"",IF(NOT(AND(ISTEXT(A71),LEN(A71)=8,EXACT(LEFT(A71,4),"ORD-"),ISNUMBER(FIND(MID(A71,5,1)&amp;"x","0x1x2x3x4x5x6x7x8x9x")),ISNUMBER(FIND(MID(A71,6,1)&amp;"x","0x1x2x3x4x5x6x7x8x9x")),ISNUMBER(FIND(MID(A71,7,1)&amp;"x","0x1x2x3x4x5x6x7x8x9x")),ISNUMBER(FIND(MID(A71,8,1)&amp;"x","0x1x2x3x4x5x6x7x8x9x")))),"IDはORD-と半角数字4桁",IF(COUNTIFS(当初受注!$A$8:$A$57,A71)&lt;&gt;1,"当初受注が一意に登録されていません",IF(NOT(IF(ISNUMBER(B71),AND(B71&gt;=1,B71&lt;=100,B71=INT(B71)),FALSE())),"変更版は1〜100の整数で必須",IF(COUNTIFS($A$8:$A$107,A71,$B$8:$B$107,B71)&gt;1,"同じ受注の変更版が重複",IF(AND(B71&gt;1,COUNTIFS($A$8:$A$107,A71,$B$8:$B$107,B71-1)&lt;&gt;1),"変更版の連番が欠落",IF(NOT(IF(ISNUMBER(C71),AND(C71&gt;=43831,C71&lt;73051,C71=INT(C71)),FALSE())),"変更発生日は時刻なしで必須",IF(NOT(OR(D71="変更",D71="取消",D71="未確認")),"区分を確認",IF(AND(D71="変更",NOT(IF(ISNUMBER(E71),AND(E71&gt;=0,E71&lt;=1000000000,E71=INT(E71)),FALSE()))),"変更後総額は0〜10億円の整数で必須",IF(AND(D71&lt;&gt;"変更",COUNTA(E71)&gt;0),"取消/未確認の金額は空欄",IF(NOT(IF(ISNUMBER(F71),AND(F71&gt;=43831,F71&lt;73051,F71=INT(F71)),FALSE())),"記録確認日は時刻なしで必須",IF(OR(C71&lt;SUMIFS(当初受注!$B$8:$B$57,当初受注!$A$8:$A$57,A71),C71&gt;F71,F71&gt;受注一覧!$H$3),"受注日≦変更日≦確認日≦基準日を確認",IF(AND(B71&gt;1,OR(C71&lt;SUMIFS($C$8:$C$107,$A$8:$A$107,A71,$B$8:$B$107,B71-1),F71&lt;SUMIFS($F$8:$F$107,$A$8:$A$107,A71,$B$8:$B$107,B71-1))),"前版より日付が逆行しています",IF(COUNTIFS($A$8:$A$107,A71,$B$8:$B$107,"&lt;"&amp;B71,$D$8:$D$107,"取消")+COUNTIFS($A$8:$A$107,A71,$B$8:$B$107,"&lt;"&amp;B71,$D$8:$D$107,"未確認")&gt;0,"取消/未確認の後へ別版を追加できません","確認済み"))))))))))))))</f>
        <v/>
      </c>
      <c r="K71" s="1" t="str">
        <f aca="false">IF(J71="","",IF(J71="確認済み",0,1))</f>
        <v/>
      </c>
      <c r="L71" s="1" t="n">
        <f aca="false">IF(COUNTA(A71:F71)=0,IF(AND(J71="",K71="",G71="",H71=""),0,1),IF(NOT(AND(ISTEXT(J71),J71=IF(COUNTA(A71:F71)=0,"",IF(NOT(AND(ISTEXT(A71),LEN(A71)=8,EXACT(LEFT(A71,4),"ORD-"),ISNUMBER(FIND(MID(A71,5,1)&amp;"x","0x1x2x3x4x5x6x7x8x9x")),ISNUMBER(FIND(MID(A71,6,1)&amp;"x","0x1x2x3x4x5x6x7x8x9x")),ISNUMBER(FIND(MID(A71,7,1)&amp;"x","0x1x2x3x4x5x6x7x8x9x")),ISNUMBER(FIND(MID(A71,8,1)&amp;"x","0x1x2x3x4x5x6x7x8x9x")))),"IDはORD-と半角数字4桁",IF(COUNTIFS(当初受注!$A$8:$A$57,A71)&lt;&gt;1,"当初受注が一意に登録されていません",IF(NOT(IF(ISNUMBER(B71),AND(B71&gt;=1,B71&lt;=100,B71=INT(B71)),FALSE())),"変更版は1〜100の整数で必須",IF(COUNTIFS($A$8:$A$107,A71,$B$8:$B$107,B71)&gt;1,"同じ受注の変更版が重複",IF(AND(B71&gt;1,COUNTIFS($A$8:$A$107,A71,$B$8:$B$107,B71-1)&lt;&gt;1),"変更版の連番が欠落",IF(NOT(IF(ISNUMBER(C71),AND(C71&gt;=43831,C71&lt;73051,C71=INT(C71)),FALSE())),"変更発生日は時刻なしで必須",IF(NOT(OR(D71="変更",D71="取消",D71="未確認")),"区分を確認",IF(AND(D71="変更",NOT(IF(ISNUMBER(E71),AND(E71&gt;=0,E71&lt;=1000000000,E71=INT(E71)),FALSE()))),"変更後総額は0〜10億円の整数で必須",IF(AND(D71&lt;&gt;"変更",COUNTA(E71)&gt;0),"取消/未確認の金額は空欄",IF(NOT(IF(ISNUMBER(F71),AND(F71&gt;=43831,F71&lt;73051,F71=INT(F71)),FALSE())),"記録確認日は時刻なしで必須",IF(OR(C71&lt;SUMIFS(当初受注!$B$8:$B$57,当初受注!$A$8:$A$57,A71),C71&gt;F71,F71&gt;受注一覧!$H$3),"受注日≦変更日≦確認日≦基準日を確認",IF(AND(B71&gt;1,OR(C71&lt;SUMIFS($C$8:$C$107,$A$8:$A$107,A71,$B$8:$B$107,B71-1),F71&lt;SUMIFS($F$8:$F$107,$A$8:$A$107,A71,$B$8:$B$107,B71-1))),"前版より日付が逆行しています",IF(COUNTIFS($A$8:$A$107,A71,$B$8:$B$107,"&lt;"&amp;B71,$D$8:$D$107,"取消")+COUNTIFS($A$8:$A$107,A71,$B$8:$B$107,"&lt;"&amp;B71,$D$8:$D$107,"未確認")&gt;0,"取消/未確認の後へ別版を追加できません","確認済み")))))))))))))),ISNUMBER(K71),K71=IF(J71="確認済み",0,1))),1,IF(K71&lt;&gt;0,0,IF(AND(ISNUMBER(G71),G71=IF(COUNTIFS($A$8:$A$107,A71,$B$8:$B$107,"&gt;"&amp;B71)=0,1,0),IF(D71="未確認",ISTEXT(H71),ISNUMBER(H71)),H71=IF(D71="変更",E71,IF(D71="取消",0,""))),0,1))))</f>
        <v>0</v>
      </c>
    </row>
    <row r="72" customFormat="false" ht="30" hidden="false" customHeight="true" outlineLevel="0" collapsed="false">
      <c r="A72" s="9"/>
      <c r="B72" s="13"/>
      <c r="C72" s="3"/>
      <c r="D72" s="14"/>
      <c r="E72" s="10"/>
      <c r="F72" s="3"/>
      <c r="G72" s="1" t="str">
        <f aca="false">IF(J72="","",IF(K72&lt;&gt;0,NA(),IF(COUNTIFS($A$8:$A$107,A72,$B$8:$B$107,"&gt;"&amp;B72)=0,1,0)))</f>
        <v/>
      </c>
      <c r="H72" s="4" t="str">
        <f aca="false">IF(J72="","",IF(K72&lt;&gt;0,NA(),IF(D72="変更",E72,IF(D72="取消",0,""))))</f>
        <v/>
      </c>
      <c r="I72" s="1"/>
      <c r="J72" s="1" t="str">
        <f aca="false">IF(COUNTA(A72:F72)=0,"",IF(NOT(AND(ISTEXT(A72),LEN(A72)=8,EXACT(LEFT(A72,4),"ORD-"),ISNUMBER(FIND(MID(A72,5,1)&amp;"x","0x1x2x3x4x5x6x7x8x9x")),ISNUMBER(FIND(MID(A72,6,1)&amp;"x","0x1x2x3x4x5x6x7x8x9x")),ISNUMBER(FIND(MID(A72,7,1)&amp;"x","0x1x2x3x4x5x6x7x8x9x")),ISNUMBER(FIND(MID(A72,8,1)&amp;"x","0x1x2x3x4x5x6x7x8x9x")))),"IDはORD-と半角数字4桁",IF(COUNTIFS(当初受注!$A$8:$A$57,A72)&lt;&gt;1,"当初受注が一意に登録されていません",IF(NOT(IF(ISNUMBER(B72),AND(B72&gt;=1,B72&lt;=100,B72=INT(B72)),FALSE())),"変更版は1〜100の整数で必須",IF(COUNTIFS($A$8:$A$107,A72,$B$8:$B$107,B72)&gt;1,"同じ受注の変更版が重複",IF(AND(B72&gt;1,COUNTIFS($A$8:$A$107,A72,$B$8:$B$107,B72-1)&lt;&gt;1),"変更版の連番が欠落",IF(NOT(IF(ISNUMBER(C72),AND(C72&gt;=43831,C72&lt;73051,C72=INT(C72)),FALSE())),"変更発生日は時刻なしで必須",IF(NOT(OR(D72="変更",D72="取消",D72="未確認")),"区分を確認",IF(AND(D72="変更",NOT(IF(ISNUMBER(E72),AND(E72&gt;=0,E72&lt;=1000000000,E72=INT(E72)),FALSE()))),"変更後総額は0〜10億円の整数で必須",IF(AND(D72&lt;&gt;"変更",COUNTA(E72)&gt;0),"取消/未確認の金額は空欄",IF(NOT(IF(ISNUMBER(F72),AND(F72&gt;=43831,F72&lt;73051,F72=INT(F72)),FALSE())),"記録確認日は時刻なしで必須",IF(OR(C72&lt;SUMIFS(当初受注!$B$8:$B$57,当初受注!$A$8:$A$57,A72),C72&gt;F72,F72&gt;受注一覧!$H$3),"受注日≦変更日≦確認日≦基準日を確認",IF(AND(B72&gt;1,OR(C72&lt;SUMIFS($C$8:$C$107,$A$8:$A$107,A72,$B$8:$B$107,B72-1),F72&lt;SUMIFS($F$8:$F$107,$A$8:$A$107,A72,$B$8:$B$107,B72-1))),"前版より日付が逆行しています",IF(COUNTIFS($A$8:$A$107,A72,$B$8:$B$107,"&lt;"&amp;B72,$D$8:$D$107,"取消")+COUNTIFS($A$8:$A$107,A72,$B$8:$B$107,"&lt;"&amp;B72,$D$8:$D$107,"未確認")&gt;0,"取消/未確認の後へ別版を追加できません","確認済み"))))))))))))))</f>
        <v/>
      </c>
      <c r="K72" s="1" t="str">
        <f aca="false">IF(J72="","",IF(J72="確認済み",0,1))</f>
        <v/>
      </c>
      <c r="L72" s="1" t="n">
        <f aca="false">IF(COUNTA(A72:F72)=0,IF(AND(J72="",K72="",G72="",H72=""),0,1),IF(NOT(AND(ISTEXT(J72),J72=IF(COUNTA(A72:F72)=0,"",IF(NOT(AND(ISTEXT(A72),LEN(A72)=8,EXACT(LEFT(A72,4),"ORD-"),ISNUMBER(FIND(MID(A72,5,1)&amp;"x","0x1x2x3x4x5x6x7x8x9x")),ISNUMBER(FIND(MID(A72,6,1)&amp;"x","0x1x2x3x4x5x6x7x8x9x")),ISNUMBER(FIND(MID(A72,7,1)&amp;"x","0x1x2x3x4x5x6x7x8x9x")),ISNUMBER(FIND(MID(A72,8,1)&amp;"x","0x1x2x3x4x5x6x7x8x9x")))),"IDはORD-と半角数字4桁",IF(COUNTIFS(当初受注!$A$8:$A$57,A72)&lt;&gt;1,"当初受注が一意に登録されていません",IF(NOT(IF(ISNUMBER(B72),AND(B72&gt;=1,B72&lt;=100,B72=INT(B72)),FALSE())),"変更版は1〜100の整数で必須",IF(COUNTIFS($A$8:$A$107,A72,$B$8:$B$107,B72)&gt;1,"同じ受注の変更版が重複",IF(AND(B72&gt;1,COUNTIFS($A$8:$A$107,A72,$B$8:$B$107,B72-1)&lt;&gt;1),"変更版の連番が欠落",IF(NOT(IF(ISNUMBER(C72),AND(C72&gt;=43831,C72&lt;73051,C72=INT(C72)),FALSE())),"変更発生日は時刻なしで必須",IF(NOT(OR(D72="変更",D72="取消",D72="未確認")),"区分を確認",IF(AND(D72="変更",NOT(IF(ISNUMBER(E72),AND(E72&gt;=0,E72&lt;=1000000000,E72=INT(E72)),FALSE()))),"変更後総額は0〜10億円の整数で必須",IF(AND(D72&lt;&gt;"変更",COUNTA(E72)&gt;0),"取消/未確認の金額は空欄",IF(NOT(IF(ISNUMBER(F72),AND(F72&gt;=43831,F72&lt;73051,F72=INT(F72)),FALSE())),"記録確認日は時刻なしで必須",IF(OR(C72&lt;SUMIFS(当初受注!$B$8:$B$57,当初受注!$A$8:$A$57,A72),C72&gt;F72,F72&gt;受注一覧!$H$3),"受注日≦変更日≦確認日≦基準日を確認",IF(AND(B72&gt;1,OR(C72&lt;SUMIFS($C$8:$C$107,$A$8:$A$107,A72,$B$8:$B$107,B72-1),F72&lt;SUMIFS($F$8:$F$107,$A$8:$A$107,A72,$B$8:$B$107,B72-1))),"前版より日付が逆行しています",IF(COUNTIFS($A$8:$A$107,A72,$B$8:$B$107,"&lt;"&amp;B72,$D$8:$D$107,"取消")+COUNTIFS($A$8:$A$107,A72,$B$8:$B$107,"&lt;"&amp;B72,$D$8:$D$107,"未確認")&gt;0,"取消/未確認の後へ別版を追加できません","確認済み")))))))))))))),ISNUMBER(K72),K72=IF(J72="確認済み",0,1))),1,IF(K72&lt;&gt;0,0,IF(AND(ISNUMBER(G72),G72=IF(COUNTIFS($A$8:$A$107,A72,$B$8:$B$107,"&gt;"&amp;B72)=0,1,0),IF(D72="未確認",ISTEXT(H72),ISNUMBER(H72)),H72=IF(D72="変更",E72,IF(D72="取消",0,""))),0,1))))</f>
        <v>0</v>
      </c>
    </row>
    <row r="73" customFormat="false" ht="30" hidden="false" customHeight="true" outlineLevel="0" collapsed="false">
      <c r="A73" s="9"/>
      <c r="B73" s="13"/>
      <c r="C73" s="3"/>
      <c r="D73" s="14"/>
      <c r="E73" s="10"/>
      <c r="F73" s="3"/>
      <c r="G73" s="1" t="str">
        <f aca="false">IF(J73="","",IF(K73&lt;&gt;0,NA(),IF(COUNTIFS($A$8:$A$107,A73,$B$8:$B$107,"&gt;"&amp;B73)=0,1,0)))</f>
        <v/>
      </c>
      <c r="H73" s="4" t="str">
        <f aca="false">IF(J73="","",IF(K73&lt;&gt;0,NA(),IF(D73="変更",E73,IF(D73="取消",0,""))))</f>
        <v/>
      </c>
      <c r="I73" s="1"/>
      <c r="J73" s="1" t="str">
        <f aca="false">IF(COUNTA(A73:F73)=0,"",IF(NOT(AND(ISTEXT(A73),LEN(A73)=8,EXACT(LEFT(A73,4),"ORD-"),ISNUMBER(FIND(MID(A73,5,1)&amp;"x","0x1x2x3x4x5x6x7x8x9x")),ISNUMBER(FIND(MID(A73,6,1)&amp;"x","0x1x2x3x4x5x6x7x8x9x")),ISNUMBER(FIND(MID(A73,7,1)&amp;"x","0x1x2x3x4x5x6x7x8x9x")),ISNUMBER(FIND(MID(A73,8,1)&amp;"x","0x1x2x3x4x5x6x7x8x9x")))),"IDはORD-と半角数字4桁",IF(COUNTIFS(当初受注!$A$8:$A$57,A73)&lt;&gt;1,"当初受注が一意に登録されていません",IF(NOT(IF(ISNUMBER(B73),AND(B73&gt;=1,B73&lt;=100,B73=INT(B73)),FALSE())),"変更版は1〜100の整数で必須",IF(COUNTIFS($A$8:$A$107,A73,$B$8:$B$107,B73)&gt;1,"同じ受注の変更版が重複",IF(AND(B73&gt;1,COUNTIFS($A$8:$A$107,A73,$B$8:$B$107,B73-1)&lt;&gt;1),"変更版の連番が欠落",IF(NOT(IF(ISNUMBER(C73),AND(C73&gt;=43831,C73&lt;73051,C73=INT(C73)),FALSE())),"変更発生日は時刻なしで必須",IF(NOT(OR(D73="変更",D73="取消",D73="未確認")),"区分を確認",IF(AND(D73="変更",NOT(IF(ISNUMBER(E73),AND(E73&gt;=0,E73&lt;=1000000000,E73=INT(E73)),FALSE()))),"変更後総額は0〜10億円の整数で必須",IF(AND(D73&lt;&gt;"変更",COUNTA(E73)&gt;0),"取消/未確認の金額は空欄",IF(NOT(IF(ISNUMBER(F73),AND(F73&gt;=43831,F73&lt;73051,F73=INT(F73)),FALSE())),"記録確認日は時刻なしで必須",IF(OR(C73&lt;SUMIFS(当初受注!$B$8:$B$57,当初受注!$A$8:$A$57,A73),C73&gt;F73,F73&gt;受注一覧!$H$3),"受注日≦変更日≦確認日≦基準日を確認",IF(AND(B73&gt;1,OR(C73&lt;SUMIFS($C$8:$C$107,$A$8:$A$107,A73,$B$8:$B$107,B73-1),F73&lt;SUMIFS($F$8:$F$107,$A$8:$A$107,A73,$B$8:$B$107,B73-1))),"前版より日付が逆行しています",IF(COUNTIFS($A$8:$A$107,A73,$B$8:$B$107,"&lt;"&amp;B73,$D$8:$D$107,"取消")+COUNTIFS($A$8:$A$107,A73,$B$8:$B$107,"&lt;"&amp;B73,$D$8:$D$107,"未確認")&gt;0,"取消/未確認の後へ別版を追加できません","確認済み"))))))))))))))</f>
        <v/>
      </c>
      <c r="K73" s="1" t="str">
        <f aca="false">IF(J73="","",IF(J73="確認済み",0,1))</f>
        <v/>
      </c>
      <c r="L73" s="1" t="n">
        <f aca="false">IF(COUNTA(A73:F73)=0,IF(AND(J73="",K73="",G73="",H73=""),0,1),IF(NOT(AND(ISTEXT(J73),J73=IF(COUNTA(A73:F73)=0,"",IF(NOT(AND(ISTEXT(A73),LEN(A73)=8,EXACT(LEFT(A73,4),"ORD-"),ISNUMBER(FIND(MID(A73,5,1)&amp;"x","0x1x2x3x4x5x6x7x8x9x")),ISNUMBER(FIND(MID(A73,6,1)&amp;"x","0x1x2x3x4x5x6x7x8x9x")),ISNUMBER(FIND(MID(A73,7,1)&amp;"x","0x1x2x3x4x5x6x7x8x9x")),ISNUMBER(FIND(MID(A73,8,1)&amp;"x","0x1x2x3x4x5x6x7x8x9x")))),"IDはORD-と半角数字4桁",IF(COUNTIFS(当初受注!$A$8:$A$57,A73)&lt;&gt;1,"当初受注が一意に登録されていません",IF(NOT(IF(ISNUMBER(B73),AND(B73&gt;=1,B73&lt;=100,B73=INT(B73)),FALSE())),"変更版は1〜100の整数で必須",IF(COUNTIFS($A$8:$A$107,A73,$B$8:$B$107,B73)&gt;1,"同じ受注の変更版が重複",IF(AND(B73&gt;1,COUNTIFS($A$8:$A$107,A73,$B$8:$B$107,B73-1)&lt;&gt;1),"変更版の連番が欠落",IF(NOT(IF(ISNUMBER(C73),AND(C73&gt;=43831,C73&lt;73051,C73=INT(C73)),FALSE())),"変更発生日は時刻なしで必須",IF(NOT(OR(D73="変更",D73="取消",D73="未確認")),"区分を確認",IF(AND(D73="変更",NOT(IF(ISNUMBER(E73),AND(E73&gt;=0,E73&lt;=1000000000,E73=INT(E73)),FALSE()))),"変更後総額は0〜10億円の整数で必須",IF(AND(D73&lt;&gt;"変更",COUNTA(E73)&gt;0),"取消/未確認の金額は空欄",IF(NOT(IF(ISNUMBER(F73),AND(F73&gt;=43831,F73&lt;73051,F73=INT(F73)),FALSE())),"記録確認日は時刻なしで必須",IF(OR(C73&lt;SUMIFS(当初受注!$B$8:$B$57,当初受注!$A$8:$A$57,A73),C73&gt;F73,F73&gt;受注一覧!$H$3),"受注日≦変更日≦確認日≦基準日を確認",IF(AND(B73&gt;1,OR(C73&lt;SUMIFS($C$8:$C$107,$A$8:$A$107,A73,$B$8:$B$107,B73-1),F73&lt;SUMIFS($F$8:$F$107,$A$8:$A$107,A73,$B$8:$B$107,B73-1))),"前版より日付が逆行しています",IF(COUNTIFS($A$8:$A$107,A73,$B$8:$B$107,"&lt;"&amp;B73,$D$8:$D$107,"取消")+COUNTIFS($A$8:$A$107,A73,$B$8:$B$107,"&lt;"&amp;B73,$D$8:$D$107,"未確認")&gt;0,"取消/未確認の後へ別版を追加できません","確認済み")))))))))))))),ISNUMBER(K73),K73=IF(J73="確認済み",0,1))),1,IF(K73&lt;&gt;0,0,IF(AND(ISNUMBER(G73),G73=IF(COUNTIFS($A$8:$A$107,A73,$B$8:$B$107,"&gt;"&amp;B73)=0,1,0),IF(D73="未確認",ISTEXT(H73),ISNUMBER(H73)),H73=IF(D73="変更",E73,IF(D73="取消",0,""))),0,1))))</f>
        <v>0</v>
      </c>
    </row>
    <row r="74" customFormat="false" ht="30" hidden="false" customHeight="true" outlineLevel="0" collapsed="false">
      <c r="A74" s="9"/>
      <c r="B74" s="13"/>
      <c r="C74" s="3"/>
      <c r="D74" s="14"/>
      <c r="E74" s="10"/>
      <c r="F74" s="3"/>
      <c r="G74" s="1" t="str">
        <f aca="false">IF(J74="","",IF(K74&lt;&gt;0,NA(),IF(COUNTIFS($A$8:$A$107,A74,$B$8:$B$107,"&gt;"&amp;B74)=0,1,0)))</f>
        <v/>
      </c>
      <c r="H74" s="4" t="str">
        <f aca="false">IF(J74="","",IF(K74&lt;&gt;0,NA(),IF(D74="変更",E74,IF(D74="取消",0,""))))</f>
        <v/>
      </c>
      <c r="I74" s="1"/>
      <c r="J74" s="1" t="str">
        <f aca="false">IF(COUNTA(A74:F74)=0,"",IF(NOT(AND(ISTEXT(A74),LEN(A74)=8,EXACT(LEFT(A74,4),"ORD-"),ISNUMBER(FIND(MID(A74,5,1)&amp;"x","0x1x2x3x4x5x6x7x8x9x")),ISNUMBER(FIND(MID(A74,6,1)&amp;"x","0x1x2x3x4x5x6x7x8x9x")),ISNUMBER(FIND(MID(A74,7,1)&amp;"x","0x1x2x3x4x5x6x7x8x9x")),ISNUMBER(FIND(MID(A74,8,1)&amp;"x","0x1x2x3x4x5x6x7x8x9x")))),"IDはORD-と半角数字4桁",IF(COUNTIFS(当初受注!$A$8:$A$57,A74)&lt;&gt;1,"当初受注が一意に登録されていません",IF(NOT(IF(ISNUMBER(B74),AND(B74&gt;=1,B74&lt;=100,B74=INT(B74)),FALSE())),"変更版は1〜100の整数で必須",IF(COUNTIFS($A$8:$A$107,A74,$B$8:$B$107,B74)&gt;1,"同じ受注の変更版が重複",IF(AND(B74&gt;1,COUNTIFS($A$8:$A$107,A74,$B$8:$B$107,B74-1)&lt;&gt;1),"変更版の連番が欠落",IF(NOT(IF(ISNUMBER(C74),AND(C74&gt;=43831,C74&lt;73051,C74=INT(C74)),FALSE())),"変更発生日は時刻なしで必須",IF(NOT(OR(D74="変更",D74="取消",D74="未確認")),"区分を確認",IF(AND(D74="変更",NOT(IF(ISNUMBER(E74),AND(E74&gt;=0,E74&lt;=1000000000,E74=INT(E74)),FALSE()))),"変更後総額は0〜10億円の整数で必須",IF(AND(D74&lt;&gt;"変更",COUNTA(E74)&gt;0),"取消/未確認の金額は空欄",IF(NOT(IF(ISNUMBER(F74),AND(F74&gt;=43831,F74&lt;73051,F74=INT(F74)),FALSE())),"記録確認日は時刻なしで必須",IF(OR(C74&lt;SUMIFS(当初受注!$B$8:$B$57,当初受注!$A$8:$A$57,A74),C74&gt;F74,F74&gt;受注一覧!$H$3),"受注日≦変更日≦確認日≦基準日を確認",IF(AND(B74&gt;1,OR(C74&lt;SUMIFS($C$8:$C$107,$A$8:$A$107,A74,$B$8:$B$107,B74-1),F74&lt;SUMIFS($F$8:$F$107,$A$8:$A$107,A74,$B$8:$B$107,B74-1))),"前版より日付が逆行しています",IF(COUNTIFS($A$8:$A$107,A74,$B$8:$B$107,"&lt;"&amp;B74,$D$8:$D$107,"取消")+COUNTIFS($A$8:$A$107,A74,$B$8:$B$107,"&lt;"&amp;B74,$D$8:$D$107,"未確認")&gt;0,"取消/未確認の後へ別版を追加できません","確認済み"))))))))))))))</f>
        <v/>
      </c>
      <c r="K74" s="1" t="str">
        <f aca="false">IF(J74="","",IF(J74="確認済み",0,1))</f>
        <v/>
      </c>
      <c r="L74" s="1" t="n">
        <f aca="false">IF(COUNTA(A74:F74)=0,IF(AND(J74="",K74="",G74="",H74=""),0,1),IF(NOT(AND(ISTEXT(J74),J74=IF(COUNTA(A74:F74)=0,"",IF(NOT(AND(ISTEXT(A74),LEN(A74)=8,EXACT(LEFT(A74,4),"ORD-"),ISNUMBER(FIND(MID(A74,5,1)&amp;"x","0x1x2x3x4x5x6x7x8x9x")),ISNUMBER(FIND(MID(A74,6,1)&amp;"x","0x1x2x3x4x5x6x7x8x9x")),ISNUMBER(FIND(MID(A74,7,1)&amp;"x","0x1x2x3x4x5x6x7x8x9x")),ISNUMBER(FIND(MID(A74,8,1)&amp;"x","0x1x2x3x4x5x6x7x8x9x")))),"IDはORD-と半角数字4桁",IF(COUNTIFS(当初受注!$A$8:$A$57,A74)&lt;&gt;1,"当初受注が一意に登録されていません",IF(NOT(IF(ISNUMBER(B74),AND(B74&gt;=1,B74&lt;=100,B74=INT(B74)),FALSE())),"変更版は1〜100の整数で必須",IF(COUNTIFS($A$8:$A$107,A74,$B$8:$B$107,B74)&gt;1,"同じ受注の変更版が重複",IF(AND(B74&gt;1,COUNTIFS($A$8:$A$107,A74,$B$8:$B$107,B74-1)&lt;&gt;1),"変更版の連番が欠落",IF(NOT(IF(ISNUMBER(C74),AND(C74&gt;=43831,C74&lt;73051,C74=INT(C74)),FALSE())),"変更発生日は時刻なしで必須",IF(NOT(OR(D74="変更",D74="取消",D74="未確認")),"区分を確認",IF(AND(D74="変更",NOT(IF(ISNUMBER(E74),AND(E74&gt;=0,E74&lt;=1000000000,E74=INT(E74)),FALSE()))),"変更後総額は0〜10億円の整数で必須",IF(AND(D74&lt;&gt;"変更",COUNTA(E74)&gt;0),"取消/未確認の金額は空欄",IF(NOT(IF(ISNUMBER(F74),AND(F74&gt;=43831,F74&lt;73051,F74=INT(F74)),FALSE())),"記録確認日は時刻なしで必須",IF(OR(C74&lt;SUMIFS(当初受注!$B$8:$B$57,当初受注!$A$8:$A$57,A74),C74&gt;F74,F74&gt;受注一覧!$H$3),"受注日≦変更日≦確認日≦基準日を確認",IF(AND(B74&gt;1,OR(C74&lt;SUMIFS($C$8:$C$107,$A$8:$A$107,A74,$B$8:$B$107,B74-1),F74&lt;SUMIFS($F$8:$F$107,$A$8:$A$107,A74,$B$8:$B$107,B74-1))),"前版より日付が逆行しています",IF(COUNTIFS($A$8:$A$107,A74,$B$8:$B$107,"&lt;"&amp;B74,$D$8:$D$107,"取消")+COUNTIFS($A$8:$A$107,A74,$B$8:$B$107,"&lt;"&amp;B74,$D$8:$D$107,"未確認")&gt;0,"取消/未確認の後へ別版を追加できません","確認済み")))))))))))))),ISNUMBER(K74),K74=IF(J74="確認済み",0,1))),1,IF(K74&lt;&gt;0,0,IF(AND(ISNUMBER(G74),G74=IF(COUNTIFS($A$8:$A$107,A74,$B$8:$B$107,"&gt;"&amp;B74)=0,1,0),IF(D74="未確認",ISTEXT(H74),ISNUMBER(H74)),H74=IF(D74="変更",E74,IF(D74="取消",0,""))),0,1))))</f>
        <v>0</v>
      </c>
    </row>
    <row r="75" customFormat="false" ht="30" hidden="false" customHeight="true" outlineLevel="0" collapsed="false">
      <c r="A75" s="9"/>
      <c r="B75" s="13"/>
      <c r="C75" s="3"/>
      <c r="D75" s="14"/>
      <c r="E75" s="10"/>
      <c r="F75" s="3"/>
      <c r="G75" s="1" t="str">
        <f aca="false">IF(J75="","",IF(K75&lt;&gt;0,NA(),IF(COUNTIFS($A$8:$A$107,A75,$B$8:$B$107,"&gt;"&amp;B75)=0,1,0)))</f>
        <v/>
      </c>
      <c r="H75" s="4" t="str">
        <f aca="false">IF(J75="","",IF(K75&lt;&gt;0,NA(),IF(D75="変更",E75,IF(D75="取消",0,""))))</f>
        <v/>
      </c>
      <c r="I75" s="1"/>
      <c r="J75" s="1" t="str">
        <f aca="false">IF(COUNTA(A75:F75)=0,"",IF(NOT(AND(ISTEXT(A75),LEN(A75)=8,EXACT(LEFT(A75,4),"ORD-"),ISNUMBER(FIND(MID(A75,5,1)&amp;"x","0x1x2x3x4x5x6x7x8x9x")),ISNUMBER(FIND(MID(A75,6,1)&amp;"x","0x1x2x3x4x5x6x7x8x9x")),ISNUMBER(FIND(MID(A75,7,1)&amp;"x","0x1x2x3x4x5x6x7x8x9x")),ISNUMBER(FIND(MID(A75,8,1)&amp;"x","0x1x2x3x4x5x6x7x8x9x")))),"IDはORD-と半角数字4桁",IF(COUNTIFS(当初受注!$A$8:$A$57,A75)&lt;&gt;1,"当初受注が一意に登録されていません",IF(NOT(IF(ISNUMBER(B75),AND(B75&gt;=1,B75&lt;=100,B75=INT(B75)),FALSE())),"変更版は1〜100の整数で必須",IF(COUNTIFS($A$8:$A$107,A75,$B$8:$B$107,B75)&gt;1,"同じ受注の変更版が重複",IF(AND(B75&gt;1,COUNTIFS($A$8:$A$107,A75,$B$8:$B$107,B75-1)&lt;&gt;1),"変更版の連番が欠落",IF(NOT(IF(ISNUMBER(C75),AND(C75&gt;=43831,C75&lt;73051,C75=INT(C75)),FALSE())),"変更発生日は時刻なしで必須",IF(NOT(OR(D75="変更",D75="取消",D75="未確認")),"区分を確認",IF(AND(D75="変更",NOT(IF(ISNUMBER(E75),AND(E75&gt;=0,E75&lt;=1000000000,E75=INT(E75)),FALSE()))),"変更後総額は0〜10億円の整数で必須",IF(AND(D75&lt;&gt;"変更",COUNTA(E75)&gt;0),"取消/未確認の金額は空欄",IF(NOT(IF(ISNUMBER(F75),AND(F75&gt;=43831,F75&lt;73051,F75=INT(F75)),FALSE())),"記録確認日は時刻なしで必須",IF(OR(C75&lt;SUMIFS(当初受注!$B$8:$B$57,当初受注!$A$8:$A$57,A75),C75&gt;F75,F75&gt;受注一覧!$H$3),"受注日≦変更日≦確認日≦基準日を確認",IF(AND(B75&gt;1,OR(C75&lt;SUMIFS($C$8:$C$107,$A$8:$A$107,A75,$B$8:$B$107,B75-1),F75&lt;SUMIFS($F$8:$F$107,$A$8:$A$107,A75,$B$8:$B$107,B75-1))),"前版より日付が逆行しています",IF(COUNTIFS($A$8:$A$107,A75,$B$8:$B$107,"&lt;"&amp;B75,$D$8:$D$107,"取消")+COUNTIFS($A$8:$A$107,A75,$B$8:$B$107,"&lt;"&amp;B75,$D$8:$D$107,"未確認")&gt;0,"取消/未確認の後へ別版を追加できません","確認済み"))))))))))))))</f>
        <v/>
      </c>
      <c r="K75" s="1" t="str">
        <f aca="false">IF(J75="","",IF(J75="確認済み",0,1))</f>
        <v/>
      </c>
      <c r="L75" s="1" t="n">
        <f aca="false">IF(COUNTA(A75:F75)=0,IF(AND(J75="",K75="",G75="",H75=""),0,1),IF(NOT(AND(ISTEXT(J75),J75=IF(COUNTA(A75:F75)=0,"",IF(NOT(AND(ISTEXT(A75),LEN(A75)=8,EXACT(LEFT(A75,4),"ORD-"),ISNUMBER(FIND(MID(A75,5,1)&amp;"x","0x1x2x3x4x5x6x7x8x9x")),ISNUMBER(FIND(MID(A75,6,1)&amp;"x","0x1x2x3x4x5x6x7x8x9x")),ISNUMBER(FIND(MID(A75,7,1)&amp;"x","0x1x2x3x4x5x6x7x8x9x")),ISNUMBER(FIND(MID(A75,8,1)&amp;"x","0x1x2x3x4x5x6x7x8x9x")))),"IDはORD-と半角数字4桁",IF(COUNTIFS(当初受注!$A$8:$A$57,A75)&lt;&gt;1,"当初受注が一意に登録されていません",IF(NOT(IF(ISNUMBER(B75),AND(B75&gt;=1,B75&lt;=100,B75=INT(B75)),FALSE())),"変更版は1〜100の整数で必須",IF(COUNTIFS($A$8:$A$107,A75,$B$8:$B$107,B75)&gt;1,"同じ受注の変更版が重複",IF(AND(B75&gt;1,COUNTIFS($A$8:$A$107,A75,$B$8:$B$107,B75-1)&lt;&gt;1),"変更版の連番が欠落",IF(NOT(IF(ISNUMBER(C75),AND(C75&gt;=43831,C75&lt;73051,C75=INT(C75)),FALSE())),"変更発生日は時刻なしで必須",IF(NOT(OR(D75="変更",D75="取消",D75="未確認")),"区分を確認",IF(AND(D75="変更",NOT(IF(ISNUMBER(E75),AND(E75&gt;=0,E75&lt;=1000000000,E75=INT(E75)),FALSE()))),"変更後総額は0〜10億円の整数で必須",IF(AND(D75&lt;&gt;"変更",COUNTA(E75)&gt;0),"取消/未確認の金額は空欄",IF(NOT(IF(ISNUMBER(F75),AND(F75&gt;=43831,F75&lt;73051,F75=INT(F75)),FALSE())),"記録確認日は時刻なしで必須",IF(OR(C75&lt;SUMIFS(当初受注!$B$8:$B$57,当初受注!$A$8:$A$57,A75),C75&gt;F75,F75&gt;受注一覧!$H$3),"受注日≦変更日≦確認日≦基準日を確認",IF(AND(B75&gt;1,OR(C75&lt;SUMIFS($C$8:$C$107,$A$8:$A$107,A75,$B$8:$B$107,B75-1),F75&lt;SUMIFS($F$8:$F$107,$A$8:$A$107,A75,$B$8:$B$107,B75-1))),"前版より日付が逆行しています",IF(COUNTIFS($A$8:$A$107,A75,$B$8:$B$107,"&lt;"&amp;B75,$D$8:$D$107,"取消")+COUNTIFS($A$8:$A$107,A75,$B$8:$B$107,"&lt;"&amp;B75,$D$8:$D$107,"未確認")&gt;0,"取消/未確認の後へ別版を追加できません","確認済み")))))))))))))),ISNUMBER(K75),K75=IF(J75="確認済み",0,1))),1,IF(K75&lt;&gt;0,0,IF(AND(ISNUMBER(G75),G75=IF(COUNTIFS($A$8:$A$107,A75,$B$8:$B$107,"&gt;"&amp;B75)=0,1,0),IF(D75="未確認",ISTEXT(H75),ISNUMBER(H75)),H75=IF(D75="変更",E75,IF(D75="取消",0,""))),0,1))))</f>
        <v>0</v>
      </c>
    </row>
    <row r="76" customFormat="false" ht="30" hidden="false" customHeight="true" outlineLevel="0" collapsed="false">
      <c r="A76" s="9"/>
      <c r="B76" s="13"/>
      <c r="C76" s="3"/>
      <c r="D76" s="14"/>
      <c r="E76" s="10"/>
      <c r="F76" s="3"/>
      <c r="G76" s="1" t="str">
        <f aca="false">IF(J76="","",IF(K76&lt;&gt;0,NA(),IF(COUNTIFS($A$8:$A$107,A76,$B$8:$B$107,"&gt;"&amp;B76)=0,1,0)))</f>
        <v/>
      </c>
      <c r="H76" s="4" t="str">
        <f aca="false">IF(J76="","",IF(K76&lt;&gt;0,NA(),IF(D76="変更",E76,IF(D76="取消",0,""))))</f>
        <v/>
      </c>
      <c r="I76" s="1"/>
      <c r="J76" s="1" t="str">
        <f aca="false">IF(COUNTA(A76:F76)=0,"",IF(NOT(AND(ISTEXT(A76),LEN(A76)=8,EXACT(LEFT(A76,4),"ORD-"),ISNUMBER(FIND(MID(A76,5,1)&amp;"x","0x1x2x3x4x5x6x7x8x9x")),ISNUMBER(FIND(MID(A76,6,1)&amp;"x","0x1x2x3x4x5x6x7x8x9x")),ISNUMBER(FIND(MID(A76,7,1)&amp;"x","0x1x2x3x4x5x6x7x8x9x")),ISNUMBER(FIND(MID(A76,8,1)&amp;"x","0x1x2x3x4x5x6x7x8x9x")))),"IDはORD-と半角数字4桁",IF(COUNTIFS(当初受注!$A$8:$A$57,A76)&lt;&gt;1,"当初受注が一意に登録されていません",IF(NOT(IF(ISNUMBER(B76),AND(B76&gt;=1,B76&lt;=100,B76=INT(B76)),FALSE())),"変更版は1〜100の整数で必須",IF(COUNTIFS($A$8:$A$107,A76,$B$8:$B$107,B76)&gt;1,"同じ受注の変更版が重複",IF(AND(B76&gt;1,COUNTIFS($A$8:$A$107,A76,$B$8:$B$107,B76-1)&lt;&gt;1),"変更版の連番が欠落",IF(NOT(IF(ISNUMBER(C76),AND(C76&gt;=43831,C76&lt;73051,C76=INT(C76)),FALSE())),"変更発生日は時刻なしで必須",IF(NOT(OR(D76="変更",D76="取消",D76="未確認")),"区分を確認",IF(AND(D76="変更",NOT(IF(ISNUMBER(E76),AND(E76&gt;=0,E76&lt;=1000000000,E76=INT(E76)),FALSE()))),"変更後総額は0〜10億円の整数で必須",IF(AND(D76&lt;&gt;"変更",COUNTA(E76)&gt;0),"取消/未確認の金額は空欄",IF(NOT(IF(ISNUMBER(F76),AND(F76&gt;=43831,F76&lt;73051,F76=INT(F76)),FALSE())),"記録確認日は時刻なしで必須",IF(OR(C76&lt;SUMIFS(当初受注!$B$8:$B$57,当初受注!$A$8:$A$57,A76),C76&gt;F76,F76&gt;受注一覧!$H$3),"受注日≦変更日≦確認日≦基準日を確認",IF(AND(B76&gt;1,OR(C76&lt;SUMIFS($C$8:$C$107,$A$8:$A$107,A76,$B$8:$B$107,B76-1),F76&lt;SUMIFS($F$8:$F$107,$A$8:$A$107,A76,$B$8:$B$107,B76-1))),"前版より日付が逆行しています",IF(COUNTIFS($A$8:$A$107,A76,$B$8:$B$107,"&lt;"&amp;B76,$D$8:$D$107,"取消")+COUNTIFS($A$8:$A$107,A76,$B$8:$B$107,"&lt;"&amp;B76,$D$8:$D$107,"未確認")&gt;0,"取消/未確認の後へ別版を追加できません","確認済み"))))))))))))))</f>
        <v/>
      </c>
      <c r="K76" s="1" t="str">
        <f aca="false">IF(J76="","",IF(J76="確認済み",0,1))</f>
        <v/>
      </c>
      <c r="L76" s="1" t="n">
        <f aca="false">IF(COUNTA(A76:F76)=0,IF(AND(J76="",K76="",G76="",H76=""),0,1),IF(NOT(AND(ISTEXT(J76),J76=IF(COUNTA(A76:F76)=0,"",IF(NOT(AND(ISTEXT(A76),LEN(A76)=8,EXACT(LEFT(A76,4),"ORD-"),ISNUMBER(FIND(MID(A76,5,1)&amp;"x","0x1x2x3x4x5x6x7x8x9x")),ISNUMBER(FIND(MID(A76,6,1)&amp;"x","0x1x2x3x4x5x6x7x8x9x")),ISNUMBER(FIND(MID(A76,7,1)&amp;"x","0x1x2x3x4x5x6x7x8x9x")),ISNUMBER(FIND(MID(A76,8,1)&amp;"x","0x1x2x3x4x5x6x7x8x9x")))),"IDはORD-と半角数字4桁",IF(COUNTIFS(当初受注!$A$8:$A$57,A76)&lt;&gt;1,"当初受注が一意に登録されていません",IF(NOT(IF(ISNUMBER(B76),AND(B76&gt;=1,B76&lt;=100,B76=INT(B76)),FALSE())),"変更版は1〜100の整数で必須",IF(COUNTIFS($A$8:$A$107,A76,$B$8:$B$107,B76)&gt;1,"同じ受注の変更版が重複",IF(AND(B76&gt;1,COUNTIFS($A$8:$A$107,A76,$B$8:$B$107,B76-1)&lt;&gt;1),"変更版の連番が欠落",IF(NOT(IF(ISNUMBER(C76),AND(C76&gt;=43831,C76&lt;73051,C76=INT(C76)),FALSE())),"変更発生日は時刻なしで必須",IF(NOT(OR(D76="変更",D76="取消",D76="未確認")),"区分を確認",IF(AND(D76="変更",NOT(IF(ISNUMBER(E76),AND(E76&gt;=0,E76&lt;=1000000000,E76=INT(E76)),FALSE()))),"変更後総額は0〜10億円の整数で必須",IF(AND(D76&lt;&gt;"変更",COUNTA(E76)&gt;0),"取消/未確認の金額は空欄",IF(NOT(IF(ISNUMBER(F76),AND(F76&gt;=43831,F76&lt;73051,F76=INT(F76)),FALSE())),"記録確認日は時刻なしで必須",IF(OR(C76&lt;SUMIFS(当初受注!$B$8:$B$57,当初受注!$A$8:$A$57,A76),C76&gt;F76,F76&gt;受注一覧!$H$3),"受注日≦変更日≦確認日≦基準日を確認",IF(AND(B76&gt;1,OR(C76&lt;SUMIFS($C$8:$C$107,$A$8:$A$107,A76,$B$8:$B$107,B76-1),F76&lt;SUMIFS($F$8:$F$107,$A$8:$A$107,A76,$B$8:$B$107,B76-1))),"前版より日付が逆行しています",IF(COUNTIFS($A$8:$A$107,A76,$B$8:$B$107,"&lt;"&amp;B76,$D$8:$D$107,"取消")+COUNTIFS($A$8:$A$107,A76,$B$8:$B$107,"&lt;"&amp;B76,$D$8:$D$107,"未確認")&gt;0,"取消/未確認の後へ別版を追加できません","確認済み")))))))))))))),ISNUMBER(K76),K76=IF(J76="確認済み",0,1))),1,IF(K76&lt;&gt;0,0,IF(AND(ISNUMBER(G76),G76=IF(COUNTIFS($A$8:$A$107,A76,$B$8:$B$107,"&gt;"&amp;B76)=0,1,0),IF(D76="未確認",ISTEXT(H76),ISNUMBER(H76)),H76=IF(D76="変更",E76,IF(D76="取消",0,""))),0,1))))</f>
        <v>0</v>
      </c>
    </row>
    <row r="77" customFormat="false" ht="30" hidden="false" customHeight="true" outlineLevel="0" collapsed="false">
      <c r="A77" s="9"/>
      <c r="B77" s="13"/>
      <c r="C77" s="3"/>
      <c r="D77" s="14"/>
      <c r="E77" s="10"/>
      <c r="F77" s="3"/>
      <c r="G77" s="1" t="str">
        <f aca="false">IF(J77="","",IF(K77&lt;&gt;0,NA(),IF(COUNTIFS($A$8:$A$107,A77,$B$8:$B$107,"&gt;"&amp;B77)=0,1,0)))</f>
        <v/>
      </c>
      <c r="H77" s="4" t="str">
        <f aca="false">IF(J77="","",IF(K77&lt;&gt;0,NA(),IF(D77="変更",E77,IF(D77="取消",0,""))))</f>
        <v/>
      </c>
      <c r="I77" s="1"/>
      <c r="J77" s="1" t="str">
        <f aca="false">IF(COUNTA(A77:F77)=0,"",IF(NOT(AND(ISTEXT(A77),LEN(A77)=8,EXACT(LEFT(A77,4),"ORD-"),ISNUMBER(FIND(MID(A77,5,1)&amp;"x","0x1x2x3x4x5x6x7x8x9x")),ISNUMBER(FIND(MID(A77,6,1)&amp;"x","0x1x2x3x4x5x6x7x8x9x")),ISNUMBER(FIND(MID(A77,7,1)&amp;"x","0x1x2x3x4x5x6x7x8x9x")),ISNUMBER(FIND(MID(A77,8,1)&amp;"x","0x1x2x3x4x5x6x7x8x9x")))),"IDはORD-と半角数字4桁",IF(COUNTIFS(当初受注!$A$8:$A$57,A77)&lt;&gt;1,"当初受注が一意に登録されていません",IF(NOT(IF(ISNUMBER(B77),AND(B77&gt;=1,B77&lt;=100,B77=INT(B77)),FALSE())),"変更版は1〜100の整数で必須",IF(COUNTIFS($A$8:$A$107,A77,$B$8:$B$107,B77)&gt;1,"同じ受注の変更版が重複",IF(AND(B77&gt;1,COUNTIFS($A$8:$A$107,A77,$B$8:$B$107,B77-1)&lt;&gt;1),"変更版の連番が欠落",IF(NOT(IF(ISNUMBER(C77),AND(C77&gt;=43831,C77&lt;73051,C77=INT(C77)),FALSE())),"変更発生日は時刻なしで必須",IF(NOT(OR(D77="変更",D77="取消",D77="未確認")),"区分を確認",IF(AND(D77="変更",NOT(IF(ISNUMBER(E77),AND(E77&gt;=0,E77&lt;=1000000000,E77=INT(E77)),FALSE()))),"変更後総額は0〜10億円の整数で必須",IF(AND(D77&lt;&gt;"変更",COUNTA(E77)&gt;0),"取消/未確認の金額は空欄",IF(NOT(IF(ISNUMBER(F77),AND(F77&gt;=43831,F77&lt;73051,F77=INT(F77)),FALSE())),"記録確認日は時刻なしで必須",IF(OR(C77&lt;SUMIFS(当初受注!$B$8:$B$57,当初受注!$A$8:$A$57,A77),C77&gt;F77,F77&gt;受注一覧!$H$3),"受注日≦変更日≦確認日≦基準日を確認",IF(AND(B77&gt;1,OR(C77&lt;SUMIFS($C$8:$C$107,$A$8:$A$107,A77,$B$8:$B$107,B77-1),F77&lt;SUMIFS($F$8:$F$107,$A$8:$A$107,A77,$B$8:$B$107,B77-1))),"前版より日付が逆行しています",IF(COUNTIFS($A$8:$A$107,A77,$B$8:$B$107,"&lt;"&amp;B77,$D$8:$D$107,"取消")+COUNTIFS($A$8:$A$107,A77,$B$8:$B$107,"&lt;"&amp;B77,$D$8:$D$107,"未確認")&gt;0,"取消/未確認の後へ別版を追加できません","確認済み"))))))))))))))</f>
        <v/>
      </c>
      <c r="K77" s="1" t="str">
        <f aca="false">IF(J77="","",IF(J77="確認済み",0,1))</f>
        <v/>
      </c>
      <c r="L77" s="1" t="n">
        <f aca="false">IF(COUNTA(A77:F77)=0,IF(AND(J77="",K77="",G77="",H77=""),0,1),IF(NOT(AND(ISTEXT(J77),J77=IF(COUNTA(A77:F77)=0,"",IF(NOT(AND(ISTEXT(A77),LEN(A77)=8,EXACT(LEFT(A77,4),"ORD-"),ISNUMBER(FIND(MID(A77,5,1)&amp;"x","0x1x2x3x4x5x6x7x8x9x")),ISNUMBER(FIND(MID(A77,6,1)&amp;"x","0x1x2x3x4x5x6x7x8x9x")),ISNUMBER(FIND(MID(A77,7,1)&amp;"x","0x1x2x3x4x5x6x7x8x9x")),ISNUMBER(FIND(MID(A77,8,1)&amp;"x","0x1x2x3x4x5x6x7x8x9x")))),"IDはORD-と半角数字4桁",IF(COUNTIFS(当初受注!$A$8:$A$57,A77)&lt;&gt;1,"当初受注が一意に登録されていません",IF(NOT(IF(ISNUMBER(B77),AND(B77&gt;=1,B77&lt;=100,B77=INT(B77)),FALSE())),"変更版は1〜100の整数で必須",IF(COUNTIFS($A$8:$A$107,A77,$B$8:$B$107,B77)&gt;1,"同じ受注の変更版が重複",IF(AND(B77&gt;1,COUNTIFS($A$8:$A$107,A77,$B$8:$B$107,B77-1)&lt;&gt;1),"変更版の連番が欠落",IF(NOT(IF(ISNUMBER(C77),AND(C77&gt;=43831,C77&lt;73051,C77=INT(C77)),FALSE())),"変更発生日は時刻なしで必須",IF(NOT(OR(D77="変更",D77="取消",D77="未確認")),"区分を確認",IF(AND(D77="変更",NOT(IF(ISNUMBER(E77),AND(E77&gt;=0,E77&lt;=1000000000,E77=INT(E77)),FALSE()))),"変更後総額は0〜10億円の整数で必須",IF(AND(D77&lt;&gt;"変更",COUNTA(E77)&gt;0),"取消/未確認の金額は空欄",IF(NOT(IF(ISNUMBER(F77),AND(F77&gt;=43831,F77&lt;73051,F77=INT(F77)),FALSE())),"記録確認日は時刻なしで必須",IF(OR(C77&lt;SUMIFS(当初受注!$B$8:$B$57,当初受注!$A$8:$A$57,A77),C77&gt;F77,F77&gt;受注一覧!$H$3),"受注日≦変更日≦確認日≦基準日を確認",IF(AND(B77&gt;1,OR(C77&lt;SUMIFS($C$8:$C$107,$A$8:$A$107,A77,$B$8:$B$107,B77-1),F77&lt;SUMIFS($F$8:$F$107,$A$8:$A$107,A77,$B$8:$B$107,B77-1))),"前版より日付が逆行しています",IF(COUNTIFS($A$8:$A$107,A77,$B$8:$B$107,"&lt;"&amp;B77,$D$8:$D$107,"取消")+COUNTIFS($A$8:$A$107,A77,$B$8:$B$107,"&lt;"&amp;B77,$D$8:$D$107,"未確認")&gt;0,"取消/未確認の後へ別版を追加できません","確認済み")))))))))))))),ISNUMBER(K77),K77=IF(J77="確認済み",0,1))),1,IF(K77&lt;&gt;0,0,IF(AND(ISNUMBER(G77),G77=IF(COUNTIFS($A$8:$A$107,A77,$B$8:$B$107,"&gt;"&amp;B77)=0,1,0),IF(D77="未確認",ISTEXT(H77),ISNUMBER(H77)),H77=IF(D77="変更",E77,IF(D77="取消",0,""))),0,1))))</f>
        <v>0</v>
      </c>
    </row>
    <row r="78" customFormat="false" ht="30" hidden="false" customHeight="true" outlineLevel="0" collapsed="false">
      <c r="A78" s="9"/>
      <c r="B78" s="13"/>
      <c r="C78" s="3"/>
      <c r="D78" s="14"/>
      <c r="E78" s="10"/>
      <c r="F78" s="3"/>
      <c r="G78" s="1" t="str">
        <f aca="false">IF(J78="","",IF(K78&lt;&gt;0,NA(),IF(COUNTIFS($A$8:$A$107,A78,$B$8:$B$107,"&gt;"&amp;B78)=0,1,0)))</f>
        <v/>
      </c>
      <c r="H78" s="4" t="str">
        <f aca="false">IF(J78="","",IF(K78&lt;&gt;0,NA(),IF(D78="変更",E78,IF(D78="取消",0,""))))</f>
        <v/>
      </c>
      <c r="I78" s="1"/>
      <c r="J78" s="1" t="str">
        <f aca="false">IF(COUNTA(A78:F78)=0,"",IF(NOT(AND(ISTEXT(A78),LEN(A78)=8,EXACT(LEFT(A78,4),"ORD-"),ISNUMBER(FIND(MID(A78,5,1)&amp;"x","0x1x2x3x4x5x6x7x8x9x")),ISNUMBER(FIND(MID(A78,6,1)&amp;"x","0x1x2x3x4x5x6x7x8x9x")),ISNUMBER(FIND(MID(A78,7,1)&amp;"x","0x1x2x3x4x5x6x7x8x9x")),ISNUMBER(FIND(MID(A78,8,1)&amp;"x","0x1x2x3x4x5x6x7x8x9x")))),"IDはORD-と半角数字4桁",IF(COUNTIFS(当初受注!$A$8:$A$57,A78)&lt;&gt;1,"当初受注が一意に登録されていません",IF(NOT(IF(ISNUMBER(B78),AND(B78&gt;=1,B78&lt;=100,B78=INT(B78)),FALSE())),"変更版は1〜100の整数で必須",IF(COUNTIFS($A$8:$A$107,A78,$B$8:$B$107,B78)&gt;1,"同じ受注の変更版が重複",IF(AND(B78&gt;1,COUNTIFS($A$8:$A$107,A78,$B$8:$B$107,B78-1)&lt;&gt;1),"変更版の連番が欠落",IF(NOT(IF(ISNUMBER(C78),AND(C78&gt;=43831,C78&lt;73051,C78=INT(C78)),FALSE())),"変更発生日は時刻なしで必須",IF(NOT(OR(D78="変更",D78="取消",D78="未確認")),"区分を確認",IF(AND(D78="変更",NOT(IF(ISNUMBER(E78),AND(E78&gt;=0,E78&lt;=1000000000,E78=INT(E78)),FALSE()))),"変更後総額は0〜10億円の整数で必須",IF(AND(D78&lt;&gt;"変更",COUNTA(E78)&gt;0),"取消/未確認の金額は空欄",IF(NOT(IF(ISNUMBER(F78),AND(F78&gt;=43831,F78&lt;73051,F78=INT(F78)),FALSE())),"記録確認日は時刻なしで必須",IF(OR(C78&lt;SUMIFS(当初受注!$B$8:$B$57,当初受注!$A$8:$A$57,A78),C78&gt;F78,F78&gt;受注一覧!$H$3),"受注日≦変更日≦確認日≦基準日を確認",IF(AND(B78&gt;1,OR(C78&lt;SUMIFS($C$8:$C$107,$A$8:$A$107,A78,$B$8:$B$107,B78-1),F78&lt;SUMIFS($F$8:$F$107,$A$8:$A$107,A78,$B$8:$B$107,B78-1))),"前版より日付が逆行しています",IF(COUNTIFS($A$8:$A$107,A78,$B$8:$B$107,"&lt;"&amp;B78,$D$8:$D$107,"取消")+COUNTIFS($A$8:$A$107,A78,$B$8:$B$107,"&lt;"&amp;B78,$D$8:$D$107,"未確認")&gt;0,"取消/未確認の後へ別版を追加できません","確認済み"))))))))))))))</f>
        <v/>
      </c>
      <c r="K78" s="1" t="str">
        <f aca="false">IF(J78="","",IF(J78="確認済み",0,1))</f>
        <v/>
      </c>
      <c r="L78" s="1" t="n">
        <f aca="false">IF(COUNTA(A78:F78)=0,IF(AND(J78="",K78="",G78="",H78=""),0,1),IF(NOT(AND(ISTEXT(J78),J78=IF(COUNTA(A78:F78)=0,"",IF(NOT(AND(ISTEXT(A78),LEN(A78)=8,EXACT(LEFT(A78,4),"ORD-"),ISNUMBER(FIND(MID(A78,5,1)&amp;"x","0x1x2x3x4x5x6x7x8x9x")),ISNUMBER(FIND(MID(A78,6,1)&amp;"x","0x1x2x3x4x5x6x7x8x9x")),ISNUMBER(FIND(MID(A78,7,1)&amp;"x","0x1x2x3x4x5x6x7x8x9x")),ISNUMBER(FIND(MID(A78,8,1)&amp;"x","0x1x2x3x4x5x6x7x8x9x")))),"IDはORD-と半角数字4桁",IF(COUNTIFS(当初受注!$A$8:$A$57,A78)&lt;&gt;1,"当初受注が一意に登録されていません",IF(NOT(IF(ISNUMBER(B78),AND(B78&gt;=1,B78&lt;=100,B78=INT(B78)),FALSE())),"変更版は1〜100の整数で必須",IF(COUNTIFS($A$8:$A$107,A78,$B$8:$B$107,B78)&gt;1,"同じ受注の変更版が重複",IF(AND(B78&gt;1,COUNTIFS($A$8:$A$107,A78,$B$8:$B$107,B78-1)&lt;&gt;1),"変更版の連番が欠落",IF(NOT(IF(ISNUMBER(C78),AND(C78&gt;=43831,C78&lt;73051,C78=INT(C78)),FALSE())),"変更発生日は時刻なしで必須",IF(NOT(OR(D78="変更",D78="取消",D78="未確認")),"区分を確認",IF(AND(D78="変更",NOT(IF(ISNUMBER(E78),AND(E78&gt;=0,E78&lt;=1000000000,E78=INT(E78)),FALSE()))),"変更後総額は0〜10億円の整数で必須",IF(AND(D78&lt;&gt;"変更",COUNTA(E78)&gt;0),"取消/未確認の金額は空欄",IF(NOT(IF(ISNUMBER(F78),AND(F78&gt;=43831,F78&lt;73051,F78=INT(F78)),FALSE())),"記録確認日は時刻なしで必須",IF(OR(C78&lt;SUMIFS(当初受注!$B$8:$B$57,当初受注!$A$8:$A$57,A78),C78&gt;F78,F78&gt;受注一覧!$H$3),"受注日≦変更日≦確認日≦基準日を確認",IF(AND(B78&gt;1,OR(C78&lt;SUMIFS($C$8:$C$107,$A$8:$A$107,A78,$B$8:$B$107,B78-1),F78&lt;SUMIFS($F$8:$F$107,$A$8:$A$107,A78,$B$8:$B$107,B78-1))),"前版より日付が逆行しています",IF(COUNTIFS($A$8:$A$107,A78,$B$8:$B$107,"&lt;"&amp;B78,$D$8:$D$107,"取消")+COUNTIFS($A$8:$A$107,A78,$B$8:$B$107,"&lt;"&amp;B78,$D$8:$D$107,"未確認")&gt;0,"取消/未確認の後へ別版を追加できません","確認済み")))))))))))))),ISNUMBER(K78),K78=IF(J78="確認済み",0,1))),1,IF(K78&lt;&gt;0,0,IF(AND(ISNUMBER(G78),G78=IF(COUNTIFS($A$8:$A$107,A78,$B$8:$B$107,"&gt;"&amp;B78)=0,1,0),IF(D78="未確認",ISTEXT(H78),ISNUMBER(H78)),H78=IF(D78="変更",E78,IF(D78="取消",0,""))),0,1))))</f>
        <v>0</v>
      </c>
    </row>
    <row r="79" customFormat="false" ht="30" hidden="false" customHeight="true" outlineLevel="0" collapsed="false">
      <c r="A79" s="9"/>
      <c r="B79" s="13"/>
      <c r="C79" s="3"/>
      <c r="D79" s="14"/>
      <c r="E79" s="10"/>
      <c r="F79" s="3"/>
      <c r="G79" s="1" t="str">
        <f aca="false">IF(J79="","",IF(K79&lt;&gt;0,NA(),IF(COUNTIFS($A$8:$A$107,A79,$B$8:$B$107,"&gt;"&amp;B79)=0,1,0)))</f>
        <v/>
      </c>
      <c r="H79" s="4" t="str">
        <f aca="false">IF(J79="","",IF(K79&lt;&gt;0,NA(),IF(D79="変更",E79,IF(D79="取消",0,""))))</f>
        <v/>
      </c>
      <c r="I79" s="1"/>
      <c r="J79" s="1" t="str">
        <f aca="false">IF(COUNTA(A79:F79)=0,"",IF(NOT(AND(ISTEXT(A79),LEN(A79)=8,EXACT(LEFT(A79,4),"ORD-"),ISNUMBER(FIND(MID(A79,5,1)&amp;"x","0x1x2x3x4x5x6x7x8x9x")),ISNUMBER(FIND(MID(A79,6,1)&amp;"x","0x1x2x3x4x5x6x7x8x9x")),ISNUMBER(FIND(MID(A79,7,1)&amp;"x","0x1x2x3x4x5x6x7x8x9x")),ISNUMBER(FIND(MID(A79,8,1)&amp;"x","0x1x2x3x4x5x6x7x8x9x")))),"IDはORD-と半角数字4桁",IF(COUNTIFS(当初受注!$A$8:$A$57,A79)&lt;&gt;1,"当初受注が一意に登録されていません",IF(NOT(IF(ISNUMBER(B79),AND(B79&gt;=1,B79&lt;=100,B79=INT(B79)),FALSE())),"変更版は1〜100の整数で必須",IF(COUNTIFS($A$8:$A$107,A79,$B$8:$B$107,B79)&gt;1,"同じ受注の変更版が重複",IF(AND(B79&gt;1,COUNTIFS($A$8:$A$107,A79,$B$8:$B$107,B79-1)&lt;&gt;1),"変更版の連番が欠落",IF(NOT(IF(ISNUMBER(C79),AND(C79&gt;=43831,C79&lt;73051,C79=INT(C79)),FALSE())),"変更発生日は時刻なしで必須",IF(NOT(OR(D79="変更",D79="取消",D79="未確認")),"区分を確認",IF(AND(D79="変更",NOT(IF(ISNUMBER(E79),AND(E79&gt;=0,E79&lt;=1000000000,E79=INT(E79)),FALSE()))),"変更後総額は0〜10億円の整数で必須",IF(AND(D79&lt;&gt;"変更",COUNTA(E79)&gt;0),"取消/未確認の金額は空欄",IF(NOT(IF(ISNUMBER(F79),AND(F79&gt;=43831,F79&lt;73051,F79=INT(F79)),FALSE())),"記録確認日は時刻なしで必須",IF(OR(C79&lt;SUMIFS(当初受注!$B$8:$B$57,当初受注!$A$8:$A$57,A79),C79&gt;F79,F79&gt;受注一覧!$H$3),"受注日≦変更日≦確認日≦基準日を確認",IF(AND(B79&gt;1,OR(C79&lt;SUMIFS($C$8:$C$107,$A$8:$A$107,A79,$B$8:$B$107,B79-1),F79&lt;SUMIFS($F$8:$F$107,$A$8:$A$107,A79,$B$8:$B$107,B79-1))),"前版より日付が逆行しています",IF(COUNTIFS($A$8:$A$107,A79,$B$8:$B$107,"&lt;"&amp;B79,$D$8:$D$107,"取消")+COUNTIFS($A$8:$A$107,A79,$B$8:$B$107,"&lt;"&amp;B79,$D$8:$D$107,"未確認")&gt;0,"取消/未確認の後へ別版を追加できません","確認済み"))))))))))))))</f>
        <v/>
      </c>
      <c r="K79" s="1" t="str">
        <f aca="false">IF(J79="","",IF(J79="確認済み",0,1))</f>
        <v/>
      </c>
      <c r="L79" s="1" t="n">
        <f aca="false">IF(COUNTA(A79:F79)=0,IF(AND(J79="",K79="",G79="",H79=""),0,1),IF(NOT(AND(ISTEXT(J79),J79=IF(COUNTA(A79:F79)=0,"",IF(NOT(AND(ISTEXT(A79),LEN(A79)=8,EXACT(LEFT(A79,4),"ORD-"),ISNUMBER(FIND(MID(A79,5,1)&amp;"x","0x1x2x3x4x5x6x7x8x9x")),ISNUMBER(FIND(MID(A79,6,1)&amp;"x","0x1x2x3x4x5x6x7x8x9x")),ISNUMBER(FIND(MID(A79,7,1)&amp;"x","0x1x2x3x4x5x6x7x8x9x")),ISNUMBER(FIND(MID(A79,8,1)&amp;"x","0x1x2x3x4x5x6x7x8x9x")))),"IDはORD-と半角数字4桁",IF(COUNTIFS(当初受注!$A$8:$A$57,A79)&lt;&gt;1,"当初受注が一意に登録されていません",IF(NOT(IF(ISNUMBER(B79),AND(B79&gt;=1,B79&lt;=100,B79=INT(B79)),FALSE())),"変更版は1〜100の整数で必須",IF(COUNTIFS($A$8:$A$107,A79,$B$8:$B$107,B79)&gt;1,"同じ受注の変更版が重複",IF(AND(B79&gt;1,COUNTIFS($A$8:$A$107,A79,$B$8:$B$107,B79-1)&lt;&gt;1),"変更版の連番が欠落",IF(NOT(IF(ISNUMBER(C79),AND(C79&gt;=43831,C79&lt;73051,C79=INT(C79)),FALSE())),"変更発生日は時刻なしで必須",IF(NOT(OR(D79="変更",D79="取消",D79="未確認")),"区分を確認",IF(AND(D79="変更",NOT(IF(ISNUMBER(E79),AND(E79&gt;=0,E79&lt;=1000000000,E79=INT(E79)),FALSE()))),"変更後総額は0〜10億円の整数で必須",IF(AND(D79&lt;&gt;"変更",COUNTA(E79)&gt;0),"取消/未確認の金額は空欄",IF(NOT(IF(ISNUMBER(F79),AND(F79&gt;=43831,F79&lt;73051,F79=INT(F79)),FALSE())),"記録確認日は時刻なしで必須",IF(OR(C79&lt;SUMIFS(当初受注!$B$8:$B$57,当初受注!$A$8:$A$57,A79),C79&gt;F79,F79&gt;受注一覧!$H$3),"受注日≦変更日≦確認日≦基準日を確認",IF(AND(B79&gt;1,OR(C79&lt;SUMIFS($C$8:$C$107,$A$8:$A$107,A79,$B$8:$B$107,B79-1),F79&lt;SUMIFS($F$8:$F$107,$A$8:$A$107,A79,$B$8:$B$107,B79-1))),"前版より日付が逆行しています",IF(COUNTIFS($A$8:$A$107,A79,$B$8:$B$107,"&lt;"&amp;B79,$D$8:$D$107,"取消")+COUNTIFS($A$8:$A$107,A79,$B$8:$B$107,"&lt;"&amp;B79,$D$8:$D$107,"未確認")&gt;0,"取消/未確認の後へ別版を追加できません","確認済み")))))))))))))),ISNUMBER(K79),K79=IF(J79="確認済み",0,1))),1,IF(K79&lt;&gt;0,0,IF(AND(ISNUMBER(G79),G79=IF(COUNTIFS($A$8:$A$107,A79,$B$8:$B$107,"&gt;"&amp;B79)=0,1,0),IF(D79="未確認",ISTEXT(H79),ISNUMBER(H79)),H79=IF(D79="変更",E79,IF(D79="取消",0,""))),0,1))))</f>
        <v>0</v>
      </c>
    </row>
    <row r="80" customFormat="false" ht="30" hidden="false" customHeight="true" outlineLevel="0" collapsed="false">
      <c r="A80" s="9"/>
      <c r="B80" s="13"/>
      <c r="C80" s="3"/>
      <c r="D80" s="14"/>
      <c r="E80" s="10"/>
      <c r="F80" s="3"/>
      <c r="G80" s="1" t="str">
        <f aca="false">IF(J80="","",IF(K80&lt;&gt;0,NA(),IF(COUNTIFS($A$8:$A$107,A80,$B$8:$B$107,"&gt;"&amp;B80)=0,1,0)))</f>
        <v/>
      </c>
      <c r="H80" s="4" t="str">
        <f aca="false">IF(J80="","",IF(K80&lt;&gt;0,NA(),IF(D80="変更",E80,IF(D80="取消",0,""))))</f>
        <v/>
      </c>
      <c r="I80" s="1"/>
      <c r="J80" s="1" t="str">
        <f aca="false">IF(COUNTA(A80:F80)=0,"",IF(NOT(AND(ISTEXT(A80),LEN(A80)=8,EXACT(LEFT(A80,4),"ORD-"),ISNUMBER(FIND(MID(A80,5,1)&amp;"x","0x1x2x3x4x5x6x7x8x9x")),ISNUMBER(FIND(MID(A80,6,1)&amp;"x","0x1x2x3x4x5x6x7x8x9x")),ISNUMBER(FIND(MID(A80,7,1)&amp;"x","0x1x2x3x4x5x6x7x8x9x")),ISNUMBER(FIND(MID(A80,8,1)&amp;"x","0x1x2x3x4x5x6x7x8x9x")))),"IDはORD-と半角数字4桁",IF(COUNTIFS(当初受注!$A$8:$A$57,A80)&lt;&gt;1,"当初受注が一意に登録されていません",IF(NOT(IF(ISNUMBER(B80),AND(B80&gt;=1,B80&lt;=100,B80=INT(B80)),FALSE())),"変更版は1〜100の整数で必須",IF(COUNTIFS($A$8:$A$107,A80,$B$8:$B$107,B80)&gt;1,"同じ受注の変更版が重複",IF(AND(B80&gt;1,COUNTIFS($A$8:$A$107,A80,$B$8:$B$107,B80-1)&lt;&gt;1),"変更版の連番が欠落",IF(NOT(IF(ISNUMBER(C80),AND(C80&gt;=43831,C80&lt;73051,C80=INT(C80)),FALSE())),"変更発生日は時刻なしで必須",IF(NOT(OR(D80="変更",D80="取消",D80="未確認")),"区分を確認",IF(AND(D80="変更",NOT(IF(ISNUMBER(E80),AND(E80&gt;=0,E80&lt;=1000000000,E80=INT(E80)),FALSE()))),"変更後総額は0〜10億円の整数で必須",IF(AND(D80&lt;&gt;"変更",COUNTA(E80)&gt;0),"取消/未確認の金額は空欄",IF(NOT(IF(ISNUMBER(F80),AND(F80&gt;=43831,F80&lt;73051,F80=INT(F80)),FALSE())),"記録確認日は時刻なしで必須",IF(OR(C80&lt;SUMIFS(当初受注!$B$8:$B$57,当初受注!$A$8:$A$57,A80),C80&gt;F80,F80&gt;受注一覧!$H$3),"受注日≦変更日≦確認日≦基準日を確認",IF(AND(B80&gt;1,OR(C80&lt;SUMIFS($C$8:$C$107,$A$8:$A$107,A80,$B$8:$B$107,B80-1),F80&lt;SUMIFS($F$8:$F$107,$A$8:$A$107,A80,$B$8:$B$107,B80-1))),"前版より日付が逆行しています",IF(COUNTIFS($A$8:$A$107,A80,$B$8:$B$107,"&lt;"&amp;B80,$D$8:$D$107,"取消")+COUNTIFS($A$8:$A$107,A80,$B$8:$B$107,"&lt;"&amp;B80,$D$8:$D$107,"未確認")&gt;0,"取消/未確認の後へ別版を追加できません","確認済み"))))))))))))))</f>
        <v/>
      </c>
      <c r="K80" s="1" t="str">
        <f aca="false">IF(J80="","",IF(J80="確認済み",0,1))</f>
        <v/>
      </c>
      <c r="L80" s="1" t="n">
        <f aca="false">IF(COUNTA(A80:F80)=0,IF(AND(J80="",K80="",G80="",H80=""),0,1),IF(NOT(AND(ISTEXT(J80),J80=IF(COUNTA(A80:F80)=0,"",IF(NOT(AND(ISTEXT(A80),LEN(A80)=8,EXACT(LEFT(A80,4),"ORD-"),ISNUMBER(FIND(MID(A80,5,1)&amp;"x","0x1x2x3x4x5x6x7x8x9x")),ISNUMBER(FIND(MID(A80,6,1)&amp;"x","0x1x2x3x4x5x6x7x8x9x")),ISNUMBER(FIND(MID(A80,7,1)&amp;"x","0x1x2x3x4x5x6x7x8x9x")),ISNUMBER(FIND(MID(A80,8,1)&amp;"x","0x1x2x3x4x5x6x7x8x9x")))),"IDはORD-と半角数字4桁",IF(COUNTIFS(当初受注!$A$8:$A$57,A80)&lt;&gt;1,"当初受注が一意に登録されていません",IF(NOT(IF(ISNUMBER(B80),AND(B80&gt;=1,B80&lt;=100,B80=INT(B80)),FALSE())),"変更版は1〜100の整数で必須",IF(COUNTIFS($A$8:$A$107,A80,$B$8:$B$107,B80)&gt;1,"同じ受注の変更版が重複",IF(AND(B80&gt;1,COUNTIFS($A$8:$A$107,A80,$B$8:$B$107,B80-1)&lt;&gt;1),"変更版の連番が欠落",IF(NOT(IF(ISNUMBER(C80),AND(C80&gt;=43831,C80&lt;73051,C80=INT(C80)),FALSE())),"変更発生日は時刻なしで必須",IF(NOT(OR(D80="変更",D80="取消",D80="未確認")),"区分を確認",IF(AND(D80="変更",NOT(IF(ISNUMBER(E80),AND(E80&gt;=0,E80&lt;=1000000000,E80=INT(E80)),FALSE()))),"変更後総額は0〜10億円の整数で必須",IF(AND(D80&lt;&gt;"変更",COUNTA(E80)&gt;0),"取消/未確認の金額は空欄",IF(NOT(IF(ISNUMBER(F80),AND(F80&gt;=43831,F80&lt;73051,F80=INT(F80)),FALSE())),"記録確認日は時刻なしで必須",IF(OR(C80&lt;SUMIFS(当初受注!$B$8:$B$57,当初受注!$A$8:$A$57,A80),C80&gt;F80,F80&gt;受注一覧!$H$3),"受注日≦変更日≦確認日≦基準日を確認",IF(AND(B80&gt;1,OR(C80&lt;SUMIFS($C$8:$C$107,$A$8:$A$107,A80,$B$8:$B$107,B80-1),F80&lt;SUMIFS($F$8:$F$107,$A$8:$A$107,A80,$B$8:$B$107,B80-1))),"前版より日付が逆行しています",IF(COUNTIFS($A$8:$A$107,A80,$B$8:$B$107,"&lt;"&amp;B80,$D$8:$D$107,"取消")+COUNTIFS($A$8:$A$107,A80,$B$8:$B$107,"&lt;"&amp;B80,$D$8:$D$107,"未確認")&gt;0,"取消/未確認の後へ別版を追加できません","確認済み")))))))))))))),ISNUMBER(K80),K80=IF(J80="確認済み",0,1))),1,IF(K80&lt;&gt;0,0,IF(AND(ISNUMBER(G80),G80=IF(COUNTIFS($A$8:$A$107,A80,$B$8:$B$107,"&gt;"&amp;B80)=0,1,0),IF(D80="未確認",ISTEXT(H80),ISNUMBER(H80)),H80=IF(D80="変更",E80,IF(D80="取消",0,""))),0,1))))</f>
        <v>0</v>
      </c>
    </row>
    <row r="81" customFormat="false" ht="30" hidden="false" customHeight="true" outlineLevel="0" collapsed="false">
      <c r="A81" s="9"/>
      <c r="B81" s="13"/>
      <c r="C81" s="3"/>
      <c r="D81" s="14"/>
      <c r="E81" s="10"/>
      <c r="F81" s="3"/>
      <c r="G81" s="1" t="str">
        <f aca="false">IF(J81="","",IF(K81&lt;&gt;0,NA(),IF(COUNTIFS($A$8:$A$107,A81,$B$8:$B$107,"&gt;"&amp;B81)=0,1,0)))</f>
        <v/>
      </c>
      <c r="H81" s="4" t="str">
        <f aca="false">IF(J81="","",IF(K81&lt;&gt;0,NA(),IF(D81="変更",E81,IF(D81="取消",0,""))))</f>
        <v/>
      </c>
      <c r="I81" s="1"/>
      <c r="J81" s="1" t="str">
        <f aca="false">IF(COUNTA(A81:F81)=0,"",IF(NOT(AND(ISTEXT(A81),LEN(A81)=8,EXACT(LEFT(A81,4),"ORD-"),ISNUMBER(FIND(MID(A81,5,1)&amp;"x","0x1x2x3x4x5x6x7x8x9x")),ISNUMBER(FIND(MID(A81,6,1)&amp;"x","0x1x2x3x4x5x6x7x8x9x")),ISNUMBER(FIND(MID(A81,7,1)&amp;"x","0x1x2x3x4x5x6x7x8x9x")),ISNUMBER(FIND(MID(A81,8,1)&amp;"x","0x1x2x3x4x5x6x7x8x9x")))),"IDはORD-と半角数字4桁",IF(COUNTIFS(当初受注!$A$8:$A$57,A81)&lt;&gt;1,"当初受注が一意に登録されていません",IF(NOT(IF(ISNUMBER(B81),AND(B81&gt;=1,B81&lt;=100,B81=INT(B81)),FALSE())),"変更版は1〜100の整数で必須",IF(COUNTIFS($A$8:$A$107,A81,$B$8:$B$107,B81)&gt;1,"同じ受注の変更版が重複",IF(AND(B81&gt;1,COUNTIFS($A$8:$A$107,A81,$B$8:$B$107,B81-1)&lt;&gt;1),"変更版の連番が欠落",IF(NOT(IF(ISNUMBER(C81),AND(C81&gt;=43831,C81&lt;73051,C81=INT(C81)),FALSE())),"変更発生日は時刻なしで必須",IF(NOT(OR(D81="変更",D81="取消",D81="未確認")),"区分を確認",IF(AND(D81="変更",NOT(IF(ISNUMBER(E81),AND(E81&gt;=0,E81&lt;=1000000000,E81=INT(E81)),FALSE()))),"変更後総額は0〜10億円の整数で必須",IF(AND(D81&lt;&gt;"変更",COUNTA(E81)&gt;0),"取消/未確認の金額は空欄",IF(NOT(IF(ISNUMBER(F81),AND(F81&gt;=43831,F81&lt;73051,F81=INT(F81)),FALSE())),"記録確認日は時刻なしで必須",IF(OR(C81&lt;SUMIFS(当初受注!$B$8:$B$57,当初受注!$A$8:$A$57,A81),C81&gt;F81,F81&gt;受注一覧!$H$3),"受注日≦変更日≦確認日≦基準日を確認",IF(AND(B81&gt;1,OR(C81&lt;SUMIFS($C$8:$C$107,$A$8:$A$107,A81,$B$8:$B$107,B81-1),F81&lt;SUMIFS($F$8:$F$107,$A$8:$A$107,A81,$B$8:$B$107,B81-1))),"前版より日付が逆行しています",IF(COUNTIFS($A$8:$A$107,A81,$B$8:$B$107,"&lt;"&amp;B81,$D$8:$D$107,"取消")+COUNTIFS($A$8:$A$107,A81,$B$8:$B$107,"&lt;"&amp;B81,$D$8:$D$107,"未確認")&gt;0,"取消/未確認の後へ別版を追加できません","確認済み"))))))))))))))</f>
        <v/>
      </c>
      <c r="K81" s="1" t="str">
        <f aca="false">IF(J81="","",IF(J81="確認済み",0,1))</f>
        <v/>
      </c>
      <c r="L81" s="1" t="n">
        <f aca="false">IF(COUNTA(A81:F81)=0,IF(AND(J81="",K81="",G81="",H81=""),0,1),IF(NOT(AND(ISTEXT(J81),J81=IF(COUNTA(A81:F81)=0,"",IF(NOT(AND(ISTEXT(A81),LEN(A81)=8,EXACT(LEFT(A81,4),"ORD-"),ISNUMBER(FIND(MID(A81,5,1)&amp;"x","0x1x2x3x4x5x6x7x8x9x")),ISNUMBER(FIND(MID(A81,6,1)&amp;"x","0x1x2x3x4x5x6x7x8x9x")),ISNUMBER(FIND(MID(A81,7,1)&amp;"x","0x1x2x3x4x5x6x7x8x9x")),ISNUMBER(FIND(MID(A81,8,1)&amp;"x","0x1x2x3x4x5x6x7x8x9x")))),"IDはORD-と半角数字4桁",IF(COUNTIFS(当初受注!$A$8:$A$57,A81)&lt;&gt;1,"当初受注が一意に登録されていません",IF(NOT(IF(ISNUMBER(B81),AND(B81&gt;=1,B81&lt;=100,B81=INT(B81)),FALSE())),"変更版は1〜100の整数で必須",IF(COUNTIFS($A$8:$A$107,A81,$B$8:$B$107,B81)&gt;1,"同じ受注の変更版が重複",IF(AND(B81&gt;1,COUNTIFS($A$8:$A$107,A81,$B$8:$B$107,B81-1)&lt;&gt;1),"変更版の連番が欠落",IF(NOT(IF(ISNUMBER(C81),AND(C81&gt;=43831,C81&lt;73051,C81=INT(C81)),FALSE())),"変更発生日は時刻なしで必須",IF(NOT(OR(D81="変更",D81="取消",D81="未確認")),"区分を確認",IF(AND(D81="変更",NOT(IF(ISNUMBER(E81),AND(E81&gt;=0,E81&lt;=1000000000,E81=INT(E81)),FALSE()))),"変更後総額は0〜10億円の整数で必須",IF(AND(D81&lt;&gt;"変更",COUNTA(E81)&gt;0),"取消/未確認の金額は空欄",IF(NOT(IF(ISNUMBER(F81),AND(F81&gt;=43831,F81&lt;73051,F81=INT(F81)),FALSE())),"記録確認日は時刻なしで必須",IF(OR(C81&lt;SUMIFS(当初受注!$B$8:$B$57,当初受注!$A$8:$A$57,A81),C81&gt;F81,F81&gt;受注一覧!$H$3),"受注日≦変更日≦確認日≦基準日を確認",IF(AND(B81&gt;1,OR(C81&lt;SUMIFS($C$8:$C$107,$A$8:$A$107,A81,$B$8:$B$107,B81-1),F81&lt;SUMIFS($F$8:$F$107,$A$8:$A$107,A81,$B$8:$B$107,B81-1))),"前版より日付が逆行しています",IF(COUNTIFS($A$8:$A$107,A81,$B$8:$B$107,"&lt;"&amp;B81,$D$8:$D$107,"取消")+COUNTIFS($A$8:$A$107,A81,$B$8:$B$107,"&lt;"&amp;B81,$D$8:$D$107,"未確認")&gt;0,"取消/未確認の後へ別版を追加できません","確認済み")))))))))))))),ISNUMBER(K81),K81=IF(J81="確認済み",0,1))),1,IF(K81&lt;&gt;0,0,IF(AND(ISNUMBER(G81),G81=IF(COUNTIFS($A$8:$A$107,A81,$B$8:$B$107,"&gt;"&amp;B81)=0,1,0),IF(D81="未確認",ISTEXT(H81),ISNUMBER(H81)),H81=IF(D81="変更",E81,IF(D81="取消",0,""))),0,1))))</f>
        <v>0</v>
      </c>
    </row>
    <row r="82" customFormat="false" ht="30" hidden="false" customHeight="true" outlineLevel="0" collapsed="false">
      <c r="A82" s="9"/>
      <c r="B82" s="13"/>
      <c r="C82" s="3"/>
      <c r="D82" s="14"/>
      <c r="E82" s="10"/>
      <c r="F82" s="3"/>
      <c r="G82" s="1" t="str">
        <f aca="false">IF(J82="","",IF(K82&lt;&gt;0,NA(),IF(COUNTIFS($A$8:$A$107,A82,$B$8:$B$107,"&gt;"&amp;B82)=0,1,0)))</f>
        <v/>
      </c>
      <c r="H82" s="4" t="str">
        <f aca="false">IF(J82="","",IF(K82&lt;&gt;0,NA(),IF(D82="変更",E82,IF(D82="取消",0,""))))</f>
        <v/>
      </c>
      <c r="I82" s="1"/>
      <c r="J82" s="1" t="str">
        <f aca="false">IF(COUNTA(A82:F82)=0,"",IF(NOT(AND(ISTEXT(A82),LEN(A82)=8,EXACT(LEFT(A82,4),"ORD-"),ISNUMBER(FIND(MID(A82,5,1)&amp;"x","0x1x2x3x4x5x6x7x8x9x")),ISNUMBER(FIND(MID(A82,6,1)&amp;"x","0x1x2x3x4x5x6x7x8x9x")),ISNUMBER(FIND(MID(A82,7,1)&amp;"x","0x1x2x3x4x5x6x7x8x9x")),ISNUMBER(FIND(MID(A82,8,1)&amp;"x","0x1x2x3x4x5x6x7x8x9x")))),"IDはORD-と半角数字4桁",IF(COUNTIFS(当初受注!$A$8:$A$57,A82)&lt;&gt;1,"当初受注が一意に登録されていません",IF(NOT(IF(ISNUMBER(B82),AND(B82&gt;=1,B82&lt;=100,B82=INT(B82)),FALSE())),"変更版は1〜100の整数で必須",IF(COUNTIFS($A$8:$A$107,A82,$B$8:$B$107,B82)&gt;1,"同じ受注の変更版が重複",IF(AND(B82&gt;1,COUNTIFS($A$8:$A$107,A82,$B$8:$B$107,B82-1)&lt;&gt;1),"変更版の連番が欠落",IF(NOT(IF(ISNUMBER(C82),AND(C82&gt;=43831,C82&lt;73051,C82=INT(C82)),FALSE())),"変更発生日は時刻なしで必須",IF(NOT(OR(D82="変更",D82="取消",D82="未確認")),"区分を確認",IF(AND(D82="変更",NOT(IF(ISNUMBER(E82),AND(E82&gt;=0,E82&lt;=1000000000,E82=INT(E82)),FALSE()))),"変更後総額は0〜10億円の整数で必須",IF(AND(D82&lt;&gt;"変更",COUNTA(E82)&gt;0),"取消/未確認の金額は空欄",IF(NOT(IF(ISNUMBER(F82),AND(F82&gt;=43831,F82&lt;73051,F82=INT(F82)),FALSE())),"記録確認日は時刻なしで必須",IF(OR(C82&lt;SUMIFS(当初受注!$B$8:$B$57,当初受注!$A$8:$A$57,A82),C82&gt;F82,F82&gt;受注一覧!$H$3),"受注日≦変更日≦確認日≦基準日を確認",IF(AND(B82&gt;1,OR(C82&lt;SUMIFS($C$8:$C$107,$A$8:$A$107,A82,$B$8:$B$107,B82-1),F82&lt;SUMIFS($F$8:$F$107,$A$8:$A$107,A82,$B$8:$B$107,B82-1))),"前版より日付が逆行しています",IF(COUNTIFS($A$8:$A$107,A82,$B$8:$B$107,"&lt;"&amp;B82,$D$8:$D$107,"取消")+COUNTIFS($A$8:$A$107,A82,$B$8:$B$107,"&lt;"&amp;B82,$D$8:$D$107,"未確認")&gt;0,"取消/未確認の後へ別版を追加できません","確認済み"))))))))))))))</f>
        <v/>
      </c>
      <c r="K82" s="1" t="str">
        <f aca="false">IF(J82="","",IF(J82="確認済み",0,1))</f>
        <v/>
      </c>
      <c r="L82" s="1" t="n">
        <f aca="false">IF(COUNTA(A82:F82)=0,IF(AND(J82="",K82="",G82="",H82=""),0,1),IF(NOT(AND(ISTEXT(J82),J82=IF(COUNTA(A82:F82)=0,"",IF(NOT(AND(ISTEXT(A82),LEN(A82)=8,EXACT(LEFT(A82,4),"ORD-"),ISNUMBER(FIND(MID(A82,5,1)&amp;"x","0x1x2x3x4x5x6x7x8x9x")),ISNUMBER(FIND(MID(A82,6,1)&amp;"x","0x1x2x3x4x5x6x7x8x9x")),ISNUMBER(FIND(MID(A82,7,1)&amp;"x","0x1x2x3x4x5x6x7x8x9x")),ISNUMBER(FIND(MID(A82,8,1)&amp;"x","0x1x2x3x4x5x6x7x8x9x")))),"IDはORD-と半角数字4桁",IF(COUNTIFS(当初受注!$A$8:$A$57,A82)&lt;&gt;1,"当初受注が一意に登録されていません",IF(NOT(IF(ISNUMBER(B82),AND(B82&gt;=1,B82&lt;=100,B82=INT(B82)),FALSE())),"変更版は1〜100の整数で必須",IF(COUNTIFS($A$8:$A$107,A82,$B$8:$B$107,B82)&gt;1,"同じ受注の変更版が重複",IF(AND(B82&gt;1,COUNTIFS($A$8:$A$107,A82,$B$8:$B$107,B82-1)&lt;&gt;1),"変更版の連番が欠落",IF(NOT(IF(ISNUMBER(C82),AND(C82&gt;=43831,C82&lt;73051,C82=INT(C82)),FALSE())),"変更発生日は時刻なしで必須",IF(NOT(OR(D82="変更",D82="取消",D82="未確認")),"区分を確認",IF(AND(D82="変更",NOT(IF(ISNUMBER(E82),AND(E82&gt;=0,E82&lt;=1000000000,E82=INT(E82)),FALSE()))),"変更後総額は0〜10億円の整数で必須",IF(AND(D82&lt;&gt;"変更",COUNTA(E82)&gt;0),"取消/未確認の金額は空欄",IF(NOT(IF(ISNUMBER(F82),AND(F82&gt;=43831,F82&lt;73051,F82=INT(F82)),FALSE())),"記録確認日は時刻なしで必須",IF(OR(C82&lt;SUMIFS(当初受注!$B$8:$B$57,当初受注!$A$8:$A$57,A82),C82&gt;F82,F82&gt;受注一覧!$H$3),"受注日≦変更日≦確認日≦基準日を確認",IF(AND(B82&gt;1,OR(C82&lt;SUMIFS($C$8:$C$107,$A$8:$A$107,A82,$B$8:$B$107,B82-1),F82&lt;SUMIFS($F$8:$F$107,$A$8:$A$107,A82,$B$8:$B$107,B82-1))),"前版より日付が逆行しています",IF(COUNTIFS($A$8:$A$107,A82,$B$8:$B$107,"&lt;"&amp;B82,$D$8:$D$107,"取消")+COUNTIFS($A$8:$A$107,A82,$B$8:$B$107,"&lt;"&amp;B82,$D$8:$D$107,"未確認")&gt;0,"取消/未確認の後へ別版を追加できません","確認済み")))))))))))))),ISNUMBER(K82),K82=IF(J82="確認済み",0,1))),1,IF(K82&lt;&gt;0,0,IF(AND(ISNUMBER(G82),G82=IF(COUNTIFS($A$8:$A$107,A82,$B$8:$B$107,"&gt;"&amp;B82)=0,1,0),IF(D82="未確認",ISTEXT(H82),ISNUMBER(H82)),H82=IF(D82="変更",E82,IF(D82="取消",0,""))),0,1))))</f>
        <v>0</v>
      </c>
    </row>
    <row r="83" customFormat="false" ht="30" hidden="false" customHeight="true" outlineLevel="0" collapsed="false">
      <c r="A83" s="9"/>
      <c r="B83" s="13"/>
      <c r="C83" s="3"/>
      <c r="D83" s="14"/>
      <c r="E83" s="10"/>
      <c r="F83" s="3"/>
      <c r="G83" s="1" t="str">
        <f aca="false">IF(J83="","",IF(K83&lt;&gt;0,NA(),IF(COUNTIFS($A$8:$A$107,A83,$B$8:$B$107,"&gt;"&amp;B83)=0,1,0)))</f>
        <v/>
      </c>
      <c r="H83" s="4" t="str">
        <f aca="false">IF(J83="","",IF(K83&lt;&gt;0,NA(),IF(D83="変更",E83,IF(D83="取消",0,""))))</f>
        <v/>
      </c>
      <c r="I83" s="1"/>
      <c r="J83" s="1" t="str">
        <f aca="false">IF(COUNTA(A83:F83)=0,"",IF(NOT(AND(ISTEXT(A83),LEN(A83)=8,EXACT(LEFT(A83,4),"ORD-"),ISNUMBER(FIND(MID(A83,5,1)&amp;"x","0x1x2x3x4x5x6x7x8x9x")),ISNUMBER(FIND(MID(A83,6,1)&amp;"x","0x1x2x3x4x5x6x7x8x9x")),ISNUMBER(FIND(MID(A83,7,1)&amp;"x","0x1x2x3x4x5x6x7x8x9x")),ISNUMBER(FIND(MID(A83,8,1)&amp;"x","0x1x2x3x4x5x6x7x8x9x")))),"IDはORD-と半角数字4桁",IF(COUNTIFS(当初受注!$A$8:$A$57,A83)&lt;&gt;1,"当初受注が一意に登録されていません",IF(NOT(IF(ISNUMBER(B83),AND(B83&gt;=1,B83&lt;=100,B83=INT(B83)),FALSE())),"変更版は1〜100の整数で必須",IF(COUNTIFS($A$8:$A$107,A83,$B$8:$B$107,B83)&gt;1,"同じ受注の変更版が重複",IF(AND(B83&gt;1,COUNTIFS($A$8:$A$107,A83,$B$8:$B$107,B83-1)&lt;&gt;1),"変更版の連番が欠落",IF(NOT(IF(ISNUMBER(C83),AND(C83&gt;=43831,C83&lt;73051,C83=INT(C83)),FALSE())),"変更発生日は時刻なしで必須",IF(NOT(OR(D83="変更",D83="取消",D83="未確認")),"区分を確認",IF(AND(D83="変更",NOT(IF(ISNUMBER(E83),AND(E83&gt;=0,E83&lt;=1000000000,E83=INT(E83)),FALSE()))),"変更後総額は0〜10億円の整数で必須",IF(AND(D83&lt;&gt;"変更",COUNTA(E83)&gt;0),"取消/未確認の金額は空欄",IF(NOT(IF(ISNUMBER(F83),AND(F83&gt;=43831,F83&lt;73051,F83=INT(F83)),FALSE())),"記録確認日は時刻なしで必須",IF(OR(C83&lt;SUMIFS(当初受注!$B$8:$B$57,当初受注!$A$8:$A$57,A83),C83&gt;F83,F83&gt;受注一覧!$H$3),"受注日≦変更日≦確認日≦基準日を確認",IF(AND(B83&gt;1,OR(C83&lt;SUMIFS($C$8:$C$107,$A$8:$A$107,A83,$B$8:$B$107,B83-1),F83&lt;SUMIFS($F$8:$F$107,$A$8:$A$107,A83,$B$8:$B$107,B83-1))),"前版より日付が逆行しています",IF(COUNTIFS($A$8:$A$107,A83,$B$8:$B$107,"&lt;"&amp;B83,$D$8:$D$107,"取消")+COUNTIFS($A$8:$A$107,A83,$B$8:$B$107,"&lt;"&amp;B83,$D$8:$D$107,"未確認")&gt;0,"取消/未確認の後へ別版を追加できません","確認済み"))))))))))))))</f>
        <v/>
      </c>
      <c r="K83" s="1" t="str">
        <f aca="false">IF(J83="","",IF(J83="確認済み",0,1))</f>
        <v/>
      </c>
      <c r="L83" s="1" t="n">
        <f aca="false">IF(COUNTA(A83:F83)=0,IF(AND(J83="",K83="",G83="",H83=""),0,1),IF(NOT(AND(ISTEXT(J83),J83=IF(COUNTA(A83:F83)=0,"",IF(NOT(AND(ISTEXT(A83),LEN(A83)=8,EXACT(LEFT(A83,4),"ORD-"),ISNUMBER(FIND(MID(A83,5,1)&amp;"x","0x1x2x3x4x5x6x7x8x9x")),ISNUMBER(FIND(MID(A83,6,1)&amp;"x","0x1x2x3x4x5x6x7x8x9x")),ISNUMBER(FIND(MID(A83,7,1)&amp;"x","0x1x2x3x4x5x6x7x8x9x")),ISNUMBER(FIND(MID(A83,8,1)&amp;"x","0x1x2x3x4x5x6x7x8x9x")))),"IDはORD-と半角数字4桁",IF(COUNTIFS(当初受注!$A$8:$A$57,A83)&lt;&gt;1,"当初受注が一意に登録されていません",IF(NOT(IF(ISNUMBER(B83),AND(B83&gt;=1,B83&lt;=100,B83=INT(B83)),FALSE())),"変更版は1〜100の整数で必須",IF(COUNTIFS($A$8:$A$107,A83,$B$8:$B$107,B83)&gt;1,"同じ受注の変更版が重複",IF(AND(B83&gt;1,COUNTIFS($A$8:$A$107,A83,$B$8:$B$107,B83-1)&lt;&gt;1),"変更版の連番が欠落",IF(NOT(IF(ISNUMBER(C83),AND(C83&gt;=43831,C83&lt;73051,C83=INT(C83)),FALSE())),"変更発生日は時刻なしで必須",IF(NOT(OR(D83="変更",D83="取消",D83="未確認")),"区分を確認",IF(AND(D83="変更",NOT(IF(ISNUMBER(E83),AND(E83&gt;=0,E83&lt;=1000000000,E83=INT(E83)),FALSE()))),"変更後総額は0〜10億円の整数で必須",IF(AND(D83&lt;&gt;"変更",COUNTA(E83)&gt;0),"取消/未確認の金額は空欄",IF(NOT(IF(ISNUMBER(F83),AND(F83&gt;=43831,F83&lt;73051,F83=INT(F83)),FALSE())),"記録確認日は時刻なしで必須",IF(OR(C83&lt;SUMIFS(当初受注!$B$8:$B$57,当初受注!$A$8:$A$57,A83),C83&gt;F83,F83&gt;受注一覧!$H$3),"受注日≦変更日≦確認日≦基準日を確認",IF(AND(B83&gt;1,OR(C83&lt;SUMIFS($C$8:$C$107,$A$8:$A$107,A83,$B$8:$B$107,B83-1),F83&lt;SUMIFS($F$8:$F$107,$A$8:$A$107,A83,$B$8:$B$107,B83-1))),"前版より日付が逆行しています",IF(COUNTIFS($A$8:$A$107,A83,$B$8:$B$107,"&lt;"&amp;B83,$D$8:$D$107,"取消")+COUNTIFS($A$8:$A$107,A83,$B$8:$B$107,"&lt;"&amp;B83,$D$8:$D$107,"未確認")&gt;0,"取消/未確認の後へ別版を追加できません","確認済み")))))))))))))),ISNUMBER(K83),K83=IF(J83="確認済み",0,1))),1,IF(K83&lt;&gt;0,0,IF(AND(ISNUMBER(G83),G83=IF(COUNTIFS($A$8:$A$107,A83,$B$8:$B$107,"&gt;"&amp;B83)=0,1,0),IF(D83="未確認",ISTEXT(H83),ISNUMBER(H83)),H83=IF(D83="変更",E83,IF(D83="取消",0,""))),0,1))))</f>
        <v>0</v>
      </c>
    </row>
    <row r="84" customFormat="false" ht="30" hidden="false" customHeight="true" outlineLevel="0" collapsed="false">
      <c r="A84" s="9"/>
      <c r="B84" s="13"/>
      <c r="C84" s="3"/>
      <c r="D84" s="14"/>
      <c r="E84" s="10"/>
      <c r="F84" s="3"/>
      <c r="G84" s="1" t="str">
        <f aca="false">IF(J84="","",IF(K84&lt;&gt;0,NA(),IF(COUNTIFS($A$8:$A$107,A84,$B$8:$B$107,"&gt;"&amp;B84)=0,1,0)))</f>
        <v/>
      </c>
      <c r="H84" s="4" t="str">
        <f aca="false">IF(J84="","",IF(K84&lt;&gt;0,NA(),IF(D84="変更",E84,IF(D84="取消",0,""))))</f>
        <v/>
      </c>
      <c r="I84" s="1"/>
      <c r="J84" s="1" t="str">
        <f aca="false">IF(COUNTA(A84:F84)=0,"",IF(NOT(AND(ISTEXT(A84),LEN(A84)=8,EXACT(LEFT(A84,4),"ORD-"),ISNUMBER(FIND(MID(A84,5,1)&amp;"x","0x1x2x3x4x5x6x7x8x9x")),ISNUMBER(FIND(MID(A84,6,1)&amp;"x","0x1x2x3x4x5x6x7x8x9x")),ISNUMBER(FIND(MID(A84,7,1)&amp;"x","0x1x2x3x4x5x6x7x8x9x")),ISNUMBER(FIND(MID(A84,8,1)&amp;"x","0x1x2x3x4x5x6x7x8x9x")))),"IDはORD-と半角数字4桁",IF(COUNTIFS(当初受注!$A$8:$A$57,A84)&lt;&gt;1,"当初受注が一意に登録されていません",IF(NOT(IF(ISNUMBER(B84),AND(B84&gt;=1,B84&lt;=100,B84=INT(B84)),FALSE())),"変更版は1〜100の整数で必須",IF(COUNTIFS($A$8:$A$107,A84,$B$8:$B$107,B84)&gt;1,"同じ受注の変更版が重複",IF(AND(B84&gt;1,COUNTIFS($A$8:$A$107,A84,$B$8:$B$107,B84-1)&lt;&gt;1),"変更版の連番が欠落",IF(NOT(IF(ISNUMBER(C84),AND(C84&gt;=43831,C84&lt;73051,C84=INT(C84)),FALSE())),"変更発生日は時刻なしで必須",IF(NOT(OR(D84="変更",D84="取消",D84="未確認")),"区分を確認",IF(AND(D84="変更",NOT(IF(ISNUMBER(E84),AND(E84&gt;=0,E84&lt;=1000000000,E84=INT(E84)),FALSE()))),"変更後総額は0〜10億円の整数で必須",IF(AND(D84&lt;&gt;"変更",COUNTA(E84)&gt;0),"取消/未確認の金額は空欄",IF(NOT(IF(ISNUMBER(F84),AND(F84&gt;=43831,F84&lt;73051,F84=INT(F84)),FALSE())),"記録確認日は時刻なしで必須",IF(OR(C84&lt;SUMIFS(当初受注!$B$8:$B$57,当初受注!$A$8:$A$57,A84),C84&gt;F84,F84&gt;受注一覧!$H$3),"受注日≦変更日≦確認日≦基準日を確認",IF(AND(B84&gt;1,OR(C84&lt;SUMIFS($C$8:$C$107,$A$8:$A$107,A84,$B$8:$B$107,B84-1),F84&lt;SUMIFS($F$8:$F$107,$A$8:$A$107,A84,$B$8:$B$107,B84-1))),"前版より日付が逆行しています",IF(COUNTIFS($A$8:$A$107,A84,$B$8:$B$107,"&lt;"&amp;B84,$D$8:$D$107,"取消")+COUNTIFS($A$8:$A$107,A84,$B$8:$B$107,"&lt;"&amp;B84,$D$8:$D$107,"未確認")&gt;0,"取消/未確認の後へ別版を追加できません","確認済み"))))))))))))))</f>
        <v/>
      </c>
      <c r="K84" s="1" t="str">
        <f aca="false">IF(J84="","",IF(J84="確認済み",0,1))</f>
        <v/>
      </c>
      <c r="L84" s="1" t="n">
        <f aca="false">IF(COUNTA(A84:F84)=0,IF(AND(J84="",K84="",G84="",H84=""),0,1),IF(NOT(AND(ISTEXT(J84),J84=IF(COUNTA(A84:F84)=0,"",IF(NOT(AND(ISTEXT(A84),LEN(A84)=8,EXACT(LEFT(A84,4),"ORD-"),ISNUMBER(FIND(MID(A84,5,1)&amp;"x","0x1x2x3x4x5x6x7x8x9x")),ISNUMBER(FIND(MID(A84,6,1)&amp;"x","0x1x2x3x4x5x6x7x8x9x")),ISNUMBER(FIND(MID(A84,7,1)&amp;"x","0x1x2x3x4x5x6x7x8x9x")),ISNUMBER(FIND(MID(A84,8,1)&amp;"x","0x1x2x3x4x5x6x7x8x9x")))),"IDはORD-と半角数字4桁",IF(COUNTIFS(当初受注!$A$8:$A$57,A84)&lt;&gt;1,"当初受注が一意に登録されていません",IF(NOT(IF(ISNUMBER(B84),AND(B84&gt;=1,B84&lt;=100,B84=INT(B84)),FALSE())),"変更版は1〜100の整数で必須",IF(COUNTIFS($A$8:$A$107,A84,$B$8:$B$107,B84)&gt;1,"同じ受注の変更版が重複",IF(AND(B84&gt;1,COUNTIFS($A$8:$A$107,A84,$B$8:$B$107,B84-1)&lt;&gt;1),"変更版の連番が欠落",IF(NOT(IF(ISNUMBER(C84),AND(C84&gt;=43831,C84&lt;73051,C84=INT(C84)),FALSE())),"変更発生日は時刻なしで必須",IF(NOT(OR(D84="変更",D84="取消",D84="未確認")),"区分を確認",IF(AND(D84="変更",NOT(IF(ISNUMBER(E84),AND(E84&gt;=0,E84&lt;=1000000000,E84=INT(E84)),FALSE()))),"変更後総額は0〜10億円の整数で必須",IF(AND(D84&lt;&gt;"変更",COUNTA(E84)&gt;0),"取消/未確認の金額は空欄",IF(NOT(IF(ISNUMBER(F84),AND(F84&gt;=43831,F84&lt;73051,F84=INT(F84)),FALSE())),"記録確認日は時刻なしで必須",IF(OR(C84&lt;SUMIFS(当初受注!$B$8:$B$57,当初受注!$A$8:$A$57,A84),C84&gt;F84,F84&gt;受注一覧!$H$3),"受注日≦変更日≦確認日≦基準日を確認",IF(AND(B84&gt;1,OR(C84&lt;SUMIFS($C$8:$C$107,$A$8:$A$107,A84,$B$8:$B$107,B84-1),F84&lt;SUMIFS($F$8:$F$107,$A$8:$A$107,A84,$B$8:$B$107,B84-1))),"前版より日付が逆行しています",IF(COUNTIFS($A$8:$A$107,A84,$B$8:$B$107,"&lt;"&amp;B84,$D$8:$D$107,"取消")+COUNTIFS($A$8:$A$107,A84,$B$8:$B$107,"&lt;"&amp;B84,$D$8:$D$107,"未確認")&gt;0,"取消/未確認の後へ別版を追加できません","確認済み")))))))))))))),ISNUMBER(K84),K84=IF(J84="確認済み",0,1))),1,IF(K84&lt;&gt;0,0,IF(AND(ISNUMBER(G84),G84=IF(COUNTIFS($A$8:$A$107,A84,$B$8:$B$107,"&gt;"&amp;B84)=0,1,0),IF(D84="未確認",ISTEXT(H84),ISNUMBER(H84)),H84=IF(D84="変更",E84,IF(D84="取消",0,""))),0,1))))</f>
        <v>0</v>
      </c>
    </row>
    <row r="85" customFormat="false" ht="30" hidden="false" customHeight="true" outlineLevel="0" collapsed="false">
      <c r="A85" s="9"/>
      <c r="B85" s="13"/>
      <c r="C85" s="3"/>
      <c r="D85" s="14"/>
      <c r="E85" s="10"/>
      <c r="F85" s="3"/>
      <c r="G85" s="1" t="str">
        <f aca="false">IF(J85="","",IF(K85&lt;&gt;0,NA(),IF(COUNTIFS($A$8:$A$107,A85,$B$8:$B$107,"&gt;"&amp;B85)=0,1,0)))</f>
        <v/>
      </c>
      <c r="H85" s="4" t="str">
        <f aca="false">IF(J85="","",IF(K85&lt;&gt;0,NA(),IF(D85="変更",E85,IF(D85="取消",0,""))))</f>
        <v/>
      </c>
      <c r="I85" s="1"/>
      <c r="J85" s="1" t="str">
        <f aca="false">IF(COUNTA(A85:F85)=0,"",IF(NOT(AND(ISTEXT(A85),LEN(A85)=8,EXACT(LEFT(A85,4),"ORD-"),ISNUMBER(FIND(MID(A85,5,1)&amp;"x","0x1x2x3x4x5x6x7x8x9x")),ISNUMBER(FIND(MID(A85,6,1)&amp;"x","0x1x2x3x4x5x6x7x8x9x")),ISNUMBER(FIND(MID(A85,7,1)&amp;"x","0x1x2x3x4x5x6x7x8x9x")),ISNUMBER(FIND(MID(A85,8,1)&amp;"x","0x1x2x3x4x5x6x7x8x9x")))),"IDはORD-と半角数字4桁",IF(COUNTIFS(当初受注!$A$8:$A$57,A85)&lt;&gt;1,"当初受注が一意に登録されていません",IF(NOT(IF(ISNUMBER(B85),AND(B85&gt;=1,B85&lt;=100,B85=INT(B85)),FALSE())),"変更版は1〜100の整数で必須",IF(COUNTIFS($A$8:$A$107,A85,$B$8:$B$107,B85)&gt;1,"同じ受注の変更版が重複",IF(AND(B85&gt;1,COUNTIFS($A$8:$A$107,A85,$B$8:$B$107,B85-1)&lt;&gt;1),"変更版の連番が欠落",IF(NOT(IF(ISNUMBER(C85),AND(C85&gt;=43831,C85&lt;73051,C85=INT(C85)),FALSE())),"変更発生日は時刻なしで必須",IF(NOT(OR(D85="変更",D85="取消",D85="未確認")),"区分を確認",IF(AND(D85="変更",NOT(IF(ISNUMBER(E85),AND(E85&gt;=0,E85&lt;=1000000000,E85=INT(E85)),FALSE()))),"変更後総額は0〜10億円の整数で必須",IF(AND(D85&lt;&gt;"変更",COUNTA(E85)&gt;0),"取消/未確認の金額は空欄",IF(NOT(IF(ISNUMBER(F85),AND(F85&gt;=43831,F85&lt;73051,F85=INT(F85)),FALSE())),"記録確認日は時刻なしで必須",IF(OR(C85&lt;SUMIFS(当初受注!$B$8:$B$57,当初受注!$A$8:$A$57,A85),C85&gt;F85,F85&gt;受注一覧!$H$3),"受注日≦変更日≦確認日≦基準日を確認",IF(AND(B85&gt;1,OR(C85&lt;SUMIFS($C$8:$C$107,$A$8:$A$107,A85,$B$8:$B$107,B85-1),F85&lt;SUMIFS($F$8:$F$107,$A$8:$A$107,A85,$B$8:$B$107,B85-1))),"前版より日付が逆行しています",IF(COUNTIFS($A$8:$A$107,A85,$B$8:$B$107,"&lt;"&amp;B85,$D$8:$D$107,"取消")+COUNTIFS($A$8:$A$107,A85,$B$8:$B$107,"&lt;"&amp;B85,$D$8:$D$107,"未確認")&gt;0,"取消/未確認の後へ別版を追加できません","確認済み"))))))))))))))</f>
        <v/>
      </c>
      <c r="K85" s="1" t="str">
        <f aca="false">IF(J85="","",IF(J85="確認済み",0,1))</f>
        <v/>
      </c>
      <c r="L85" s="1" t="n">
        <f aca="false">IF(COUNTA(A85:F85)=0,IF(AND(J85="",K85="",G85="",H85=""),0,1),IF(NOT(AND(ISTEXT(J85),J85=IF(COUNTA(A85:F85)=0,"",IF(NOT(AND(ISTEXT(A85),LEN(A85)=8,EXACT(LEFT(A85,4),"ORD-"),ISNUMBER(FIND(MID(A85,5,1)&amp;"x","0x1x2x3x4x5x6x7x8x9x")),ISNUMBER(FIND(MID(A85,6,1)&amp;"x","0x1x2x3x4x5x6x7x8x9x")),ISNUMBER(FIND(MID(A85,7,1)&amp;"x","0x1x2x3x4x5x6x7x8x9x")),ISNUMBER(FIND(MID(A85,8,1)&amp;"x","0x1x2x3x4x5x6x7x8x9x")))),"IDはORD-と半角数字4桁",IF(COUNTIFS(当初受注!$A$8:$A$57,A85)&lt;&gt;1,"当初受注が一意に登録されていません",IF(NOT(IF(ISNUMBER(B85),AND(B85&gt;=1,B85&lt;=100,B85=INT(B85)),FALSE())),"変更版は1〜100の整数で必須",IF(COUNTIFS($A$8:$A$107,A85,$B$8:$B$107,B85)&gt;1,"同じ受注の変更版が重複",IF(AND(B85&gt;1,COUNTIFS($A$8:$A$107,A85,$B$8:$B$107,B85-1)&lt;&gt;1),"変更版の連番が欠落",IF(NOT(IF(ISNUMBER(C85),AND(C85&gt;=43831,C85&lt;73051,C85=INT(C85)),FALSE())),"変更発生日は時刻なしで必須",IF(NOT(OR(D85="変更",D85="取消",D85="未確認")),"区分を確認",IF(AND(D85="変更",NOT(IF(ISNUMBER(E85),AND(E85&gt;=0,E85&lt;=1000000000,E85=INT(E85)),FALSE()))),"変更後総額は0〜10億円の整数で必須",IF(AND(D85&lt;&gt;"変更",COUNTA(E85)&gt;0),"取消/未確認の金額は空欄",IF(NOT(IF(ISNUMBER(F85),AND(F85&gt;=43831,F85&lt;73051,F85=INT(F85)),FALSE())),"記録確認日は時刻なしで必須",IF(OR(C85&lt;SUMIFS(当初受注!$B$8:$B$57,当初受注!$A$8:$A$57,A85),C85&gt;F85,F85&gt;受注一覧!$H$3),"受注日≦変更日≦確認日≦基準日を確認",IF(AND(B85&gt;1,OR(C85&lt;SUMIFS($C$8:$C$107,$A$8:$A$107,A85,$B$8:$B$107,B85-1),F85&lt;SUMIFS($F$8:$F$107,$A$8:$A$107,A85,$B$8:$B$107,B85-1))),"前版より日付が逆行しています",IF(COUNTIFS($A$8:$A$107,A85,$B$8:$B$107,"&lt;"&amp;B85,$D$8:$D$107,"取消")+COUNTIFS($A$8:$A$107,A85,$B$8:$B$107,"&lt;"&amp;B85,$D$8:$D$107,"未確認")&gt;0,"取消/未確認の後へ別版を追加できません","確認済み")))))))))))))),ISNUMBER(K85),K85=IF(J85="確認済み",0,1))),1,IF(K85&lt;&gt;0,0,IF(AND(ISNUMBER(G85),G85=IF(COUNTIFS($A$8:$A$107,A85,$B$8:$B$107,"&gt;"&amp;B85)=0,1,0),IF(D85="未確認",ISTEXT(H85),ISNUMBER(H85)),H85=IF(D85="変更",E85,IF(D85="取消",0,""))),0,1))))</f>
        <v>0</v>
      </c>
    </row>
    <row r="86" customFormat="false" ht="30" hidden="false" customHeight="true" outlineLevel="0" collapsed="false">
      <c r="A86" s="9"/>
      <c r="B86" s="13"/>
      <c r="C86" s="3"/>
      <c r="D86" s="14"/>
      <c r="E86" s="10"/>
      <c r="F86" s="3"/>
      <c r="G86" s="1" t="str">
        <f aca="false">IF(J86="","",IF(K86&lt;&gt;0,NA(),IF(COUNTIFS($A$8:$A$107,A86,$B$8:$B$107,"&gt;"&amp;B86)=0,1,0)))</f>
        <v/>
      </c>
      <c r="H86" s="4" t="str">
        <f aca="false">IF(J86="","",IF(K86&lt;&gt;0,NA(),IF(D86="変更",E86,IF(D86="取消",0,""))))</f>
        <v/>
      </c>
      <c r="I86" s="1"/>
      <c r="J86" s="1" t="str">
        <f aca="false">IF(COUNTA(A86:F86)=0,"",IF(NOT(AND(ISTEXT(A86),LEN(A86)=8,EXACT(LEFT(A86,4),"ORD-"),ISNUMBER(FIND(MID(A86,5,1)&amp;"x","0x1x2x3x4x5x6x7x8x9x")),ISNUMBER(FIND(MID(A86,6,1)&amp;"x","0x1x2x3x4x5x6x7x8x9x")),ISNUMBER(FIND(MID(A86,7,1)&amp;"x","0x1x2x3x4x5x6x7x8x9x")),ISNUMBER(FIND(MID(A86,8,1)&amp;"x","0x1x2x3x4x5x6x7x8x9x")))),"IDはORD-と半角数字4桁",IF(COUNTIFS(当初受注!$A$8:$A$57,A86)&lt;&gt;1,"当初受注が一意に登録されていません",IF(NOT(IF(ISNUMBER(B86),AND(B86&gt;=1,B86&lt;=100,B86=INT(B86)),FALSE())),"変更版は1〜100の整数で必須",IF(COUNTIFS($A$8:$A$107,A86,$B$8:$B$107,B86)&gt;1,"同じ受注の変更版が重複",IF(AND(B86&gt;1,COUNTIFS($A$8:$A$107,A86,$B$8:$B$107,B86-1)&lt;&gt;1),"変更版の連番が欠落",IF(NOT(IF(ISNUMBER(C86),AND(C86&gt;=43831,C86&lt;73051,C86=INT(C86)),FALSE())),"変更発生日は時刻なしで必須",IF(NOT(OR(D86="変更",D86="取消",D86="未確認")),"区分を確認",IF(AND(D86="変更",NOT(IF(ISNUMBER(E86),AND(E86&gt;=0,E86&lt;=1000000000,E86=INT(E86)),FALSE()))),"変更後総額は0〜10億円の整数で必須",IF(AND(D86&lt;&gt;"変更",COUNTA(E86)&gt;0),"取消/未確認の金額は空欄",IF(NOT(IF(ISNUMBER(F86),AND(F86&gt;=43831,F86&lt;73051,F86=INT(F86)),FALSE())),"記録確認日は時刻なしで必須",IF(OR(C86&lt;SUMIFS(当初受注!$B$8:$B$57,当初受注!$A$8:$A$57,A86),C86&gt;F86,F86&gt;受注一覧!$H$3),"受注日≦変更日≦確認日≦基準日を確認",IF(AND(B86&gt;1,OR(C86&lt;SUMIFS($C$8:$C$107,$A$8:$A$107,A86,$B$8:$B$107,B86-1),F86&lt;SUMIFS($F$8:$F$107,$A$8:$A$107,A86,$B$8:$B$107,B86-1))),"前版より日付が逆行しています",IF(COUNTIFS($A$8:$A$107,A86,$B$8:$B$107,"&lt;"&amp;B86,$D$8:$D$107,"取消")+COUNTIFS($A$8:$A$107,A86,$B$8:$B$107,"&lt;"&amp;B86,$D$8:$D$107,"未確認")&gt;0,"取消/未確認の後へ別版を追加できません","確認済み"))))))))))))))</f>
        <v/>
      </c>
      <c r="K86" s="1" t="str">
        <f aca="false">IF(J86="","",IF(J86="確認済み",0,1))</f>
        <v/>
      </c>
      <c r="L86" s="1" t="n">
        <f aca="false">IF(COUNTA(A86:F86)=0,IF(AND(J86="",K86="",G86="",H86=""),0,1),IF(NOT(AND(ISTEXT(J86),J86=IF(COUNTA(A86:F86)=0,"",IF(NOT(AND(ISTEXT(A86),LEN(A86)=8,EXACT(LEFT(A86,4),"ORD-"),ISNUMBER(FIND(MID(A86,5,1)&amp;"x","0x1x2x3x4x5x6x7x8x9x")),ISNUMBER(FIND(MID(A86,6,1)&amp;"x","0x1x2x3x4x5x6x7x8x9x")),ISNUMBER(FIND(MID(A86,7,1)&amp;"x","0x1x2x3x4x5x6x7x8x9x")),ISNUMBER(FIND(MID(A86,8,1)&amp;"x","0x1x2x3x4x5x6x7x8x9x")))),"IDはORD-と半角数字4桁",IF(COUNTIFS(当初受注!$A$8:$A$57,A86)&lt;&gt;1,"当初受注が一意に登録されていません",IF(NOT(IF(ISNUMBER(B86),AND(B86&gt;=1,B86&lt;=100,B86=INT(B86)),FALSE())),"変更版は1〜100の整数で必須",IF(COUNTIFS($A$8:$A$107,A86,$B$8:$B$107,B86)&gt;1,"同じ受注の変更版が重複",IF(AND(B86&gt;1,COUNTIFS($A$8:$A$107,A86,$B$8:$B$107,B86-1)&lt;&gt;1),"変更版の連番が欠落",IF(NOT(IF(ISNUMBER(C86),AND(C86&gt;=43831,C86&lt;73051,C86=INT(C86)),FALSE())),"変更発生日は時刻なしで必須",IF(NOT(OR(D86="変更",D86="取消",D86="未確認")),"区分を確認",IF(AND(D86="変更",NOT(IF(ISNUMBER(E86),AND(E86&gt;=0,E86&lt;=1000000000,E86=INT(E86)),FALSE()))),"変更後総額は0〜10億円の整数で必須",IF(AND(D86&lt;&gt;"変更",COUNTA(E86)&gt;0),"取消/未確認の金額は空欄",IF(NOT(IF(ISNUMBER(F86),AND(F86&gt;=43831,F86&lt;73051,F86=INT(F86)),FALSE())),"記録確認日は時刻なしで必須",IF(OR(C86&lt;SUMIFS(当初受注!$B$8:$B$57,当初受注!$A$8:$A$57,A86),C86&gt;F86,F86&gt;受注一覧!$H$3),"受注日≦変更日≦確認日≦基準日を確認",IF(AND(B86&gt;1,OR(C86&lt;SUMIFS($C$8:$C$107,$A$8:$A$107,A86,$B$8:$B$107,B86-1),F86&lt;SUMIFS($F$8:$F$107,$A$8:$A$107,A86,$B$8:$B$107,B86-1))),"前版より日付が逆行しています",IF(COUNTIFS($A$8:$A$107,A86,$B$8:$B$107,"&lt;"&amp;B86,$D$8:$D$107,"取消")+COUNTIFS($A$8:$A$107,A86,$B$8:$B$107,"&lt;"&amp;B86,$D$8:$D$107,"未確認")&gt;0,"取消/未確認の後へ別版を追加できません","確認済み")))))))))))))),ISNUMBER(K86),K86=IF(J86="確認済み",0,1))),1,IF(K86&lt;&gt;0,0,IF(AND(ISNUMBER(G86),G86=IF(COUNTIFS($A$8:$A$107,A86,$B$8:$B$107,"&gt;"&amp;B86)=0,1,0),IF(D86="未確認",ISTEXT(H86),ISNUMBER(H86)),H86=IF(D86="変更",E86,IF(D86="取消",0,""))),0,1))))</f>
        <v>0</v>
      </c>
    </row>
    <row r="87" customFormat="false" ht="30" hidden="false" customHeight="true" outlineLevel="0" collapsed="false">
      <c r="A87" s="9"/>
      <c r="B87" s="13"/>
      <c r="C87" s="3"/>
      <c r="D87" s="14"/>
      <c r="E87" s="10"/>
      <c r="F87" s="3"/>
      <c r="G87" s="1" t="str">
        <f aca="false">IF(J87="","",IF(K87&lt;&gt;0,NA(),IF(COUNTIFS($A$8:$A$107,A87,$B$8:$B$107,"&gt;"&amp;B87)=0,1,0)))</f>
        <v/>
      </c>
      <c r="H87" s="4" t="str">
        <f aca="false">IF(J87="","",IF(K87&lt;&gt;0,NA(),IF(D87="変更",E87,IF(D87="取消",0,""))))</f>
        <v/>
      </c>
      <c r="I87" s="1"/>
      <c r="J87" s="1" t="str">
        <f aca="false">IF(COUNTA(A87:F87)=0,"",IF(NOT(AND(ISTEXT(A87),LEN(A87)=8,EXACT(LEFT(A87,4),"ORD-"),ISNUMBER(FIND(MID(A87,5,1)&amp;"x","0x1x2x3x4x5x6x7x8x9x")),ISNUMBER(FIND(MID(A87,6,1)&amp;"x","0x1x2x3x4x5x6x7x8x9x")),ISNUMBER(FIND(MID(A87,7,1)&amp;"x","0x1x2x3x4x5x6x7x8x9x")),ISNUMBER(FIND(MID(A87,8,1)&amp;"x","0x1x2x3x4x5x6x7x8x9x")))),"IDはORD-と半角数字4桁",IF(COUNTIFS(当初受注!$A$8:$A$57,A87)&lt;&gt;1,"当初受注が一意に登録されていません",IF(NOT(IF(ISNUMBER(B87),AND(B87&gt;=1,B87&lt;=100,B87=INT(B87)),FALSE())),"変更版は1〜100の整数で必須",IF(COUNTIFS($A$8:$A$107,A87,$B$8:$B$107,B87)&gt;1,"同じ受注の変更版が重複",IF(AND(B87&gt;1,COUNTIFS($A$8:$A$107,A87,$B$8:$B$107,B87-1)&lt;&gt;1),"変更版の連番が欠落",IF(NOT(IF(ISNUMBER(C87),AND(C87&gt;=43831,C87&lt;73051,C87=INT(C87)),FALSE())),"変更発生日は時刻なしで必須",IF(NOT(OR(D87="変更",D87="取消",D87="未確認")),"区分を確認",IF(AND(D87="変更",NOT(IF(ISNUMBER(E87),AND(E87&gt;=0,E87&lt;=1000000000,E87=INT(E87)),FALSE()))),"変更後総額は0〜10億円の整数で必須",IF(AND(D87&lt;&gt;"変更",COUNTA(E87)&gt;0),"取消/未確認の金額は空欄",IF(NOT(IF(ISNUMBER(F87),AND(F87&gt;=43831,F87&lt;73051,F87=INT(F87)),FALSE())),"記録確認日は時刻なしで必須",IF(OR(C87&lt;SUMIFS(当初受注!$B$8:$B$57,当初受注!$A$8:$A$57,A87),C87&gt;F87,F87&gt;受注一覧!$H$3),"受注日≦変更日≦確認日≦基準日を確認",IF(AND(B87&gt;1,OR(C87&lt;SUMIFS($C$8:$C$107,$A$8:$A$107,A87,$B$8:$B$107,B87-1),F87&lt;SUMIFS($F$8:$F$107,$A$8:$A$107,A87,$B$8:$B$107,B87-1))),"前版より日付が逆行しています",IF(COUNTIFS($A$8:$A$107,A87,$B$8:$B$107,"&lt;"&amp;B87,$D$8:$D$107,"取消")+COUNTIFS($A$8:$A$107,A87,$B$8:$B$107,"&lt;"&amp;B87,$D$8:$D$107,"未確認")&gt;0,"取消/未確認の後へ別版を追加できません","確認済み"))))))))))))))</f>
        <v/>
      </c>
      <c r="K87" s="1" t="str">
        <f aca="false">IF(J87="","",IF(J87="確認済み",0,1))</f>
        <v/>
      </c>
      <c r="L87" s="1" t="n">
        <f aca="false">IF(COUNTA(A87:F87)=0,IF(AND(J87="",K87="",G87="",H87=""),0,1),IF(NOT(AND(ISTEXT(J87),J87=IF(COUNTA(A87:F87)=0,"",IF(NOT(AND(ISTEXT(A87),LEN(A87)=8,EXACT(LEFT(A87,4),"ORD-"),ISNUMBER(FIND(MID(A87,5,1)&amp;"x","0x1x2x3x4x5x6x7x8x9x")),ISNUMBER(FIND(MID(A87,6,1)&amp;"x","0x1x2x3x4x5x6x7x8x9x")),ISNUMBER(FIND(MID(A87,7,1)&amp;"x","0x1x2x3x4x5x6x7x8x9x")),ISNUMBER(FIND(MID(A87,8,1)&amp;"x","0x1x2x3x4x5x6x7x8x9x")))),"IDはORD-と半角数字4桁",IF(COUNTIFS(当初受注!$A$8:$A$57,A87)&lt;&gt;1,"当初受注が一意に登録されていません",IF(NOT(IF(ISNUMBER(B87),AND(B87&gt;=1,B87&lt;=100,B87=INT(B87)),FALSE())),"変更版は1〜100の整数で必須",IF(COUNTIFS($A$8:$A$107,A87,$B$8:$B$107,B87)&gt;1,"同じ受注の変更版が重複",IF(AND(B87&gt;1,COUNTIFS($A$8:$A$107,A87,$B$8:$B$107,B87-1)&lt;&gt;1),"変更版の連番が欠落",IF(NOT(IF(ISNUMBER(C87),AND(C87&gt;=43831,C87&lt;73051,C87=INT(C87)),FALSE())),"変更発生日は時刻なしで必須",IF(NOT(OR(D87="変更",D87="取消",D87="未確認")),"区分を確認",IF(AND(D87="変更",NOT(IF(ISNUMBER(E87),AND(E87&gt;=0,E87&lt;=1000000000,E87=INT(E87)),FALSE()))),"変更後総額は0〜10億円の整数で必須",IF(AND(D87&lt;&gt;"変更",COUNTA(E87)&gt;0),"取消/未確認の金額は空欄",IF(NOT(IF(ISNUMBER(F87),AND(F87&gt;=43831,F87&lt;73051,F87=INT(F87)),FALSE())),"記録確認日は時刻なしで必須",IF(OR(C87&lt;SUMIFS(当初受注!$B$8:$B$57,当初受注!$A$8:$A$57,A87),C87&gt;F87,F87&gt;受注一覧!$H$3),"受注日≦変更日≦確認日≦基準日を確認",IF(AND(B87&gt;1,OR(C87&lt;SUMIFS($C$8:$C$107,$A$8:$A$107,A87,$B$8:$B$107,B87-1),F87&lt;SUMIFS($F$8:$F$107,$A$8:$A$107,A87,$B$8:$B$107,B87-1))),"前版より日付が逆行しています",IF(COUNTIFS($A$8:$A$107,A87,$B$8:$B$107,"&lt;"&amp;B87,$D$8:$D$107,"取消")+COUNTIFS($A$8:$A$107,A87,$B$8:$B$107,"&lt;"&amp;B87,$D$8:$D$107,"未確認")&gt;0,"取消/未確認の後へ別版を追加できません","確認済み")))))))))))))),ISNUMBER(K87),K87=IF(J87="確認済み",0,1))),1,IF(K87&lt;&gt;0,0,IF(AND(ISNUMBER(G87),G87=IF(COUNTIFS($A$8:$A$107,A87,$B$8:$B$107,"&gt;"&amp;B87)=0,1,0),IF(D87="未確認",ISTEXT(H87),ISNUMBER(H87)),H87=IF(D87="変更",E87,IF(D87="取消",0,""))),0,1))))</f>
        <v>0</v>
      </c>
    </row>
    <row r="88" customFormat="false" ht="30" hidden="false" customHeight="true" outlineLevel="0" collapsed="false">
      <c r="A88" s="9"/>
      <c r="B88" s="13"/>
      <c r="C88" s="3"/>
      <c r="D88" s="14"/>
      <c r="E88" s="10"/>
      <c r="F88" s="3"/>
      <c r="G88" s="1" t="str">
        <f aca="false">IF(J88="","",IF(K88&lt;&gt;0,NA(),IF(COUNTIFS($A$8:$A$107,A88,$B$8:$B$107,"&gt;"&amp;B88)=0,1,0)))</f>
        <v/>
      </c>
      <c r="H88" s="4" t="str">
        <f aca="false">IF(J88="","",IF(K88&lt;&gt;0,NA(),IF(D88="変更",E88,IF(D88="取消",0,""))))</f>
        <v/>
      </c>
      <c r="I88" s="1"/>
      <c r="J88" s="1" t="str">
        <f aca="false">IF(COUNTA(A88:F88)=0,"",IF(NOT(AND(ISTEXT(A88),LEN(A88)=8,EXACT(LEFT(A88,4),"ORD-"),ISNUMBER(FIND(MID(A88,5,1)&amp;"x","0x1x2x3x4x5x6x7x8x9x")),ISNUMBER(FIND(MID(A88,6,1)&amp;"x","0x1x2x3x4x5x6x7x8x9x")),ISNUMBER(FIND(MID(A88,7,1)&amp;"x","0x1x2x3x4x5x6x7x8x9x")),ISNUMBER(FIND(MID(A88,8,1)&amp;"x","0x1x2x3x4x5x6x7x8x9x")))),"IDはORD-と半角数字4桁",IF(COUNTIFS(当初受注!$A$8:$A$57,A88)&lt;&gt;1,"当初受注が一意に登録されていません",IF(NOT(IF(ISNUMBER(B88),AND(B88&gt;=1,B88&lt;=100,B88=INT(B88)),FALSE())),"変更版は1〜100の整数で必須",IF(COUNTIFS($A$8:$A$107,A88,$B$8:$B$107,B88)&gt;1,"同じ受注の変更版が重複",IF(AND(B88&gt;1,COUNTIFS($A$8:$A$107,A88,$B$8:$B$107,B88-1)&lt;&gt;1),"変更版の連番が欠落",IF(NOT(IF(ISNUMBER(C88),AND(C88&gt;=43831,C88&lt;73051,C88=INT(C88)),FALSE())),"変更発生日は時刻なしで必須",IF(NOT(OR(D88="変更",D88="取消",D88="未確認")),"区分を確認",IF(AND(D88="変更",NOT(IF(ISNUMBER(E88),AND(E88&gt;=0,E88&lt;=1000000000,E88=INT(E88)),FALSE()))),"変更後総額は0〜10億円の整数で必須",IF(AND(D88&lt;&gt;"変更",COUNTA(E88)&gt;0),"取消/未確認の金額は空欄",IF(NOT(IF(ISNUMBER(F88),AND(F88&gt;=43831,F88&lt;73051,F88=INT(F88)),FALSE())),"記録確認日は時刻なしで必須",IF(OR(C88&lt;SUMIFS(当初受注!$B$8:$B$57,当初受注!$A$8:$A$57,A88),C88&gt;F88,F88&gt;受注一覧!$H$3),"受注日≦変更日≦確認日≦基準日を確認",IF(AND(B88&gt;1,OR(C88&lt;SUMIFS($C$8:$C$107,$A$8:$A$107,A88,$B$8:$B$107,B88-1),F88&lt;SUMIFS($F$8:$F$107,$A$8:$A$107,A88,$B$8:$B$107,B88-1))),"前版より日付が逆行しています",IF(COUNTIFS($A$8:$A$107,A88,$B$8:$B$107,"&lt;"&amp;B88,$D$8:$D$107,"取消")+COUNTIFS($A$8:$A$107,A88,$B$8:$B$107,"&lt;"&amp;B88,$D$8:$D$107,"未確認")&gt;0,"取消/未確認の後へ別版を追加できません","確認済み"))))))))))))))</f>
        <v/>
      </c>
      <c r="K88" s="1" t="str">
        <f aca="false">IF(J88="","",IF(J88="確認済み",0,1))</f>
        <v/>
      </c>
      <c r="L88" s="1" t="n">
        <f aca="false">IF(COUNTA(A88:F88)=0,IF(AND(J88="",K88="",G88="",H88=""),0,1),IF(NOT(AND(ISTEXT(J88),J88=IF(COUNTA(A88:F88)=0,"",IF(NOT(AND(ISTEXT(A88),LEN(A88)=8,EXACT(LEFT(A88,4),"ORD-"),ISNUMBER(FIND(MID(A88,5,1)&amp;"x","0x1x2x3x4x5x6x7x8x9x")),ISNUMBER(FIND(MID(A88,6,1)&amp;"x","0x1x2x3x4x5x6x7x8x9x")),ISNUMBER(FIND(MID(A88,7,1)&amp;"x","0x1x2x3x4x5x6x7x8x9x")),ISNUMBER(FIND(MID(A88,8,1)&amp;"x","0x1x2x3x4x5x6x7x8x9x")))),"IDはORD-と半角数字4桁",IF(COUNTIFS(当初受注!$A$8:$A$57,A88)&lt;&gt;1,"当初受注が一意に登録されていません",IF(NOT(IF(ISNUMBER(B88),AND(B88&gt;=1,B88&lt;=100,B88=INT(B88)),FALSE())),"変更版は1〜100の整数で必須",IF(COUNTIFS($A$8:$A$107,A88,$B$8:$B$107,B88)&gt;1,"同じ受注の変更版が重複",IF(AND(B88&gt;1,COUNTIFS($A$8:$A$107,A88,$B$8:$B$107,B88-1)&lt;&gt;1),"変更版の連番が欠落",IF(NOT(IF(ISNUMBER(C88),AND(C88&gt;=43831,C88&lt;73051,C88=INT(C88)),FALSE())),"変更発生日は時刻なしで必須",IF(NOT(OR(D88="変更",D88="取消",D88="未確認")),"区分を確認",IF(AND(D88="変更",NOT(IF(ISNUMBER(E88),AND(E88&gt;=0,E88&lt;=1000000000,E88=INT(E88)),FALSE()))),"変更後総額は0〜10億円の整数で必須",IF(AND(D88&lt;&gt;"変更",COUNTA(E88)&gt;0),"取消/未確認の金額は空欄",IF(NOT(IF(ISNUMBER(F88),AND(F88&gt;=43831,F88&lt;73051,F88=INT(F88)),FALSE())),"記録確認日は時刻なしで必須",IF(OR(C88&lt;SUMIFS(当初受注!$B$8:$B$57,当初受注!$A$8:$A$57,A88),C88&gt;F88,F88&gt;受注一覧!$H$3),"受注日≦変更日≦確認日≦基準日を確認",IF(AND(B88&gt;1,OR(C88&lt;SUMIFS($C$8:$C$107,$A$8:$A$107,A88,$B$8:$B$107,B88-1),F88&lt;SUMIFS($F$8:$F$107,$A$8:$A$107,A88,$B$8:$B$107,B88-1))),"前版より日付が逆行しています",IF(COUNTIFS($A$8:$A$107,A88,$B$8:$B$107,"&lt;"&amp;B88,$D$8:$D$107,"取消")+COUNTIFS($A$8:$A$107,A88,$B$8:$B$107,"&lt;"&amp;B88,$D$8:$D$107,"未確認")&gt;0,"取消/未確認の後へ別版を追加できません","確認済み")))))))))))))),ISNUMBER(K88),K88=IF(J88="確認済み",0,1))),1,IF(K88&lt;&gt;0,0,IF(AND(ISNUMBER(G88),G88=IF(COUNTIFS($A$8:$A$107,A88,$B$8:$B$107,"&gt;"&amp;B88)=0,1,0),IF(D88="未確認",ISTEXT(H88),ISNUMBER(H88)),H88=IF(D88="変更",E88,IF(D88="取消",0,""))),0,1))))</f>
        <v>0</v>
      </c>
    </row>
    <row r="89" customFormat="false" ht="30" hidden="false" customHeight="true" outlineLevel="0" collapsed="false">
      <c r="A89" s="9"/>
      <c r="B89" s="13"/>
      <c r="C89" s="3"/>
      <c r="D89" s="14"/>
      <c r="E89" s="10"/>
      <c r="F89" s="3"/>
      <c r="G89" s="1" t="str">
        <f aca="false">IF(J89="","",IF(K89&lt;&gt;0,NA(),IF(COUNTIFS($A$8:$A$107,A89,$B$8:$B$107,"&gt;"&amp;B89)=0,1,0)))</f>
        <v/>
      </c>
      <c r="H89" s="4" t="str">
        <f aca="false">IF(J89="","",IF(K89&lt;&gt;0,NA(),IF(D89="変更",E89,IF(D89="取消",0,""))))</f>
        <v/>
      </c>
      <c r="I89" s="1"/>
      <c r="J89" s="1" t="str">
        <f aca="false">IF(COUNTA(A89:F89)=0,"",IF(NOT(AND(ISTEXT(A89),LEN(A89)=8,EXACT(LEFT(A89,4),"ORD-"),ISNUMBER(FIND(MID(A89,5,1)&amp;"x","0x1x2x3x4x5x6x7x8x9x")),ISNUMBER(FIND(MID(A89,6,1)&amp;"x","0x1x2x3x4x5x6x7x8x9x")),ISNUMBER(FIND(MID(A89,7,1)&amp;"x","0x1x2x3x4x5x6x7x8x9x")),ISNUMBER(FIND(MID(A89,8,1)&amp;"x","0x1x2x3x4x5x6x7x8x9x")))),"IDはORD-と半角数字4桁",IF(COUNTIFS(当初受注!$A$8:$A$57,A89)&lt;&gt;1,"当初受注が一意に登録されていません",IF(NOT(IF(ISNUMBER(B89),AND(B89&gt;=1,B89&lt;=100,B89=INT(B89)),FALSE())),"変更版は1〜100の整数で必須",IF(COUNTIFS($A$8:$A$107,A89,$B$8:$B$107,B89)&gt;1,"同じ受注の変更版が重複",IF(AND(B89&gt;1,COUNTIFS($A$8:$A$107,A89,$B$8:$B$107,B89-1)&lt;&gt;1),"変更版の連番が欠落",IF(NOT(IF(ISNUMBER(C89),AND(C89&gt;=43831,C89&lt;73051,C89=INT(C89)),FALSE())),"変更発生日は時刻なしで必須",IF(NOT(OR(D89="変更",D89="取消",D89="未確認")),"区分を確認",IF(AND(D89="変更",NOT(IF(ISNUMBER(E89),AND(E89&gt;=0,E89&lt;=1000000000,E89=INT(E89)),FALSE()))),"変更後総額は0〜10億円の整数で必須",IF(AND(D89&lt;&gt;"変更",COUNTA(E89)&gt;0),"取消/未確認の金額は空欄",IF(NOT(IF(ISNUMBER(F89),AND(F89&gt;=43831,F89&lt;73051,F89=INT(F89)),FALSE())),"記録確認日は時刻なしで必須",IF(OR(C89&lt;SUMIFS(当初受注!$B$8:$B$57,当初受注!$A$8:$A$57,A89),C89&gt;F89,F89&gt;受注一覧!$H$3),"受注日≦変更日≦確認日≦基準日を確認",IF(AND(B89&gt;1,OR(C89&lt;SUMIFS($C$8:$C$107,$A$8:$A$107,A89,$B$8:$B$107,B89-1),F89&lt;SUMIFS($F$8:$F$107,$A$8:$A$107,A89,$B$8:$B$107,B89-1))),"前版より日付が逆行しています",IF(COUNTIFS($A$8:$A$107,A89,$B$8:$B$107,"&lt;"&amp;B89,$D$8:$D$107,"取消")+COUNTIFS($A$8:$A$107,A89,$B$8:$B$107,"&lt;"&amp;B89,$D$8:$D$107,"未確認")&gt;0,"取消/未確認の後へ別版を追加できません","確認済み"))))))))))))))</f>
        <v/>
      </c>
      <c r="K89" s="1" t="str">
        <f aca="false">IF(J89="","",IF(J89="確認済み",0,1))</f>
        <v/>
      </c>
      <c r="L89" s="1" t="n">
        <f aca="false">IF(COUNTA(A89:F89)=0,IF(AND(J89="",K89="",G89="",H89=""),0,1),IF(NOT(AND(ISTEXT(J89),J89=IF(COUNTA(A89:F89)=0,"",IF(NOT(AND(ISTEXT(A89),LEN(A89)=8,EXACT(LEFT(A89,4),"ORD-"),ISNUMBER(FIND(MID(A89,5,1)&amp;"x","0x1x2x3x4x5x6x7x8x9x")),ISNUMBER(FIND(MID(A89,6,1)&amp;"x","0x1x2x3x4x5x6x7x8x9x")),ISNUMBER(FIND(MID(A89,7,1)&amp;"x","0x1x2x3x4x5x6x7x8x9x")),ISNUMBER(FIND(MID(A89,8,1)&amp;"x","0x1x2x3x4x5x6x7x8x9x")))),"IDはORD-と半角数字4桁",IF(COUNTIFS(当初受注!$A$8:$A$57,A89)&lt;&gt;1,"当初受注が一意に登録されていません",IF(NOT(IF(ISNUMBER(B89),AND(B89&gt;=1,B89&lt;=100,B89=INT(B89)),FALSE())),"変更版は1〜100の整数で必須",IF(COUNTIFS($A$8:$A$107,A89,$B$8:$B$107,B89)&gt;1,"同じ受注の変更版が重複",IF(AND(B89&gt;1,COUNTIFS($A$8:$A$107,A89,$B$8:$B$107,B89-1)&lt;&gt;1),"変更版の連番が欠落",IF(NOT(IF(ISNUMBER(C89),AND(C89&gt;=43831,C89&lt;73051,C89=INT(C89)),FALSE())),"変更発生日は時刻なしで必須",IF(NOT(OR(D89="変更",D89="取消",D89="未確認")),"区分を確認",IF(AND(D89="変更",NOT(IF(ISNUMBER(E89),AND(E89&gt;=0,E89&lt;=1000000000,E89=INT(E89)),FALSE()))),"変更後総額は0〜10億円の整数で必須",IF(AND(D89&lt;&gt;"変更",COUNTA(E89)&gt;0),"取消/未確認の金額は空欄",IF(NOT(IF(ISNUMBER(F89),AND(F89&gt;=43831,F89&lt;73051,F89=INT(F89)),FALSE())),"記録確認日は時刻なしで必須",IF(OR(C89&lt;SUMIFS(当初受注!$B$8:$B$57,当初受注!$A$8:$A$57,A89),C89&gt;F89,F89&gt;受注一覧!$H$3),"受注日≦変更日≦確認日≦基準日を確認",IF(AND(B89&gt;1,OR(C89&lt;SUMIFS($C$8:$C$107,$A$8:$A$107,A89,$B$8:$B$107,B89-1),F89&lt;SUMIFS($F$8:$F$107,$A$8:$A$107,A89,$B$8:$B$107,B89-1))),"前版より日付が逆行しています",IF(COUNTIFS($A$8:$A$107,A89,$B$8:$B$107,"&lt;"&amp;B89,$D$8:$D$107,"取消")+COUNTIFS($A$8:$A$107,A89,$B$8:$B$107,"&lt;"&amp;B89,$D$8:$D$107,"未確認")&gt;0,"取消/未確認の後へ別版を追加できません","確認済み")))))))))))))),ISNUMBER(K89),K89=IF(J89="確認済み",0,1))),1,IF(K89&lt;&gt;0,0,IF(AND(ISNUMBER(G89),G89=IF(COUNTIFS($A$8:$A$107,A89,$B$8:$B$107,"&gt;"&amp;B89)=0,1,0),IF(D89="未確認",ISTEXT(H89),ISNUMBER(H89)),H89=IF(D89="変更",E89,IF(D89="取消",0,""))),0,1))))</f>
        <v>0</v>
      </c>
    </row>
    <row r="90" customFormat="false" ht="30" hidden="false" customHeight="true" outlineLevel="0" collapsed="false">
      <c r="A90" s="9"/>
      <c r="B90" s="13"/>
      <c r="C90" s="3"/>
      <c r="D90" s="14"/>
      <c r="E90" s="10"/>
      <c r="F90" s="3"/>
      <c r="G90" s="1" t="str">
        <f aca="false">IF(J90="","",IF(K90&lt;&gt;0,NA(),IF(COUNTIFS($A$8:$A$107,A90,$B$8:$B$107,"&gt;"&amp;B90)=0,1,0)))</f>
        <v/>
      </c>
      <c r="H90" s="4" t="str">
        <f aca="false">IF(J90="","",IF(K90&lt;&gt;0,NA(),IF(D90="変更",E90,IF(D90="取消",0,""))))</f>
        <v/>
      </c>
      <c r="I90" s="1"/>
      <c r="J90" s="1" t="str">
        <f aca="false">IF(COUNTA(A90:F90)=0,"",IF(NOT(AND(ISTEXT(A90),LEN(A90)=8,EXACT(LEFT(A90,4),"ORD-"),ISNUMBER(FIND(MID(A90,5,1)&amp;"x","0x1x2x3x4x5x6x7x8x9x")),ISNUMBER(FIND(MID(A90,6,1)&amp;"x","0x1x2x3x4x5x6x7x8x9x")),ISNUMBER(FIND(MID(A90,7,1)&amp;"x","0x1x2x3x4x5x6x7x8x9x")),ISNUMBER(FIND(MID(A90,8,1)&amp;"x","0x1x2x3x4x5x6x7x8x9x")))),"IDはORD-と半角数字4桁",IF(COUNTIFS(当初受注!$A$8:$A$57,A90)&lt;&gt;1,"当初受注が一意に登録されていません",IF(NOT(IF(ISNUMBER(B90),AND(B90&gt;=1,B90&lt;=100,B90=INT(B90)),FALSE())),"変更版は1〜100の整数で必須",IF(COUNTIFS($A$8:$A$107,A90,$B$8:$B$107,B90)&gt;1,"同じ受注の変更版が重複",IF(AND(B90&gt;1,COUNTIFS($A$8:$A$107,A90,$B$8:$B$107,B90-1)&lt;&gt;1),"変更版の連番が欠落",IF(NOT(IF(ISNUMBER(C90),AND(C90&gt;=43831,C90&lt;73051,C90=INT(C90)),FALSE())),"変更発生日は時刻なしで必須",IF(NOT(OR(D90="変更",D90="取消",D90="未確認")),"区分を確認",IF(AND(D90="変更",NOT(IF(ISNUMBER(E90),AND(E90&gt;=0,E90&lt;=1000000000,E90=INT(E90)),FALSE()))),"変更後総額は0〜10億円の整数で必須",IF(AND(D90&lt;&gt;"変更",COUNTA(E90)&gt;0),"取消/未確認の金額は空欄",IF(NOT(IF(ISNUMBER(F90),AND(F90&gt;=43831,F90&lt;73051,F90=INT(F90)),FALSE())),"記録確認日は時刻なしで必須",IF(OR(C90&lt;SUMIFS(当初受注!$B$8:$B$57,当初受注!$A$8:$A$57,A90),C90&gt;F90,F90&gt;受注一覧!$H$3),"受注日≦変更日≦確認日≦基準日を確認",IF(AND(B90&gt;1,OR(C90&lt;SUMIFS($C$8:$C$107,$A$8:$A$107,A90,$B$8:$B$107,B90-1),F90&lt;SUMIFS($F$8:$F$107,$A$8:$A$107,A90,$B$8:$B$107,B90-1))),"前版より日付が逆行しています",IF(COUNTIFS($A$8:$A$107,A90,$B$8:$B$107,"&lt;"&amp;B90,$D$8:$D$107,"取消")+COUNTIFS($A$8:$A$107,A90,$B$8:$B$107,"&lt;"&amp;B90,$D$8:$D$107,"未確認")&gt;0,"取消/未確認の後へ別版を追加できません","確認済み"))))))))))))))</f>
        <v/>
      </c>
      <c r="K90" s="1" t="str">
        <f aca="false">IF(J90="","",IF(J90="確認済み",0,1))</f>
        <v/>
      </c>
      <c r="L90" s="1" t="n">
        <f aca="false">IF(COUNTA(A90:F90)=0,IF(AND(J90="",K90="",G90="",H90=""),0,1),IF(NOT(AND(ISTEXT(J90),J90=IF(COUNTA(A90:F90)=0,"",IF(NOT(AND(ISTEXT(A90),LEN(A90)=8,EXACT(LEFT(A90,4),"ORD-"),ISNUMBER(FIND(MID(A90,5,1)&amp;"x","0x1x2x3x4x5x6x7x8x9x")),ISNUMBER(FIND(MID(A90,6,1)&amp;"x","0x1x2x3x4x5x6x7x8x9x")),ISNUMBER(FIND(MID(A90,7,1)&amp;"x","0x1x2x3x4x5x6x7x8x9x")),ISNUMBER(FIND(MID(A90,8,1)&amp;"x","0x1x2x3x4x5x6x7x8x9x")))),"IDはORD-と半角数字4桁",IF(COUNTIFS(当初受注!$A$8:$A$57,A90)&lt;&gt;1,"当初受注が一意に登録されていません",IF(NOT(IF(ISNUMBER(B90),AND(B90&gt;=1,B90&lt;=100,B90=INT(B90)),FALSE())),"変更版は1〜100の整数で必須",IF(COUNTIFS($A$8:$A$107,A90,$B$8:$B$107,B90)&gt;1,"同じ受注の変更版が重複",IF(AND(B90&gt;1,COUNTIFS($A$8:$A$107,A90,$B$8:$B$107,B90-1)&lt;&gt;1),"変更版の連番が欠落",IF(NOT(IF(ISNUMBER(C90),AND(C90&gt;=43831,C90&lt;73051,C90=INT(C90)),FALSE())),"変更発生日は時刻なしで必須",IF(NOT(OR(D90="変更",D90="取消",D90="未確認")),"区分を確認",IF(AND(D90="変更",NOT(IF(ISNUMBER(E90),AND(E90&gt;=0,E90&lt;=1000000000,E90=INT(E90)),FALSE()))),"変更後総額は0〜10億円の整数で必須",IF(AND(D90&lt;&gt;"変更",COUNTA(E90)&gt;0),"取消/未確認の金額は空欄",IF(NOT(IF(ISNUMBER(F90),AND(F90&gt;=43831,F90&lt;73051,F90=INT(F90)),FALSE())),"記録確認日は時刻なしで必須",IF(OR(C90&lt;SUMIFS(当初受注!$B$8:$B$57,当初受注!$A$8:$A$57,A90),C90&gt;F90,F90&gt;受注一覧!$H$3),"受注日≦変更日≦確認日≦基準日を確認",IF(AND(B90&gt;1,OR(C90&lt;SUMIFS($C$8:$C$107,$A$8:$A$107,A90,$B$8:$B$107,B90-1),F90&lt;SUMIFS($F$8:$F$107,$A$8:$A$107,A90,$B$8:$B$107,B90-1))),"前版より日付が逆行しています",IF(COUNTIFS($A$8:$A$107,A90,$B$8:$B$107,"&lt;"&amp;B90,$D$8:$D$107,"取消")+COUNTIFS($A$8:$A$107,A90,$B$8:$B$107,"&lt;"&amp;B90,$D$8:$D$107,"未確認")&gt;0,"取消/未確認の後へ別版を追加できません","確認済み")))))))))))))),ISNUMBER(K90),K90=IF(J90="確認済み",0,1))),1,IF(K90&lt;&gt;0,0,IF(AND(ISNUMBER(G90),G90=IF(COUNTIFS($A$8:$A$107,A90,$B$8:$B$107,"&gt;"&amp;B90)=0,1,0),IF(D90="未確認",ISTEXT(H90),ISNUMBER(H90)),H90=IF(D90="変更",E90,IF(D90="取消",0,""))),0,1))))</f>
        <v>0</v>
      </c>
    </row>
    <row r="91" customFormat="false" ht="30" hidden="false" customHeight="true" outlineLevel="0" collapsed="false">
      <c r="A91" s="9"/>
      <c r="B91" s="13"/>
      <c r="C91" s="3"/>
      <c r="D91" s="14"/>
      <c r="E91" s="10"/>
      <c r="F91" s="3"/>
      <c r="G91" s="1" t="str">
        <f aca="false">IF(J91="","",IF(K91&lt;&gt;0,NA(),IF(COUNTIFS($A$8:$A$107,A91,$B$8:$B$107,"&gt;"&amp;B91)=0,1,0)))</f>
        <v/>
      </c>
      <c r="H91" s="4" t="str">
        <f aca="false">IF(J91="","",IF(K91&lt;&gt;0,NA(),IF(D91="変更",E91,IF(D91="取消",0,""))))</f>
        <v/>
      </c>
      <c r="I91" s="1"/>
      <c r="J91" s="1" t="str">
        <f aca="false">IF(COUNTA(A91:F91)=0,"",IF(NOT(AND(ISTEXT(A91),LEN(A91)=8,EXACT(LEFT(A91,4),"ORD-"),ISNUMBER(FIND(MID(A91,5,1)&amp;"x","0x1x2x3x4x5x6x7x8x9x")),ISNUMBER(FIND(MID(A91,6,1)&amp;"x","0x1x2x3x4x5x6x7x8x9x")),ISNUMBER(FIND(MID(A91,7,1)&amp;"x","0x1x2x3x4x5x6x7x8x9x")),ISNUMBER(FIND(MID(A91,8,1)&amp;"x","0x1x2x3x4x5x6x7x8x9x")))),"IDはORD-と半角数字4桁",IF(COUNTIFS(当初受注!$A$8:$A$57,A91)&lt;&gt;1,"当初受注が一意に登録されていません",IF(NOT(IF(ISNUMBER(B91),AND(B91&gt;=1,B91&lt;=100,B91=INT(B91)),FALSE())),"変更版は1〜100の整数で必須",IF(COUNTIFS($A$8:$A$107,A91,$B$8:$B$107,B91)&gt;1,"同じ受注の変更版が重複",IF(AND(B91&gt;1,COUNTIFS($A$8:$A$107,A91,$B$8:$B$107,B91-1)&lt;&gt;1),"変更版の連番が欠落",IF(NOT(IF(ISNUMBER(C91),AND(C91&gt;=43831,C91&lt;73051,C91=INT(C91)),FALSE())),"変更発生日は時刻なしで必須",IF(NOT(OR(D91="変更",D91="取消",D91="未確認")),"区分を確認",IF(AND(D91="変更",NOT(IF(ISNUMBER(E91),AND(E91&gt;=0,E91&lt;=1000000000,E91=INT(E91)),FALSE()))),"変更後総額は0〜10億円の整数で必須",IF(AND(D91&lt;&gt;"変更",COUNTA(E91)&gt;0),"取消/未確認の金額は空欄",IF(NOT(IF(ISNUMBER(F91),AND(F91&gt;=43831,F91&lt;73051,F91=INT(F91)),FALSE())),"記録確認日は時刻なしで必須",IF(OR(C91&lt;SUMIFS(当初受注!$B$8:$B$57,当初受注!$A$8:$A$57,A91),C91&gt;F91,F91&gt;受注一覧!$H$3),"受注日≦変更日≦確認日≦基準日を確認",IF(AND(B91&gt;1,OR(C91&lt;SUMIFS($C$8:$C$107,$A$8:$A$107,A91,$B$8:$B$107,B91-1),F91&lt;SUMIFS($F$8:$F$107,$A$8:$A$107,A91,$B$8:$B$107,B91-1))),"前版より日付が逆行しています",IF(COUNTIFS($A$8:$A$107,A91,$B$8:$B$107,"&lt;"&amp;B91,$D$8:$D$107,"取消")+COUNTIFS($A$8:$A$107,A91,$B$8:$B$107,"&lt;"&amp;B91,$D$8:$D$107,"未確認")&gt;0,"取消/未確認の後へ別版を追加できません","確認済み"))))))))))))))</f>
        <v/>
      </c>
      <c r="K91" s="1" t="str">
        <f aca="false">IF(J91="","",IF(J91="確認済み",0,1))</f>
        <v/>
      </c>
      <c r="L91" s="1" t="n">
        <f aca="false">IF(COUNTA(A91:F91)=0,IF(AND(J91="",K91="",G91="",H91=""),0,1),IF(NOT(AND(ISTEXT(J91),J91=IF(COUNTA(A91:F91)=0,"",IF(NOT(AND(ISTEXT(A91),LEN(A91)=8,EXACT(LEFT(A91,4),"ORD-"),ISNUMBER(FIND(MID(A91,5,1)&amp;"x","0x1x2x3x4x5x6x7x8x9x")),ISNUMBER(FIND(MID(A91,6,1)&amp;"x","0x1x2x3x4x5x6x7x8x9x")),ISNUMBER(FIND(MID(A91,7,1)&amp;"x","0x1x2x3x4x5x6x7x8x9x")),ISNUMBER(FIND(MID(A91,8,1)&amp;"x","0x1x2x3x4x5x6x7x8x9x")))),"IDはORD-と半角数字4桁",IF(COUNTIFS(当初受注!$A$8:$A$57,A91)&lt;&gt;1,"当初受注が一意に登録されていません",IF(NOT(IF(ISNUMBER(B91),AND(B91&gt;=1,B91&lt;=100,B91=INT(B91)),FALSE())),"変更版は1〜100の整数で必須",IF(COUNTIFS($A$8:$A$107,A91,$B$8:$B$107,B91)&gt;1,"同じ受注の変更版が重複",IF(AND(B91&gt;1,COUNTIFS($A$8:$A$107,A91,$B$8:$B$107,B91-1)&lt;&gt;1),"変更版の連番が欠落",IF(NOT(IF(ISNUMBER(C91),AND(C91&gt;=43831,C91&lt;73051,C91=INT(C91)),FALSE())),"変更発生日は時刻なしで必須",IF(NOT(OR(D91="変更",D91="取消",D91="未確認")),"区分を確認",IF(AND(D91="変更",NOT(IF(ISNUMBER(E91),AND(E91&gt;=0,E91&lt;=1000000000,E91=INT(E91)),FALSE()))),"変更後総額は0〜10億円の整数で必須",IF(AND(D91&lt;&gt;"変更",COUNTA(E91)&gt;0),"取消/未確認の金額は空欄",IF(NOT(IF(ISNUMBER(F91),AND(F91&gt;=43831,F91&lt;73051,F91=INT(F91)),FALSE())),"記録確認日は時刻なしで必須",IF(OR(C91&lt;SUMIFS(当初受注!$B$8:$B$57,当初受注!$A$8:$A$57,A91),C91&gt;F91,F91&gt;受注一覧!$H$3),"受注日≦変更日≦確認日≦基準日を確認",IF(AND(B91&gt;1,OR(C91&lt;SUMIFS($C$8:$C$107,$A$8:$A$107,A91,$B$8:$B$107,B91-1),F91&lt;SUMIFS($F$8:$F$107,$A$8:$A$107,A91,$B$8:$B$107,B91-1))),"前版より日付が逆行しています",IF(COUNTIFS($A$8:$A$107,A91,$B$8:$B$107,"&lt;"&amp;B91,$D$8:$D$107,"取消")+COUNTIFS($A$8:$A$107,A91,$B$8:$B$107,"&lt;"&amp;B91,$D$8:$D$107,"未確認")&gt;0,"取消/未確認の後へ別版を追加できません","確認済み")))))))))))))),ISNUMBER(K91),K91=IF(J91="確認済み",0,1))),1,IF(K91&lt;&gt;0,0,IF(AND(ISNUMBER(G91),G91=IF(COUNTIFS($A$8:$A$107,A91,$B$8:$B$107,"&gt;"&amp;B91)=0,1,0),IF(D91="未確認",ISTEXT(H91),ISNUMBER(H91)),H91=IF(D91="変更",E91,IF(D91="取消",0,""))),0,1))))</f>
        <v>0</v>
      </c>
    </row>
    <row r="92" customFormat="false" ht="30" hidden="false" customHeight="true" outlineLevel="0" collapsed="false">
      <c r="A92" s="9"/>
      <c r="B92" s="13"/>
      <c r="C92" s="3"/>
      <c r="D92" s="14"/>
      <c r="E92" s="10"/>
      <c r="F92" s="3"/>
      <c r="G92" s="1" t="str">
        <f aca="false">IF(J92="","",IF(K92&lt;&gt;0,NA(),IF(COUNTIFS($A$8:$A$107,A92,$B$8:$B$107,"&gt;"&amp;B92)=0,1,0)))</f>
        <v/>
      </c>
      <c r="H92" s="4" t="str">
        <f aca="false">IF(J92="","",IF(K92&lt;&gt;0,NA(),IF(D92="変更",E92,IF(D92="取消",0,""))))</f>
        <v/>
      </c>
      <c r="I92" s="1"/>
      <c r="J92" s="1" t="str">
        <f aca="false">IF(COUNTA(A92:F92)=0,"",IF(NOT(AND(ISTEXT(A92),LEN(A92)=8,EXACT(LEFT(A92,4),"ORD-"),ISNUMBER(FIND(MID(A92,5,1)&amp;"x","0x1x2x3x4x5x6x7x8x9x")),ISNUMBER(FIND(MID(A92,6,1)&amp;"x","0x1x2x3x4x5x6x7x8x9x")),ISNUMBER(FIND(MID(A92,7,1)&amp;"x","0x1x2x3x4x5x6x7x8x9x")),ISNUMBER(FIND(MID(A92,8,1)&amp;"x","0x1x2x3x4x5x6x7x8x9x")))),"IDはORD-と半角数字4桁",IF(COUNTIFS(当初受注!$A$8:$A$57,A92)&lt;&gt;1,"当初受注が一意に登録されていません",IF(NOT(IF(ISNUMBER(B92),AND(B92&gt;=1,B92&lt;=100,B92=INT(B92)),FALSE())),"変更版は1〜100の整数で必須",IF(COUNTIFS($A$8:$A$107,A92,$B$8:$B$107,B92)&gt;1,"同じ受注の変更版が重複",IF(AND(B92&gt;1,COUNTIFS($A$8:$A$107,A92,$B$8:$B$107,B92-1)&lt;&gt;1),"変更版の連番が欠落",IF(NOT(IF(ISNUMBER(C92),AND(C92&gt;=43831,C92&lt;73051,C92=INT(C92)),FALSE())),"変更発生日は時刻なしで必須",IF(NOT(OR(D92="変更",D92="取消",D92="未確認")),"区分を確認",IF(AND(D92="変更",NOT(IF(ISNUMBER(E92),AND(E92&gt;=0,E92&lt;=1000000000,E92=INT(E92)),FALSE()))),"変更後総額は0〜10億円の整数で必須",IF(AND(D92&lt;&gt;"変更",COUNTA(E92)&gt;0),"取消/未確認の金額は空欄",IF(NOT(IF(ISNUMBER(F92),AND(F92&gt;=43831,F92&lt;73051,F92=INT(F92)),FALSE())),"記録確認日は時刻なしで必須",IF(OR(C92&lt;SUMIFS(当初受注!$B$8:$B$57,当初受注!$A$8:$A$57,A92),C92&gt;F92,F92&gt;受注一覧!$H$3),"受注日≦変更日≦確認日≦基準日を確認",IF(AND(B92&gt;1,OR(C92&lt;SUMIFS($C$8:$C$107,$A$8:$A$107,A92,$B$8:$B$107,B92-1),F92&lt;SUMIFS($F$8:$F$107,$A$8:$A$107,A92,$B$8:$B$107,B92-1))),"前版より日付が逆行しています",IF(COUNTIFS($A$8:$A$107,A92,$B$8:$B$107,"&lt;"&amp;B92,$D$8:$D$107,"取消")+COUNTIFS($A$8:$A$107,A92,$B$8:$B$107,"&lt;"&amp;B92,$D$8:$D$107,"未確認")&gt;0,"取消/未確認の後へ別版を追加できません","確認済み"))))))))))))))</f>
        <v/>
      </c>
      <c r="K92" s="1" t="str">
        <f aca="false">IF(J92="","",IF(J92="確認済み",0,1))</f>
        <v/>
      </c>
      <c r="L92" s="1" t="n">
        <f aca="false">IF(COUNTA(A92:F92)=0,IF(AND(J92="",K92="",G92="",H92=""),0,1),IF(NOT(AND(ISTEXT(J92),J92=IF(COUNTA(A92:F92)=0,"",IF(NOT(AND(ISTEXT(A92),LEN(A92)=8,EXACT(LEFT(A92,4),"ORD-"),ISNUMBER(FIND(MID(A92,5,1)&amp;"x","0x1x2x3x4x5x6x7x8x9x")),ISNUMBER(FIND(MID(A92,6,1)&amp;"x","0x1x2x3x4x5x6x7x8x9x")),ISNUMBER(FIND(MID(A92,7,1)&amp;"x","0x1x2x3x4x5x6x7x8x9x")),ISNUMBER(FIND(MID(A92,8,1)&amp;"x","0x1x2x3x4x5x6x7x8x9x")))),"IDはORD-と半角数字4桁",IF(COUNTIFS(当初受注!$A$8:$A$57,A92)&lt;&gt;1,"当初受注が一意に登録されていません",IF(NOT(IF(ISNUMBER(B92),AND(B92&gt;=1,B92&lt;=100,B92=INT(B92)),FALSE())),"変更版は1〜100の整数で必須",IF(COUNTIFS($A$8:$A$107,A92,$B$8:$B$107,B92)&gt;1,"同じ受注の変更版が重複",IF(AND(B92&gt;1,COUNTIFS($A$8:$A$107,A92,$B$8:$B$107,B92-1)&lt;&gt;1),"変更版の連番が欠落",IF(NOT(IF(ISNUMBER(C92),AND(C92&gt;=43831,C92&lt;73051,C92=INT(C92)),FALSE())),"変更発生日は時刻なしで必須",IF(NOT(OR(D92="変更",D92="取消",D92="未確認")),"区分を確認",IF(AND(D92="変更",NOT(IF(ISNUMBER(E92),AND(E92&gt;=0,E92&lt;=1000000000,E92=INT(E92)),FALSE()))),"変更後総額は0〜10億円の整数で必須",IF(AND(D92&lt;&gt;"変更",COUNTA(E92)&gt;0),"取消/未確認の金額は空欄",IF(NOT(IF(ISNUMBER(F92),AND(F92&gt;=43831,F92&lt;73051,F92=INT(F92)),FALSE())),"記録確認日は時刻なしで必須",IF(OR(C92&lt;SUMIFS(当初受注!$B$8:$B$57,当初受注!$A$8:$A$57,A92),C92&gt;F92,F92&gt;受注一覧!$H$3),"受注日≦変更日≦確認日≦基準日を確認",IF(AND(B92&gt;1,OR(C92&lt;SUMIFS($C$8:$C$107,$A$8:$A$107,A92,$B$8:$B$107,B92-1),F92&lt;SUMIFS($F$8:$F$107,$A$8:$A$107,A92,$B$8:$B$107,B92-1))),"前版より日付が逆行しています",IF(COUNTIFS($A$8:$A$107,A92,$B$8:$B$107,"&lt;"&amp;B92,$D$8:$D$107,"取消")+COUNTIFS($A$8:$A$107,A92,$B$8:$B$107,"&lt;"&amp;B92,$D$8:$D$107,"未確認")&gt;0,"取消/未確認の後へ別版を追加できません","確認済み")))))))))))))),ISNUMBER(K92),K92=IF(J92="確認済み",0,1))),1,IF(K92&lt;&gt;0,0,IF(AND(ISNUMBER(G92),G92=IF(COUNTIFS($A$8:$A$107,A92,$B$8:$B$107,"&gt;"&amp;B92)=0,1,0),IF(D92="未確認",ISTEXT(H92),ISNUMBER(H92)),H92=IF(D92="変更",E92,IF(D92="取消",0,""))),0,1))))</f>
        <v>0</v>
      </c>
    </row>
    <row r="93" customFormat="false" ht="30" hidden="false" customHeight="true" outlineLevel="0" collapsed="false">
      <c r="A93" s="9"/>
      <c r="B93" s="13"/>
      <c r="C93" s="3"/>
      <c r="D93" s="14"/>
      <c r="E93" s="10"/>
      <c r="F93" s="3"/>
      <c r="G93" s="1" t="str">
        <f aca="false">IF(J93="","",IF(K93&lt;&gt;0,NA(),IF(COUNTIFS($A$8:$A$107,A93,$B$8:$B$107,"&gt;"&amp;B93)=0,1,0)))</f>
        <v/>
      </c>
      <c r="H93" s="4" t="str">
        <f aca="false">IF(J93="","",IF(K93&lt;&gt;0,NA(),IF(D93="変更",E93,IF(D93="取消",0,""))))</f>
        <v/>
      </c>
      <c r="I93" s="1"/>
      <c r="J93" s="1" t="str">
        <f aca="false">IF(COUNTA(A93:F93)=0,"",IF(NOT(AND(ISTEXT(A93),LEN(A93)=8,EXACT(LEFT(A93,4),"ORD-"),ISNUMBER(FIND(MID(A93,5,1)&amp;"x","0x1x2x3x4x5x6x7x8x9x")),ISNUMBER(FIND(MID(A93,6,1)&amp;"x","0x1x2x3x4x5x6x7x8x9x")),ISNUMBER(FIND(MID(A93,7,1)&amp;"x","0x1x2x3x4x5x6x7x8x9x")),ISNUMBER(FIND(MID(A93,8,1)&amp;"x","0x1x2x3x4x5x6x7x8x9x")))),"IDはORD-と半角数字4桁",IF(COUNTIFS(当初受注!$A$8:$A$57,A93)&lt;&gt;1,"当初受注が一意に登録されていません",IF(NOT(IF(ISNUMBER(B93),AND(B93&gt;=1,B93&lt;=100,B93=INT(B93)),FALSE())),"変更版は1〜100の整数で必須",IF(COUNTIFS($A$8:$A$107,A93,$B$8:$B$107,B93)&gt;1,"同じ受注の変更版が重複",IF(AND(B93&gt;1,COUNTIFS($A$8:$A$107,A93,$B$8:$B$107,B93-1)&lt;&gt;1),"変更版の連番が欠落",IF(NOT(IF(ISNUMBER(C93),AND(C93&gt;=43831,C93&lt;73051,C93=INT(C93)),FALSE())),"変更発生日は時刻なしで必須",IF(NOT(OR(D93="変更",D93="取消",D93="未確認")),"区分を確認",IF(AND(D93="変更",NOT(IF(ISNUMBER(E93),AND(E93&gt;=0,E93&lt;=1000000000,E93=INT(E93)),FALSE()))),"変更後総額は0〜10億円の整数で必須",IF(AND(D93&lt;&gt;"変更",COUNTA(E93)&gt;0),"取消/未確認の金額は空欄",IF(NOT(IF(ISNUMBER(F93),AND(F93&gt;=43831,F93&lt;73051,F93=INT(F93)),FALSE())),"記録確認日は時刻なしで必須",IF(OR(C93&lt;SUMIFS(当初受注!$B$8:$B$57,当初受注!$A$8:$A$57,A93),C93&gt;F93,F93&gt;受注一覧!$H$3),"受注日≦変更日≦確認日≦基準日を確認",IF(AND(B93&gt;1,OR(C93&lt;SUMIFS($C$8:$C$107,$A$8:$A$107,A93,$B$8:$B$107,B93-1),F93&lt;SUMIFS($F$8:$F$107,$A$8:$A$107,A93,$B$8:$B$107,B93-1))),"前版より日付が逆行しています",IF(COUNTIFS($A$8:$A$107,A93,$B$8:$B$107,"&lt;"&amp;B93,$D$8:$D$107,"取消")+COUNTIFS($A$8:$A$107,A93,$B$8:$B$107,"&lt;"&amp;B93,$D$8:$D$107,"未確認")&gt;0,"取消/未確認の後へ別版を追加できません","確認済み"))))))))))))))</f>
        <v/>
      </c>
      <c r="K93" s="1" t="str">
        <f aca="false">IF(J93="","",IF(J93="確認済み",0,1))</f>
        <v/>
      </c>
      <c r="L93" s="1" t="n">
        <f aca="false">IF(COUNTA(A93:F93)=0,IF(AND(J93="",K93="",G93="",H93=""),0,1),IF(NOT(AND(ISTEXT(J93),J93=IF(COUNTA(A93:F93)=0,"",IF(NOT(AND(ISTEXT(A93),LEN(A93)=8,EXACT(LEFT(A93,4),"ORD-"),ISNUMBER(FIND(MID(A93,5,1)&amp;"x","0x1x2x3x4x5x6x7x8x9x")),ISNUMBER(FIND(MID(A93,6,1)&amp;"x","0x1x2x3x4x5x6x7x8x9x")),ISNUMBER(FIND(MID(A93,7,1)&amp;"x","0x1x2x3x4x5x6x7x8x9x")),ISNUMBER(FIND(MID(A93,8,1)&amp;"x","0x1x2x3x4x5x6x7x8x9x")))),"IDはORD-と半角数字4桁",IF(COUNTIFS(当初受注!$A$8:$A$57,A93)&lt;&gt;1,"当初受注が一意に登録されていません",IF(NOT(IF(ISNUMBER(B93),AND(B93&gt;=1,B93&lt;=100,B93=INT(B93)),FALSE())),"変更版は1〜100の整数で必須",IF(COUNTIFS($A$8:$A$107,A93,$B$8:$B$107,B93)&gt;1,"同じ受注の変更版が重複",IF(AND(B93&gt;1,COUNTIFS($A$8:$A$107,A93,$B$8:$B$107,B93-1)&lt;&gt;1),"変更版の連番が欠落",IF(NOT(IF(ISNUMBER(C93),AND(C93&gt;=43831,C93&lt;73051,C93=INT(C93)),FALSE())),"変更発生日は時刻なしで必須",IF(NOT(OR(D93="変更",D93="取消",D93="未確認")),"区分を確認",IF(AND(D93="変更",NOT(IF(ISNUMBER(E93),AND(E93&gt;=0,E93&lt;=1000000000,E93=INT(E93)),FALSE()))),"変更後総額は0〜10億円の整数で必須",IF(AND(D93&lt;&gt;"変更",COUNTA(E93)&gt;0),"取消/未確認の金額は空欄",IF(NOT(IF(ISNUMBER(F93),AND(F93&gt;=43831,F93&lt;73051,F93=INT(F93)),FALSE())),"記録確認日は時刻なしで必須",IF(OR(C93&lt;SUMIFS(当初受注!$B$8:$B$57,当初受注!$A$8:$A$57,A93),C93&gt;F93,F93&gt;受注一覧!$H$3),"受注日≦変更日≦確認日≦基準日を確認",IF(AND(B93&gt;1,OR(C93&lt;SUMIFS($C$8:$C$107,$A$8:$A$107,A93,$B$8:$B$107,B93-1),F93&lt;SUMIFS($F$8:$F$107,$A$8:$A$107,A93,$B$8:$B$107,B93-1))),"前版より日付が逆行しています",IF(COUNTIFS($A$8:$A$107,A93,$B$8:$B$107,"&lt;"&amp;B93,$D$8:$D$107,"取消")+COUNTIFS($A$8:$A$107,A93,$B$8:$B$107,"&lt;"&amp;B93,$D$8:$D$107,"未確認")&gt;0,"取消/未確認の後へ別版を追加できません","確認済み")))))))))))))),ISNUMBER(K93),K93=IF(J93="確認済み",0,1))),1,IF(K93&lt;&gt;0,0,IF(AND(ISNUMBER(G93),G93=IF(COUNTIFS($A$8:$A$107,A93,$B$8:$B$107,"&gt;"&amp;B93)=0,1,0),IF(D93="未確認",ISTEXT(H93),ISNUMBER(H93)),H93=IF(D93="変更",E93,IF(D93="取消",0,""))),0,1))))</f>
        <v>0</v>
      </c>
    </row>
    <row r="94" customFormat="false" ht="30" hidden="false" customHeight="true" outlineLevel="0" collapsed="false">
      <c r="A94" s="9"/>
      <c r="B94" s="13"/>
      <c r="C94" s="3"/>
      <c r="D94" s="14"/>
      <c r="E94" s="10"/>
      <c r="F94" s="3"/>
      <c r="G94" s="1" t="str">
        <f aca="false">IF(J94="","",IF(K94&lt;&gt;0,NA(),IF(COUNTIFS($A$8:$A$107,A94,$B$8:$B$107,"&gt;"&amp;B94)=0,1,0)))</f>
        <v/>
      </c>
      <c r="H94" s="4" t="str">
        <f aca="false">IF(J94="","",IF(K94&lt;&gt;0,NA(),IF(D94="変更",E94,IF(D94="取消",0,""))))</f>
        <v/>
      </c>
      <c r="I94" s="1"/>
      <c r="J94" s="1" t="str">
        <f aca="false">IF(COUNTA(A94:F94)=0,"",IF(NOT(AND(ISTEXT(A94),LEN(A94)=8,EXACT(LEFT(A94,4),"ORD-"),ISNUMBER(FIND(MID(A94,5,1)&amp;"x","0x1x2x3x4x5x6x7x8x9x")),ISNUMBER(FIND(MID(A94,6,1)&amp;"x","0x1x2x3x4x5x6x7x8x9x")),ISNUMBER(FIND(MID(A94,7,1)&amp;"x","0x1x2x3x4x5x6x7x8x9x")),ISNUMBER(FIND(MID(A94,8,1)&amp;"x","0x1x2x3x4x5x6x7x8x9x")))),"IDはORD-と半角数字4桁",IF(COUNTIFS(当初受注!$A$8:$A$57,A94)&lt;&gt;1,"当初受注が一意に登録されていません",IF(NOT(IF(ISNUMBER(B94),AND(B94&gt;=1,B94&lt;=100,B94=INT(B94)),FALSE())),"変更版は1〜100の整数で必須",IF(COUNTIFS($A$8:$A$107,A94,$B$8:$B$107,B94)&gt;1,"同じ受注の変更版が重複",IF(AND(B94&gt;1,COUNTIFS($A$8:$A$107,A94,$B$8:$B$107,B94-1)&lt;&gt;1),"変更版の連番が欠落",IF(NOT(IF(ISNUMBER(C94),AND(C94&gt;=43831,C94&lt;73051,C94=INT(C94)),FALSE())),"変更発生日は時刻なしで必須",IF(NOT(OR(D94="変更",D94="取消",D94="未確認")),"区分を確認",IF(AND(D94="変更",NOT(IF(ISNUMBER(E94),AND(E94&gt;=0,E94&lt;=1000000000,E94=INT(E94)),FALSE()))),"変更後総額は0〜10億円の整数で必須",IF(AND(D94&lt;&gt;"変更",COUNTA(E94)&gt;0),"取消/未確認の金額は空欄",IF(NOT(IF(ISNUMBER(F94),AND(F94&gt;=43831,F94&lt;73051,F94=INT(F94)),FALSE())),"記録確認日は時刻なしで必須",IF(OR(C94&lt;SUMIFS(当初受注!$B$8:$B$57,当初受注!$A$8:$A$57,A94),C94&gt;F94,F94&gt;受注一覧!$H$3),"受注日≦変更日≦確認日≦基準日を確認",IF(AND(B94&gt;1,OR(C94&lt;SUMIFS($C$8:$C$107,$A$8:$A$107,A94,$B$8:$B$107,B94-1),F94&lt;SUMIFS($F$8:$F$107,$A$8:$A$107,A94,$B$8:$B$107,B94-1))),"前版より日付が逆行しています",IF(COUNTIFS($A$8:$A$107,A94,$B$8:$B$107,"&lt;"&amp;B94,$D$8:$D$107,"取消")+COUNTIFS($A$8:$A$107,A94,$B$8:$B$107,"&lt;"&amp;B94,$D$8:$D$107,"未確認")&gt;0,"取消/未確認の後へ別版を追加できません","確認済み"))))))))))))))</f>
        <v/>
      </c>
      <c r="K94" s="1" t="str">
        <f aca="false">IF(J94="","",IF(J94="確認済み",0,1))</f>
        <v/>
      </c>
      <c r="L94" s="1" t="n">
        <f aca="false">IF(COUNTA(A94:F94)=0,IF(AND(J94="",K94="",G94="",H94=""),0,1),IF(NOT(AND(ISTEXT(J94),J94=IF(COUNTA(A94:F94)=0,"",IF(NOT(AND(ISTEXT(A94),LEN(A94)=8,EXACT(LEFT(A94,4),"ORD-"),ISNUMBER(FIND(MID(A94,5,1)&amp;"x","0x1x2x3x4x5x6x7x8x9x")),ISNUMBER(FIND(MID(A94,6,1)&amp;"x","0x1x2x3x4x5x6x7x8x9x")),ISNUMBER(FIND(MID(A94,7,1)&amp;"x","0x1x2x3x4x5x6x7x8x9x")),ISNUMBER(FIND(MID(A94,8,1)&amp;"x","0x1x2x3x4x5x6x7x8x9x")))),"IDはORD-と半角数字4桁",IF(COUNTIFS(当初受注!$A$8:$A$57,A94)&lt;&gt;1,"当初受注が一意に登録されていません",IF(NOT(IF(ISNUMBER(B94),AND(B94&gt;=1,B94&lt;=100,B94=INT(B94)),FALSE())),"変更版は1〜100の整数で必須",IF(COUNTIFS($A$8:$A$107,A94,$B$8:$B$107,B94)&gt;1,"同じ受注の変更版が重複",IF(AND(B94&gt;1,COUNTIFS($A$8:$A$107,A94,$B$8:$B$107,B94-1)&lt;&gt;1),"変更版の連番が欠落",IF(NOT(IF(ISNUMBER(C94),AND(C94&gt;=43831,C94&lt;73051,C94=INT(C94)),FALSE())),"変更発生日は時刻なしで必須",IF(NOT(OR(D94="変更",D94="取消",D94="未確認")),"区分を確認",IF(AND(D94="変更",NOT(IF(ISNUMBER(E94),AND(E94&gt;=0,E94&lt;=1000000000,E94=INT(E94)),FALSE()))),"変更後総額は0〜10億円の整数で必須",IF(AND(D94&lt;&gt;"変更",COUNTA(E94)&gt;0),"取消/未確認の金額は空欄",IF(NOT(IF(ISNUMBER(F94),AND(F94&gt;=43831,F94&lt;73051,F94=INT(F94)),FALSE())),"記録確認日は時刻なしで必須",IF(OR(C94&lt;SUMIFS(当初受注!$B$8:$B$57,当初受注!$A$8:$A$57,A94),C94&gt;F94,F94&gt;受注一覧!$H$3),"受注日≦変更日≦確認日≦基準日を確認",IF(AND(B94&gt;1,OR(C94&lt;SUMIFS($C$8:$C$107,$A$8:$A$107,A94,$B$8:$B$107,B94-1),F94&lt;SUMIFS($F$8:$F$107,$A$8:$A$107,A94,$B$8:$B$107,B94-1))),"前版より日付が逆行しています",IF(COUNTIFS($A$8:$A$107,A94,$B$8:$B$107,"&lt;"&amp;B94,$D$8:$D$107,"取消")+COUNTIFS($A$8:$A$107,A94,$B$8:$B$107,"&lt;"&amp;B94,$D$8:$D$107,"未確認")&gt;0,"取消/未確認の後へ別版を追加できません","確認済み")))))))))))))),ISNUMBER(K94),K94=IF(J94="確認済み",0,1))),1,IF(K94&lt;&gt;0,0,IF(AND(ISNUMBER(G94),G94=IF(COUNTIFS($A$8:$A$107,A94,$B$8:$B$107,"&gt;"&amp;B94)=0,1,0),IF(D94="未確認",ISTEXT(H94),ISNUMBER(H94)),H94=IF(D94="変更",E94,IF(D94="取消",0,""))),0,1))))</f>
        <v>0</v>
      </c>
    </row>
    <row r="95" customFormat="false" ht="30" hidden="false" customHeight="true" outlineLevel="0" collapsed="false">
      <c r="A95" s="9"/>
      <c r="B95" s="13"/>
      <c r="C95" s="3"/>
      <c r="D95" s="14"/>
      <c r="E95" s="10"/>
      <c r="F95" s="3"/>
      <c r="G95" s="1" t="str">
        <f aca="false">IF(J95="","",IF(K95&lt;&gt;0,NA(),IF(COUNTIFS($A$8:$A$107,A95,$B$8:$B$107,"&gt;"&amp;B95)=0,1,0)))</f>
        <v/>
      </c>
      <c r="H95" s="4" t="str">
        <f aca="false">IF(J95="","",IF(K95&lt;&gt;0,NA(),IF(D95="変更",E95,IF(D95="取消",0,""))))</f>
        <v/>
      </c>
      <c r="I95" s="1"/>
      <c r="J95" s="1" t="str">
        <f aca="false">IF(COUNTA(A95:F95)=0,"",IF(NOT(AND(ISTEXT(A95),LEN(A95)=8,EXACT(LEFT(A95,4),"ORD-"),ISNUMBER(FIND(MID(A95,5,1)&amp;"x","0x1x2x3x4x5x6x7x8x9x")),ISNUMBER(FIND(MID(A95,6,1)&amp;"x","0x1x2x3x4x5x6x7x8x9x")),ISNUMBER(FIND(MID(A95,7,1)&amp;"x","0x1x2x3x4x5x6x7x8x9x")),ISNUMBER(FIND(MID(A95,8,1)&amp;"x","0x1x2x3x4x5x6x7x8x9x")))),"IDはORD-と半角数字4桁",IF(COUNTIFS(当初受注!$A$8:$A$57,A95)&lt;&gt;1,"当初受注が一意に登録されていません",IF(NOT(IF(ISNUMBER(B95),AND(B95&gt;=1,B95&lt;=100,B95=INT(B95)),FALSE())),"変更版は1〜100の整数で必須",IF(COUNTIFS($A$8:$A$107,A95,$B$8:$B$107,B95)&gt;1,"同じ受注の変更版が重複",IF(AND(B95&gt;1,COUNTIFS($A$8:$A$107,A95,$B$8:$B$107,B95-1)&lt;&gt;1),"変更版の連番が欠落",IF(NOT(IF(ISNUMBER(C95),AND(C95&gt;=43831,C95&lt;73051,C95=INT(C95)),FALSE())),"変更発生日は時刻なしで必須",IF(NOT(OR(D95="変更",D95="取消",D95="未確認")),"区分を確認",IF(AND(D95="変更",NOT(IF(ISNUMBER(E95),AND(E95&gt;=0,E95&lt;=1000000000,E95=INT(E95)),FALSE()))),"変更後総額は0〜10億円の整数で必須",IF(AND(D95&lt;&gt;"変更",COUNTA(E95)&gt;0),"取消/未確認の金額は空欄",IF(NOT(IF(ISNUMBER(F95),AND(F95&gt;=43831,F95&lt;73051,F95=INT(F95)),FALSE())),"記録確認日は時刻なしで必須",IF(OR(C95&lt;SUMIFS(当初受注!$B$8:$B$57,当初受注!$A$8:$A$57,A95),C95&gt;F95,F95&gt;受注一覧!$H$3),"受注日≦変更日≦確認日≦基準日を確認",IF(AND(B95&gt;1,OR(C95&lt;SUMIFS($C$8:$C$107,$A$8:$A$107,A95,$B$8:$B$107,B95-1),F95&lt;SUMIFS($F$8:$F$107,$A$8:$A$107,A95,$B$8:$B$107,B95-1))),"前版より日付が逆行しています",IF(COUNTIFS($A$8:$A$107,A95,$B$8:$B$107,"&lt;"&amp;B95,$D$8:$D$107,"取消")+COUNTIFS($A$8:$A$107,A95,$B$8:$B$107,"&lt;"&amp;B95,$D$8:$D$107,"未確認")&gt;0,"取消/未確認の後へ別版を追加できません","確認済み"))))))))))))))</f>
        <v/>
      </c>
      <c r="K95" s="1" t="str">
        <f aca="false">IF(J95="","",IF(J95="確認済み",0,1))</f>
        <v/>
      </c>
      <c r="L95" s="1" t="n">
        <f aca="false">IF(COUNTA(A95:F95)=0,IF(AND(J95="",K95="",G95="",H95=""),0,1),IF(NOT(AND(ISTEXT(J95),J95=IF(COUNTA(A95:F95)=0,"",IF(NOT(AND(ISTEXT(A95),LEN(A95)=8,EXACT(LEFT(A95,4),"ORD-"),ISNUMBER(FIND(MID(A95,5,1)&amp;"x","0x1x2x3x4x5x6x7x8x9x")),ISNUMBER(FIND(MID(A95,6,1)&amp;"x","0x1x2x3x4x5x6x7x8x9x")),ISNUMBER(FIND(MID(A95,7,1)&amp;"x","0x1x2x3x4x5x6x7x8x9x")),ISNUMBER(FIND(MID(A95,8,1)&amp;"x","0x1x2x3x4x5x6x7x8x9x")))),"IDはORD-と半角数字4桁",IF(COUNTIFS(当初受注!$A$8:$A$57,A95)&lt;&gt;1,"当初受注が一意に登録されていません",IF(NOT(IF(ISNUMBER(B95),AND(B95&gt;=1,B95&lt;=100,B95=INT(B95)),FALSE())),"変更版は1〜100の整数で必須",IF(COUNTIFS($A$8:$A$107,A95,$B$8:$B$107,B95)&gt;1,"同じ受注の変更版が重複",IF(AND(B95&gt;1,COUNTIFS($A$8:$A$107,A95,$B$8:$B$107,B95-1)&lt;&gt;1),"変更版の連番が欠落",IF(NOT(IF(ISNUMBER(C95),AND(C95&gt;=43831,C95&lt;73051,C95=INT(C95)),FALSE())),"変更発生日は時刻なしで必須",IF(NOT(OR(D95="変更",D95="取消",D95="未確認")),"区分を確認",IF(AND(D95="変更",NOT(IF(ISNUMBER(E95),AND(E95&gt;=0,E95&lt;=1000000000,E95=INT(E95)),FALSE()))),"変更後総額は0〜10億円の整数で必須",IF(AND(D95&lt;&gt;"変更",COUNTA(E95)&gt;0),"取消/未確認の金額は空欄",IF(NOT(IF(ISNUMBER(F95),AND(F95&gt;=43831,F95&lt;73051,F95=INT(F95)),FALSE())),"記録確認日は時刻なしで必須",IF(OR(C95&lt;SUMIFS(当初受注!$B$8:$B$57,当初受注!$A$8:$A$57,A95),C95&gt;F95,F95&gt;受注一覧!$H$3),"受注日≦変更日≦確認日≦基準日を確認",IF(AND(B95&gt;1,OR(C95&lt;SUMIFS($C$8:$C$107,$A$8:$A$107,A95,$B$8:$B$107,B95-1),F95&lt;SUMIFS($F$8:$F$107,$A$8:$A$107,A95,$B$8:$B$107,B95-1))),"前版より日付が逆行しています",IF(COUNTIFS($A$8:$A$107,A95,$B$8:$B$107,"&lt;"&amp;B95,$D$8:$D$107,"取消")+COUNTIFS($A$8:$A$107,A95,$B$8:$B$107,"&lt;"&amp;B95,$D$8:$D$107,"未確認")&gt;0,"取消/未確認の後へ別版を追加できません","確認済み")))))))))))))),ISNUMBER(K95),K95=IF(J95="確認済み",0,1))),1,IF(K95&lt;&gt;0,0,IF(AND(ISNUMBER(G95),G95=IF(COUNTIFS($A$8:$A$107,A95,$B$8:$B$107,"&gt;"&amp;B95)=0,1,0),IF(D95="未確認",ISTEXT(H95),ISNUMBER(H95)),H95=IF(D95="変更",E95,IF(D95="取消",0,""))),0,1))))</f>
        <v>0</v>
      </c>
    </row>
    <row r="96" customFormat="false" ht="30" hidden="false" customHeight="true" outlineLevel="0" collapsed="false">
      <c r="A96" s="9"/>
      <c r="B96" s="13"/>
      <c r="C96" s="3"/>
      <c r="D96" s="14"/>
      <c r="E96" s="10"/>
      <c r="F96" s="3"/>
      <c r="G96" s="1" t="str">
        <f aca="false">IF(J96="","",IF(K96&lt;&gt;0,NA(),IF(COUNTIFS($A$8:$A$107,A96,$B$8:$B$107,"&gt;"&amp;B96)=0,1,0)))</f>
        <v/>
      </c>
      <c r="H96" s="4" t="str">
        <f aca="false">IF(J96="","",IF(K96&lt;&gt;0,NA(),IF(D96="変更",E96,IF(D96="取消",0,""))))</f>
        <v/>
      </c>
      <c r="I96" s="1"/>
      <c r="J96" s="1" t="str">
        <f aca="false">IF(COUNTA(A96:F96)=0,"",IF(NOT(AND(ISTEXT(A96),LEN(A96)=8,EXACT(LEFT(A96,4),"ORD-"),ISNUMBER(FIND(MID(A96,5,1)&amp;"x","0x1x2x3x4x5x6x7x8x9x")),ISNUMBER(FIND(MID(A96,6,1)&amp;"x","0x1x2x3x4x5x6x7x8x9x")),ISNUMBER(FIND(MID(A96,7,1)&amp;"x","0x1x2x3x4x5x6x7x8x9x")),ISNUMBER(FIND(MID(A96,8,1)&amp;"x","0x1x2x3x4x5x6x7x8x9x")))),"IDはORD-と半角数字4桁",IF(COUNTIFS(当初受注!$A$8:$A$57,A96)&lt;&gt;1,"当初受注が一意に登録されていません",IF(NOT(IF(ISNUMBER(B96),AND(B96&gt;=1,B96&lt;=100,B96=INT(B96)),FALSE())),"変更版は1〜100の整数で必須",IF(COUNTIFS($A$8:$A$107,A96,$B$8:$B$107,B96)&gt;1,"同じ受注の変更版が重複",IF(AND(B96&gt;1,COUNTIFS($A$8:$A$107,A96,$B$8:$B$107,B96-1)&lt;&gt;1),"変更版の連番が欠落",IF(NOT(IF(ISNUMBER(C96),AND(C96&gt;=43831,C96&lt;73051,C96=INT(C96)),FALSE())),"変更発生日は時刻なしで必須",IF(NOT(OR(D96="変更",D96="取消",D96="未確認")),"区分を確認",IF(AND(D96="変更",NOT(IF(ISNUMBER(E96),AND(E96&gt;=0,E96&lt;=1000000000,E96=INT(E96)),FALSE()))),"変更後総額は0〜10億円の整数で必須",IF(AND(D96&lt;&gt;"変更",COUNTA(E96)&gt;0),"取消/未確認の金額は空欄",IF(NOT(IF(ISNUMBER(F96),AND(F96&gt;=43831,F96&lt;73051,F96=INT(F96)),FALSE())),"記録確認日は時刻なしで必須",IF(OR(C96&lt;SUMIFS(当初受注!$B$8:$B$57,当初受注!$A$8:$A$57,A96),C96&gt;F96,F96&gt;受注一覧!$H$3),"受注日≦変更日≦確認日≦基準日を確認",IF(AND(B96&gt;1,OR(C96&lt;SUMIFS($C$8:$C$107,$A$8:$A$107,A96,$B$8:$B$107,B96-1),F96&lt;SUMIFS($F$8:$F$107,$A$8:$A$107,A96,$B$8:$B$107,B96-1))),"前版より日付が逆行しています",IF(COUNTIFS($A$8:$A$107,A96,$B$8:$B$107,"&lt;"&amp;B96,$D$8:$D$107,"取消")+COUNTIFS($A$8:$A$107,A96,$B$8:$B$107,"&lt;"&amp;B96,$D$8:$D$107,"未確認")&gt;0,"取消/未確認の後へ別版を追加できません","確認済み"))))))))))))))</f>
        <v/>
      </c>
      <c r="K96" s="1" t="str">
        <f aca="false">IF(J96="","",IF(J96="確認済み",0,1))</f>
        <v/>
      </c>
      <c r="L96" s="1" t="n">
        <f aca="false">IF(COUNTA(A96:F96)=0,IF(AND(J96="",K96="",G96="",H96=""),0,1),IF(NOT(AND(ISTEXT(J96),J96=IF(COUNTA(A96:F96)=0,"",IF(NOT(AND(ISTEXT(A96),LEN(A96)=8,EXACT(LEFT(A96,4),"ORD-"),ISNUMBER(FIND(MID(A96,5,1)&amp;"x","0x1x2x3x4x5x6x7x8x9x")),ISNUMBER(FIND(MID(A96,6,1)&amp;"x","0x1x2x3x4x5x6x7x8x9x")),ISNUMBER(FIND(MID(A96,7,1)&amp;"x","0x1x2x3x4x5x6x7x8x9x")),ISNUMBER(FIND(MID(A96,8,1)&amp;"x","0x1x2x3x4x5x6x7x8x9x")))),"IDはORD-と半角数字4桁",IF(COUNTIFS(当初受注!$A$8:$A$57,A96)&lt;&gt;1,"当初受注が一意に登録されていません",IF(NOT(IF(ISNUMBER(B96),AND(B96&gt;=1,B96&lt;=100,B96=INT(B96)),FALSE())),"変更版は1〜100の整数で必須",IF(COUNTIFS($A$8:$A$107,A96,$B$8:$B$107,B96)&gt;1,"同じ受注の変更版が重複",IF(AND(B96&gt;1,COUNTIFS($A$8:$A$107,A96,$B$8:$B$107,B96-1)&lt;&gt;1),"変更版の連番が欠落",IF(NOT(IF(ISNUMBER(C96),AND(C96&gt;=43831,C96&lt;73051,C96=INT(C96)),FALSE())),"変更発生日は時刻なしで必須",IF(NOT(OR(D96="変更",D96="取消",D96="未確認")),"区分を確認",IF(AND(D96="変更",NOT(IF(ISNUMBER(E96),AND(E96&gt;=0,E96&lt;=1000000000,E96=INT(E96)),FALSE()))),"変更後総額は0〜10億円の整数で必須",IF(AND(D96&lt;&gt;"変更",COUNTA(E96)&gt;0),"取消/未確認の金額は空欄",IF(NOT(IF(ISNUMBER(F96),AND(F96&gt;=43831,F96&lt;73051,F96=INT(F96)),FALSE())),"記録確認日は時刻なしで必須",IF(OR(C96&lt;SUMIFS(当初受注!$B$8:$B$57,当初受注!$A$8:$A$57,A96),C96&gt;F96,F96&gt;受注一覧!$H$3),"受注日≦変更日≦確認日≦基準日を確認",IF(AND(B96&gt;1,OR(C96&lt;SUMIFS($C$8:$C$107,$A$8:$A$107,A96,$B$8:$B$107,B96-1),F96&lt;SUMIFS($F$8:$F$107,$A$8:$A$107,A96,$B$8:$B$107,B96-1))),"前版より日付が逆行しています",IF(COUNTIFS($A$8:$A$107,A96,$B$8:$B$107,"&lt;"&amp;B96,$D$8:$D$107,"取消")+COUNTIFS($A$8:$A$107,A96,$B$8:$B$107,"&lt;"&amp;B96,$D$8:$D$107,"未確認")&gt;0,"取消/未確認の後へ別版を追加できません","確認済み")))))))))))))),ISNUMBER(K96),K96=IF(J96="確認済み",0,1))),1,IF(K96&lt;&gt;0,0,IF(AND(ISNUMBER(G96),G96=IF(COUNTIFS($A$8:$A$107,A96,$B$8:$B$107,"&gt;"&amp;B96)=0,1,0),IF(D96="未確認",ISTEXT(H96),ISNUMBER(H96)),H96=IF(D96="変更",E96,IF(D96="取消",0,""))),0,1))))</f>
        <v>0</v>
      </c>
    </row>
    <row r="97" customFormat="false" ht="30" hidden="false" customHeight="true" outlineLevel="0" collapsed="false">
      <c r="A97" s="9"/>
      <c r="B97" s="13"/>
      <c r="C97" s="3"/>
      <c r="D97" s="14"/>
      <c r="E97" s="10"/>
      <c r="F97" s="3"/>
      <c r="G97" s="1" t="str">
        <f aca="false">IF(J97="","",IF(K97&lt;&gt;0,NA(),IF(COUNTIFS($A$8:$A$107,A97,$B$8:$B$107,"&gt;"&amp;B97)=0,1,0)))</f>
        <v/>
      </c>
      <c r="H97" s="4" t="str">
        <f aca="false">IF(J97="","",IF(K97&lt;&gt;0,NA(),IF(D97="変更",E97,IF(D97="取消",0,""))))</f>
        <v/>
      </c>
      <c r="I97" s="1"/>
      <c r="J97" s="1" t="str">
        <f aca="false">IF(COUNTA(A97:F97)=0,"",IF(NOT(AND(ISTEXT(A97),LEN(A97)=8,EXACT(LEFT(A97,4),"ORD-"),ISNUMBER(FIND(MID(A97,5,1)&amp;"x","0x1x2x3x4x5x6x7x8x9x")),ISNUMBER(FIND(MID(A97,6,1)&amp;"x","0x1x2x3x4x5x6x7x8x9x")),ISNUMBER(FIND(MID(A97,7,1)&amp;"x","0x1x2x3x4x5x6x7x8x9x")),ISNUMBER(FIND(MID(A97,8,1)&amp;"x","0x1x2x3x4x5x6x7x8x9x")))),"IDはORD-と半角数字4桁",IF(COUNTIFS(当初受注!$A$8:$A$57,A97)&lt;&gt;1,"当初受注が一意に登録されていません",IF(NOT(IF(ISNUMBER(B97),AND(B97&gt;=1,B97&lt;=100,B97=INT(B97)),FALSE())),"変更版は1〜100の整数で必須",IF(COUNTIFS($A$8:$A$107,A97,$B$8:$B$107,B97)&gt;1,"同じ受注の変更版が重複",IF(AND(B97&gt;1,COUNTIFS($A$8:$A$107,A97,$B$8:$B$107,B97-1)&lt;&gt;1),"変更版の連番が欠落",IF(NOT(IF(ISNUMBER(C97),AND(C97&gt;=43831,C97&lt;73051,C97=INT(C97)),FALSE())),"変更発生日は時刻なしで必須",IF(NOT(OR(D97="変更",D97="取消",D97="未確認")),"区分を確認",IF(AND(D97="変更",NOT(IF(ISNUMBER(E97),AND(E97&gt;=0,E97&lt;=1000000000,E97=INT(E97)),FALSE()))),"変更後総額は0〜10億円の整数で必須",IF(AND(D97&lt;&gt;"変更",COUNTA(E97)&gt;0),"取消/未確認の金額は空欄",IF(NOT(IF(ISNUMBER(F97),AND(F97&gt;=43831,F97&lt;73051,F97=INT(F97)),FALSE())),"記録確認日は時刻なしで必須",IF(OR(C97&lt;SUMIFS(当初受注!$B$8:$B$57,当初受注!$A$8:$A$57,A97),C97&gt;F97,F97&gt;受注一覧!$H$3),"受注日≦変更日≦確認日≦基準日を確認",IF(AND(B97&gt;1,OR(C97&lt;SUMIFS($C$8:$C$107,$A$8:$A$107,A97,$B$8:$B$107,B97-1),F97&lt;SUMIFS($F$8:$F$107,$A$8:$A$107,A97,$B$8:$B$107,B97-1))),"前版より日付が逆行しています",IF(COUNTIFS($A$8:$A$107,A97,$B$8:$B$107,"&lt;"&amp;B97,$D$8:$D$107,"取消")+COUNTIFS($A$8:$A$107,A97,$B$8:$B$107,"&lt;"&amp;B97,$D$8:$D$107,"未確認")&gt;0,"取消/未確認の後へ別版を追加できません","確認済み"))))))))))))))</f>
        <v/>
      </c>
      <c r="K97" s="1" t="str">
        <f aca="false">IF(J97="","",IF(J97="確認済み",0,1))</f>
        <v/>
      </c>
      <c r="L97" s="1" t="n">
        <f aca="false">IF(COUNTA(A97:F97)=0,IF(AND(J97="",K97="",G97="",H97=""),0,1),IF(NOT(AND(ISTEXT(J97),J97=IF(COUNTA(A97:F97)=0,"",IF(NOT(AND(ISTEXT(A97),LEN(A97)=8,EXACT(LEFT(A97,4),"ORD-"),ISNUMBER(FIND(MID(A97,5,1)&amp;"x","0x1x2x3x4x5x6x7x8x9x")),ISNUMBER(FIND(MID(A97,6,1)&amp;"x","0x1x2x3x4x5x6x7x8x9x")),ISNUMBER(FIND(MID(A97,7,1)&amp;"x","0x1x2x3x4x5x6x7x8x9x")),ISNUMBER(FIND(MID(A97,8,1)&amp;"x","0x1x2x3x4x5x6x7x8x9x")))),"IDはORD-と半角数字4桁",IF(COUNTIFS(当初受注!$A$8:$A$57,A97)&lt;&gt;1,"当初受注が一意に登録されていません",IF(NOT(IF(ISNUMBER(B97),AND(B97&gt;=1,B97&lt;=100,B97=INT(B97)),FALSE())),"変更版は1〜100の整数で必須",IF(COUNTIFS($A$8:$A$107,A97,$B$8:$B$107,B97)&gt;1,"同じ受注の変更版が重複",IF(AND(B97&gt;1,COUNTIFS($A$8:$A$107,A97,$B$8:$B$107,B97-1)&lt;&gt;1),"変更版の連番が欠落",IF(NOT(IF(ISNUMBER(C97),AND(C97&gt;=43831,C97&lt;73051,C97=INT(C97)),FALSE())),"変更発生日は時刻なしで必須",IF(NOT(OR(D97="変更",D97="取消",D97="未確認")),"区分を確認",IF(AND(D97="変更",NOT(IF(ISNUMBER(E97),AND(E97&gt;=0,E97&lt;=1000000000,E97=INT(E97)),FALSE()))),"変更後総額は0〜10億円の整数で必須",IF(AND(D97&lt;&gt;"変更",COUNTA(E97)&gt;0),"取消/未確認の金額は空欄",IF(NOT(IF(ISNUMBER(F97),AND(F97&gt;=43831,F97&lt;73051,F97=INT(F97)),FALSE())),"記録確認日は時刻なしで必須",IF(OR(C97&lt;SUMIFS(当初受注!$B$8:$B$57,当初受注!$A$8:$A$57,A97),C97&gt;F97,F97&gt;受注一覧!$H$3),"受注日≦変更日≦確認日≦基準日を確認",IF(AND(B97&gt;1,OR(C97&lt;SUMIFS($C$8:$C$107,$A$8:$A$107,A97,$B$8:$B$107,B97-1),F97&lt;SUMIFS($F$8:$F$107,$A$8:$A$107,A97,$B$8:$B$107,B97-1))),"前版より日付が逆行しています",IF(COUNTIFS($A$8:$A$107,A97,$B$8:$B$107,"&lt;"&amp;B97,$D$8:$D$107,"取消")+COUNTIFS($A$8:$A$107,A97,$B$8:$B$107,"&lt;"&amp;B97,$D$8:$D$107,"未確認")&gt;0,"取消/未確認の後へ別版を追加できません","確認済み")))))))))))))),ISNUMBER(K97),K97=IF(J97="確認済み",0,1))),1,IF(K97&lt;&gt;0,0,IF(AND(ISNUMBER(G97),G97=IF(COUNTIFS($A$8:$A$107,A97,$B$8:$B$107,"&gt;"&amp;B97)=0,1,0),IF(D97="未確認",ISTEXT(H97),ISNUMBER(H97)),H97=IF(D97="変更",E97,IF(D97="取消",0,""))),0,1))))</f>
        <v>0</v>
      </c>
    </row>
    <row r="98" customFormat="false" ht="30" hidden="false" customHeight="true" outlineLevel="0" collapsed="false">
      <c r="A98" s="9"/>
      <c r="B98" s="13"/>
      <c r="C98" s="3"/>
      <c r="D98" s="14"/>
      <c r="E98" s="10"/>
      <c r="F98" s="3"/>
      <c r="G98" s="1" t="str">
        <f aca="false">IF(J98="","",IF(K98&lt;&gt;0,NA(),IF(COUNTIFS($A$8:$A$107,A98,$B$8:$B$107,"&gt;"&amp;B98)=0,1,0)))</f>
        <v/>
      </c>
      <c r="H98" s="4" t="str">
        <f aca="false">IF(J98="","",IF(K98&lt;&gt;0,NA(),IF(D98="変更",E98,IF(D98="取消",0,""))))</f>
        <v/>
      </c>
      <c r="I98" s="1"/>
      <c r="J98" s="1" t="str">
        <f aca="false">IF(COUNTA(A98:F98)=0,"",IF(NOT(AND(ISTEXT(A98),LEN(A98)=8,EXACT(LEFT(A98,4),"ORD-"),ISNUMBER(FIND(MID(A98,5,1)&amp;"x","0x1x2x3x4x5x6x7x8x9x")),ISNUMBER(FIND(MID(A98,6,1)&amp;"x","0x1x2x3x4x5x6x7x8x9x")),ISNUMBER(FIND(MID(A98,7,1)&amp;"x","0x1x2x3x4x5x6x7x8x9x")),ISNUMBER(FIND(MID(A98,8,1)&amp;"x","0x1x2x3x4x5x6x7x8x9x")))),"IDはORD-と半角数字4桁",IF(COUNTIFS(当初受注!$A$8:$A$57,A98)&lt;&gt;1,"当初受注が一意に登録されていません",IF(NOT(IF(ISNUMBER(B98),AND(B98&gt;=1,B98&lt;=100,B98=INT(B98)),FALSE())),"変更版は1〜100の整数で必須",IF(COUNTIFS($A$8:$A$107,A98,$B$8:$B$107,B98)&gt;1,"同じ受注の変更版が重複",IF(AND(B98&gt;1,COUNTIFS($A$8:$A$107,A98,$B$8:$B$107,B98-1)&lt;&gt;1),"変更版の連番が欠落",IF(NOT(IF(ISNUMBER(C98),AND(C98&gt;=43831,C98&lt;73051,C98=INT(C98)),FALSE())),"変更発生日は時刻なしで必須",IF(NOT(OR(D98="変更",D98="取消",D98="未確認")),"区分を確認",IF(AND(D98="変更",NOT(IF(ISNUMBER(E98),AND(E98&gt;=0,E98&lt;=1000000000,E98=INT(E98)),FALSE()))),"変更後総額は0〜10億円の整数で必須",IF(AND(D98&lt;&gt;"変更",COUNTA(E98)&gt;0),"取消/未確認の金額は空欄",IF(NOT(IF(ISNUMBER(F98),AND(F98&gt;=43831,F98&lt;73051,F98=INT(F98)),FALSE())),"記録確認日は時刻なしで必須",IF(OR(C98&lt;SUMIFS(当初受注!$B$8:$B$57,当初受注!$A$8:$A$57,A98),C98&gt;F98,F98&gt;受注一覧!$H$3),"受注日≦変更日≦確認日≦基準日を確認",IF(AND(B98&gt;1,OR(C98&lt;SUMIFS($C$8:$C$107,$A$8:$A$107,A98,$B$8:$B$107,B98-1),F98&lt;SUMIFS($F$8:$F$107,$A$8:$A$107,A98,$B$8:$B$107,B98-1))),"前版より日付が逆行しています",IF(COUNTIFS($A$8:$A$107,A98,$B$8:$B$107,"&lt;"&amp;B98,$D$8:$D$107,"取消")+COUNTIFS($A$8:$A$107,A98,$B$8:$B$107,"&lt;"&amp;B98,$D$8:$D$107,"未確認")&gt;0,"取消/未確認の後へ別版を追加できません","確認済み"))))))))))))))</f>
        <v/>
      </c>
      <c r="K98" s="1" t="str">
        <f aca="false">IF(J98="","",IF(J98="確認済み",0,1))</f>
        <v/>
      </c>
      <c r="L98" s="1" t="n">
        <f aca="false">IF(COUNTA(A98:F98)=0,IF(AND(J98="",K98="",G98="",H98=""),0,1),IF(NOT(AND(ISTEXT(J98),J98=IF(COUNTA(A98:F98)=0,"",IF(NOT(AND(ISTEXT(A98),LEN(A98)=8,EXACT(LEFT(A98,4),"ORD-"),ISNUMBER(FIND(MID(A98,5,1)&amp;"x","0x1x2x3x4x5x6x7x8x9x")),ISNUMBER(FIND(MID(A98,6,1)&amp;"x","0x1x2x3x4x5x6x7x8x9x")),ISNUMBER(FIND(MID(A98,7,1)&amp;"x","0x1x2x3x4x5x6x7x8x9x")),ISNUMBER(FIND(MID(A98,8,1)&amp;"x","0x1x2x3x4x5x6x7x8x9x")))),"IDはORD-と半角数字4桁",IF(COUNTIFS(当初受注!$A$8:$A$57,A98)&lt;&gt;1,"当初受注が一意に登録されていません",IF(NOT(IF(ISNUMBER(B98),AND(B98&gt;=1,B98&lt;=100,B98=INT(B98)),FALSE())),"変更版は1〜100の整数で必須",IF(COUNTIFS($A$8:$A$107,A98,$B$8:$B$107,B98)&gt;1,"同じ受注の変更版が重複",IF(AND(B98&gt;1,COUNTIFS($A$8:$A$107,A98,$B$8:$B$107,B98-1)&lt;&gt;1),"変更版の連番が欠落",IF(NOT(IF(ISNUMBER(C98),AND(C98&gt;=43831,C98&lt;73051,C98=INT(C98)),FALSE())),"変更発生日は時刻なしで必須",IF(NOT(OR(D98="変更",D98="取消",D98="未確認")),"区分を確認",IF(AND(D98="変更",NOT(IF(ISNUMBER(E98),AND(E98&gt;=0,E98&lt;=1000000000,E98=INT(E98)),FALSE()))),"変更後総額は0〜10億円の整数で必須",IF(AND(D98&lt;&gt;"変更",COUNTA(E98)&gt;0),"取消/未確認の金額は空欄",IF(NOT(IF(ISNUMBER(F98),AND(F98&gt;=43831,F98&lt;73051,F98=INT(F98)),FALSE())),"記録確認日は時刻なしで必須",IF(OR(C98&lt;SUMIFS(当初受注!$B$8:$B$57,当初受注!$A$8:$A$57,A98),C98&gt;F98,F98&gt;受注一覧!$H$3),"受注日≦変更日≦確認日≦基準日を確認",IF(AND(B98&gt;1,OR(C98&lt;SUMIFS($C$8:$C$107,$A$8:$A$107,A98,$B$8:$B$107,B98-1),F98&lt;SUMIFS($F$8:$F$107,$A$8:$A$107,A98,$B$8:$B$107,B98-1))),"前版より日付が逆行しています",IF(COUNTIFS($A$8:$A$107,A98,$B$8:$B$107,"&lt;"&amp;B98,$D$8:$D$107,"取消")+COUNTIFS($A$8:$A$107,A98,$B$8:$B$107,"&lt;"&amp;B98,$D$8:$D$107,"未確認")&gt;0,"取消/未確認の後へ別版を追加できません","確認済み")))))))))))))),ISNUMBER(K98),K98=IF(J98="確認済み",0,1))),1,IF(K98&lt;&gt;0,0,IF(AND(ISNUMBER(G98),G98=IF(COUNTIFS($A$8:$A$107,A98,$B$8:$B$107,"&gt;"&amp;B98)=0,1,0),IF(D98="未確認",ISTEXT(H98),ISNUMBER(H98)),H98=IF(D98="変更",E98,IF(D98="取消",0,""))),0,1))))</f>
        <v>0</v>
      </c>
    </row>
    <row r="99" customFormat="false" ht="30" hidden="false" customHeight="true" outlineLevel="0" collapsed="false">
      <c r="A99" s="9"/>
      <c r="B99" s="13"/>
      <c r="C99" s="3"/>
      <c r="D99" s="14"/>
      <c r="E99" s="10"/>
      <c r="F99" s="3"/>
      <c r="G99" s="1" t="str">
        <f aca="false">IF(J99="","",IF(K99&lt;&gt;0,NA(),IF(COUNTIFS($A$8:$A$107,A99,$B$8:$B$107,"&gt;"&amp;B99)=0,1,0)))</f>
        <v/>
      </c>
      <c r="H99" s="4" t="str">
        <f aca="false">IF(J99="","",IF(K99&lt;&gt;0,NA(),IF(D99="変更",E99,IF(D99="取消",0,""))))</f>
        <v/>
      </c>
      <c r="I99" s="1"/>
      <c r="J99" s="1" t="str">
        <f aca="false">IF(COUNTA(A99:F99)=0,"",IF(NOT(AND(ISTEXT(A99),LEN(A99)=8,EXACT(LEFT(A99,4),"ORD-"),ISNUMBER(FIND(MID(A99,5,1)&amp;"x","0x1x2x3x4x5x6x7x8x9x")),ISNUMBER(FIND(MID(A99,6,1)&amp;"x","0x1x2x3x4x5x6x7x8x9x")),ISNUMBER(FIND(MID(A99,7,1)&amp;"x","0x1x2x3x4x5x6x7x8x9x")),ISNUMBER(FIND(MID(A99,8,1)&amp;"x","0x1x2x3x4x5x6x7x8x9x")))),"IDはORD-と半角数字4桁",IF(COUNTIFS(当初受注!$A$8:$A$57,A99)&lt;&gt;1,"当初受注が一意に登録されていません",IF(NOT(IF(ISNUMBER(B99),AND(B99&gt;=1,B99&lt;=100,B99=INT(B99)),FALSE())),"変更版は1〜100の整数で必須",IF(COUNTIFS($A$8:$A$107,A99,$B$8:$B$107,B99)&gt;1,"同じ受注の変更版が重複",IF(AND(B99&gt;1,COUNTIFS($A$8:$A$107,A99,$B$8:$B$107,B99-1)&lt;&gt;1),"変更版の連番が欠落",IF(NOT(IF(ISNUMBER(C99),AND(C99&gt;=43831,C99&lt;73051,C99=INT(C99)),FALSE())),"変更発生日は時刻なしで必須",IF(NOT(OR(D99="変更",D99="取消",D99="未確認")),"区分を確認",IF(AND(D99="変更",NOT(IF(ISNUMBER(E99),AND(E99&gt;=0,E99&lt;=1000000000,E99=INT(E99)),FALSE()))),"変更後総額は0〜10億円の整数で必須",IF(AND(D99&lt;&gt;"変更",COUNTA(E99)&gt;0),"取消/未確認の金額は空欄",IF(NOT(IF(ISNUMBER(F99),AND(F99&gt;=43831,F99&lt;73051,F99=INT(F99)),FALSE())),"記録確認日は時刻なしで必須",IF(OR(C99&lt;SUMIFS(当初受注!$B$8:$B$57,当初受注!$A$8:$A$57,A99),C99&gt;F99,F99&gt;受注一覧!$H$3),"受注日≦変更日≦確認日≦基準日を確認",IF(AND(B99&gt;1,OR(C99&lt;SUMIFS($C$8:$C$107,$A$8:$A$107,A99,$B$8:$B$107,B99-1),F99&lt;SUMIFS($F$8:$F$107,$A$8:$A$107,A99,$B$8:$B$107,B99-1))),"前版より日付が逆行しています",IF(COUNTIFS($A$8:$A$107,A99,$B$8:$B$107,"&lt;"&amp;B99,$D$8:$D$107,"取消")+COUNTIFS($A$8:$A$107,A99,$B$8:$B$107,"&lt;"&amp;B99,$D$8:$D$107,"未確認")&gt;0,"取消/未確認の後へ別版を追加できません","確認済み"))))))))))))))</f>
        <v/>
      </c>
      <c r="K99" s="1" t="str">
        <f aca="false">IF(J99="","",IF(J99="確認済み",0,1))</f>
        <v/>
      </c>
      <c r="L99" s="1" t="n">
        <f aca="false">IF(COUNTA(A99:F99)=0,IF(AND(J99="",K99="",G99="",H99=""),0,1),IF(NOT(AND(ISTEXT(J99),J99=IF(COUNTA(A99:F99)=0,"",IF(NOT(AND(ISTEXT(A99),LEN(A99)=8,EXACT(LEFT(A99,4),"ORD-"),ISNUMBER(FIND(MID(A99,5,1)&amp;"x","0x1x2x3x4x5x6x7x8x9x")),ISNUMBER(FIND(MID(A99,6,1)&amp;"x","0x1x2x3x4x5x6x7x8x9x")),ISNUMBER(FIND(MID(A99,7,1)&amp;"x","0x1x2x3x4x5x6x7x8x9x")),ISNUMBER(FIND(MID(A99,8,1)&amp;"x","0x1x2x3x4x5x6x7x8x9x")))),"IDはORD-と半角数字4桁",IF(COUNTIFS(当初受注!$A$8:$A$57,A99)&lt;&gt;1,"当初受注が一意に登録されていません",IF(NOT(IF(ISNUMBER(B99),AND(B99&gt;=1,B99&lt;=100,B99=INT(B99)),FALSE())),"変更版は1〜100の整数で必須",IF(COUNTIFS($A$8:$A$107,A99,$B$8:$B$107,B99)&gt;1,"同じ受注の変更版が重複",IF(AND(B99&gt;1,COUNTIFS($A$8:$A$107,A99,$B$8:$B$107,B99-1)&lt;&gt;1),"変更版の連番が欠落",IF(NOT(IF(ISNUMBER(C99),AND(C99&gt;=43831,C99&lt;73051,C99=INT(C99)),FALSE())),"変更発生日は時刻なしで必須",IF(NOT(OR(D99="変更",D99="取消",D99="未確認")),"区分を確認",IF(AND(D99="変更",NOT(IF(ISNUMBER(E99),AND(E99&gt;=0,E99&lt;=1000000000,E99=INT(E99)),FALSE()))),"変更後総額は0〜10億円の整数で必須",IF(AND(D99&lt;&gt;"変更",COUNTA(E99)&gt;0),"取消/未確認の金額は空欄",IF(NOT(IF(ISNUMBER(F99),AND(F99&gt;=43831,F99&lt;73051,F99=INT(F99)),FALSE())),"記録確認日は時刻なしで必須",IF(OR(C99&lt;SUMIFS(当初受注!$B$8:$B$57,当初受注!$A$8:$A$57,A99),C99&gt;F99,F99&gt;受注一覧!$H$3),"受注日≦変更日≦確認日≦基準日を確認",IF(AND(B99&gt;1,OR(C99&lt;SUMIFS($C$8:$C$107,$A$8:$A$107,A99,$B$8:$B$107,B99-1),F99&lt;SUMIFS($F$8:$F$107,$A$8:$A$107,A99,$B$8:$B$107,B99-1))),"前版より日付が逆行しています",IF(COUNTIFS($A$8:$A$107,A99,$B$8:$B$107,"&lt;"&amp;B99,$D$8:$D$107,"取消")+COUNTIFS($A$8:$A$107,A99,$B$8:$B$107,"&lt;"&amp;B99,$D$8:$D$107,"未確認")&gt;0,"取消/未確認の後へ別版を追加できません","確認済み")))))))))))))),ISNUMBER(K99),K99=IF(J99="確認済み",0,1))),1,IF(K99&lt;&gt;0,0,IF(AND(ISNUMBER(G99),G99=IF(COUNTIFS($A$8:$A$107,A99,$B$8:$B$107,"&gt;"&amp;B99)=0,1,0),IF(D99="未確認",ISTEXT(H99),ISNUMBER(H99)),H99=IF(D99="変更",E99,IF(D99="取消",0,""))),0,1))))</f>
        <v>0</v>
      </c>
    </row>
    <row r="100" customFormat="false" ht="30" hidden="false" customHeight="true" outlineLevel="0" collapsed="false">
      <c r="A100" s="9"/>
      <c r="B100" s="13"/>
      <c r="C100" s="3"/>
      <c r="D100" s="14"/>
      <c r="E100" s="10"/>
      <c r="F100" s="3"/>
      <c r="G100" s="1" t="str">
        <f aca="false">IF(J100="","",IF(K100&lt;&gt;0,NA(),IF(COUNTIFS($A$8:$A$107,A100,$B$8:$B$107,"&gt;"&amp;B100)=0,1,0)))</f>
        <v/>
      </c>
      <c r="H100" s="4" t="str">
        <f aca="false">IF(J100="","",IF(K100&lt;&gt;0,NA(),IF(D100="変更",E100,IF(D100="取消",0,""))))</f>
        <v/>
      </c>
      <c r="I100" s="1"/>
      <c r="J100" s="1" t="str">
        <f aca="false">IF(COUNTA(A100:F100)=0,"",IF(NOT(AND(ISTEXT(A100),LEN(A100)=8,EXACT(LEFT(A100,4),"ORD-"),ISNUMBER(FIND(MID(A100,5,1)&amp;"x","0x1x2x3x4x5x6x7x8x9x")),ISNUMBER(FIND(MID(A100,6,1)&amp;"x","0x1x2x3x4x5x6x7x8x9x")),ISNUMBER(FIND(MID(A100,7,1)&amp;"x","0x1x2x3x4x5x6x7x8x9x")),ISNUMBER(FIND(MID(A100,8,1)&amp;"x","0x1x2x3x4x5x6x7x8x9x")))),"IDはORD-と半角数字4桁",IF(COUNTIFS(当初受注!$A$8:$A$57,A100)&lt;&gt;1,"当初受注が一意に登録されていません",IF(NOT(IF(ISNUMBER(B100),AND(B100&gt;=1,B100&lt;=100,B100=INT(B100)),FALSE())),"変更版は1〜100の整数で必須",IF(COUNTIFS($A$8:$A$107,A100,$B$8:$B$107,B100)&gt;1,"同じ受注の変更版が重複",IF(AND(B100&gt;1,COUNTIFS($A$8:$A$107,A100,$B$8:$B$107,B100-1)&lt;&gt;1),"変更版の連番が欠落",IF(NOT(IF(ISNUMBER(C100),AND(C100&gt;=43831,C100&lt;73051,C100=INT(C100)),FALSE())),"変更発生日は時刻なしで必須",IF(NOT(OR(D100="変更",D100="取消",D100="未確認")),"区分を確認",IF(AND(D100="変更",NOT(IF(ISNUMBER(E100),AND(E100&gt;=0,E100&lt;=1000000000,E100=INT(E100)),FALSE()))),"変更後総額は0〜10億円の整数で必須",IF(AND(D100&lt;&gt;"変更",COUNTA(E100)&gt;0),"取消/未確認の金額は空欄",IF(NOT(IF(ISNUMBER(F100),AND(F100&gt;=43831,F100&lt;73051,F100=INT(F100)),FALSE())),"記録確認日は時刻なしで必須",IF(OR(C100&lt;SUMIFS(当初受注!$B$8:$B$57,当初受注!$A$8:$A$57,A100),C100&gt;F100,F100&gt;受注一覧!$H$3),"受注日≦変更日≦確認日≦基準日を確認",IF(AND(B100&gt;1,OR(C100&lt;SUMIFS($C$8:$C$107,$A$8:$A$107,A100,$B$8:$B$107,B100-1),F100&lt;SUMIFS($F$8:$F$107,$A$8:$A$107,A100,$B$8:$B$107,B100-1))),"前版より日付が逆行しています",IF(COUNTIFS($A$8:$A$107,A100,$B$8:$B$107,"&lt;"&amp;B100,$D$8:$D$107,"取消")+COUNTIFS($A$8:$A$107,A100,$B$8:$B$107,"&lt;"&amp;B100,$D$8:$D$107,"未確認")&gt;0,"取消/未確認の後へ別版を追加できません","確認済み"))))))))))))))</f>
        <v/>
      </c>
      <c r="K100" s="1" t="str">
        <f aca="false">IF(J100="","",IF(J100="確認済み",0,1))</f>
        <v/>
      </c>
      <c r="L100" s="1" t="n">
        <f aca="false">IF(COUNTA(A100:F100)=0,IF(AND(J100="",K100="",G100="",H100=""),0,1),IF(NOT(AND(ISTEXT(J100),J100=IF(COUNTA(A100:F100)=0,"",IF(NOT(AND(ISTEXT(A100),LEN(A100)=8,EXACT(LEFT(A100,4),"ORD-"),ISNUMBER(FIND(MID(A100,5,1)&amp;"x","0x1x2x3x4x5x6x7x8x9x")),ISNUMBER(FIND(MID(A100,6,1)&amp;"x","0x1x2x3x4x5x6x7x8x9x")),ISNUMBER(FIND(MID(A100,7,1)&amp;"x","0x1x2x3x4x5x6x7x8x9x")),ISNUMBER(FIND(MID(A100,8,1)&amp;"x","0x1x2x3x4x5x6x7x8x9x")))),"IDはORD-と半角数字4桁",IF(COUNTIFS(当初受注!$A$8:$A$57,A100)&lt;&gt;1,"当初受注が一意に登録されていません",IF(NOT(IF(ISNUMBER(B100),AND(B100&gt;=1,B100&lt;=100,B100=INT(B100)),FALSE())),"変更版は1〜100の整数で必須",IF(COUNTIFS($A$8:$A$107,A100,$B$8:$B$107,B100)&gt;1,"同じ受注の変更版が重複",IF(AND(B100&gt;1,COUNTIFS($A$8:$A$107,A100,$B$8:$B$107,B100-1)&lt;&gt;1),"変更版の連番が欠落",IF(NOT(IF(ISNUMBER(C100),AND(C100&gt;=43831,C100&lt;73051,C100=INT(C100)),FALSE())),"変更発生日は時刻なしで必須",IF(NOT(OR(D100="変更",D100="取消",D100="未確認")),"区分を確認",IF(AND(D100="変更",NOT(IF(ISNUMBER(E100),AND(E100&gt;=0,E100&lt;=1000000000,E100=INT(E100)),FALSE()))),"変更後総額は0〜10億円の整数で必須",IF(AND(D100&lt;&gt;"変更",COUNTA(E100)&gt;0),"取消/未確認の金額は空欄",IF(NOT(IF(ISNUMBER(F100),AND(F100&gt;=43831,F100&lt;73051,F100=INT(F100)),FALSE())),"記録確認日は時刻なしで必須",IF(OR(C100&lt;SUMIFS(当初受注!$B$8:$B$57,当初受注!$A$8:$A$57,A100),C100&gt;F100,F100&gt;受注一覧!$H$3),"受注日≦変更日≦確認日≦基準日を確認",IF(AND(B100&gt;1,OR(C100&lt;SUMIFS($C$8:$C$107,$A$8:$A$107,A100,$B$8:$B$107,B100-1),F100&lt;SUMIFS($F$8:$F$107,$A$8:$A$107,A100,$B$8:$B$107,B100-1))),"前版より日付が逆行しています",IF(COUNTIFS($A$8:$A$107,A100,$B$8:$B$107,"&lt;"&amp;B100,$D$8:$D$107,"取消")+COUNTIFS($A$8:$A$107,A100,$B$8:$B$107,"&lt;"&amp;B100,$D$8:$D$107,"未確認")&gt;0,"取消/未確認の後へ別版を追加できません","確認済み")))))))))))))),ISNUMBER(K100),K100=IF(J100="確認済み",0,1))),1,IF(K100&lt;&gt;0,0,IF(AND(ISNUMBER(G100),G100=IF(COUNTIFS($A$8:$A$107,A100,$B$8:$B$107,"&gt;"&amp;B100)=0,1,0),IF(D100="未確認",ISTEXT(H100),ISNUMBER(H100)),H100=IF(D100="変更",E100,IF(D100="取消",0,""))),0,1))))</f>
        <v>0</v>
      </c>
    </row>
    <row r="101" customFormat="false" ht="30" hidden="false" customHeight="true" outlineLevel="0" collapsed="false">
      <c r="A101" s="9"/>
      <c r="B101" s="13"/>
      <c r="C101" s="3"/>
      <c r="D101" s="14"/>
      <c r="E101" s="10"/>
      <c r="F101" s="3"/>
      <c r="G101" s="1" t="str">
        <f aca="false">IF(J101="","",IF(K101&lt;&gt;0,NA(),IF(COUNTIFS($A$8:$A$107,A101,$B$8:$B$107,"&gt;"&amp;B101)=0,1,0)))</f>
        <v/>
      </c>
      <c r="H101" s="4" t="str">
        <f aca="false">IF(J101="","",IF(K101&lt;&gt;0,NA(),IF(D101="変更",E101,IF(D101="取消",0,""))))</f>
        <v/>
      </c>
      <c r="I101" s="1"/>
      <c r="J101" s="1" t="str">
        <f aca="false">IF(COUNTA(A101:F101)=0,"",IF(NOT(AND(ISTEXT(A101),LEN(A101)=8,EXACT(LEFT(A101,4),"ORD-"),ISNUMBER(FIND(MID(A101,5,1)&amp;"x","0x1x2x3x4x5x6x7x8x9x")),ISNUMBER(FIND(MID(A101,6,1)&amp;"x","0x1x2x3x4x5x6x7x8x9x")),ISNUMBER(FIND(MID(A101,7,1)&amp;"x","0x1x2x3x4x5x6x7x8x9x")),ISNUMBER(FIND(MID(A101,8,1)&amp;"x","0x1x2x3x4x5x6x7x8x9x")))),"IDはORD-と半角数字4桁",IF(COUNTIFS(当初受注!$A$8:$A$57,A101)&lt;&gt;1,"当初受注が一意に登録されていません",IF(NOT(IF(ISNUMBER(B101),AND(B101&gt;=1,B101&lt;=100,B101=INT(B101)),FALSE())),"変更版は1〜100の整数で必須",IF(COUNTIFS($A$8:$A$107,A101,$B$8:$B$107,B101)&gt;1,"同じ受注の変更版が重複",IF(AND(B101&gt;1,COUNTIFS($A$8:$A$107,A101,$B$8:$B$107,B101-1)&lt;&gt;1),"変更版の連番が欠落",IF(NOT(IF(ISNUMBER(C101),AND(C101&gt;=43831,C101&lt;73051,C101=INT(C101)),FALSE())),"変更発生日は時刻なしで必須",IF(NOT(OR(D101="変更",D101="取消",D101="未確認")),"区分を確認",IF(AND(D101="変更",NOT(IF(ISNUMBER(E101),AND(E101&gt;=0,E101&lt;=1000000000,E101=INT(E101)),FALSE()))),"変更後総額は0〜10億円の整数で必須",IF(AND(D101&lt;&gt;"変更",COUNTA(E101)&gt;0),"取消/未確認の金額は空欄",IF(NOT(IF(ISNUMBER(F101),AND(F101&gt;=43831,F101&lt;73051,F101=INT(F101)),FALSE())),"記録確認日は時刻なしで必須",IF(OR(C101&lt;SUMIFS(当初受注!$B$8:$B$57,当初受注!$A$8:$A$57,A101),C101&gt;F101,F101&gt;受注一覧!$H$3),"受注日≦変更日≦確認日≦基準日を確認",IF(AND(B101&gt;1,OR(C101&lt;SUMIFS($C$8:$C$107,$A$8:$A$107,A101,$B$8:$B$107,B101-1),F101&lt;SUMIFS($F$8:$F$107,$A$8:$A$107,A101,$B$8:$B$107,B101-1))),"前版より日付が逆行しています",IF(COUNTIFS($A$8:$A$107,A101,$B$8:$B$107,"&lt;"&amp;B101,$D$8:$D$107,"取消")+COUNTIFS($A$8:$A$107,A101,$B$8:$B$107,"&lt;"&amp;B101,$D$8:$D$107,"未確認")&gt;0,"取消/未確認の後へ別版を追加できません","確認済み"))))))))))))))</f>
        <v/>
      </c>
      <c r="K101" s="1" t="str">
        <f aca="false">IF(J101="","",IF(J101="確認済み",0,1))</f>
        <v/>
      </c>
      <c r="L101" s="1" t="n">
        <f aca="false">IF(COUNTA(A101:F101)=0,IF(AND(J101="",K101="",G101="",H101=""),0,1),IF(NOT(AND(ISTEXT(J101),J101=IF(COUNTA(A101:F101)=0,"",IF(NOT(AND(ISTEXT(A101),LEN(A101)=8,EXACT(LEFT(A101,4),"ORD-"),ISNUMBER(FIND(MID(A101,5,1)&amp;"x","0x1x2x3x4x5x6x7x8x9x")),ISNUMBER(FIND(MID(A101,6,1)&amp;"x","0x1x2x3x4x5x6x7x8x9x")),ISNUMBER(FIND(MID(A101,7,1)&amp;"x","0x1x2x3x4x5x6x7x8x9x")),ISNUMBER(FIND(MID(A101,8,1)&amp;"x","0x1x2x3x4x5x6x7x8x9x")))),"IDはORD-と半角数字4桁",IF(COUNTIFS(当初受注!$A$8:$A$57,A101)&lt;&gt;1,"当初受注が一意に登録されていません",IF(NOT(IF(ISNUMBER(B101),AND(B101&gt;=1,B101&lt;=100,B101=INT(B101)),FALSE())),"変更版は1〜100の整数で必須",IF(COUNTIFS($A$8:$A$107,A101,$B$8:$B$107,B101)&gt;1,"同じ受注の変更版が重複",IF(AND(B101&gt;1,COUNTIFS($A$8:$A$107,A101,$B$8:$B$107,B101-1)&lt;&gt;1),"変更版の連番が欠落",IF(NOT(IF(ISNUMBER(C101),AND(C101&gt;=43831,C101&lt;73051,C101=INT(C101)),FALSE())),"変更発生日は時刻なしで必須",IF(NOT(OR(D101="変更",D101="取消",D101="未確認")),"区分を確認",IF(AND(D101="変更",NOT(IF(ISNUMBER(E101),AND(E101&gt;=0,E101&lt;=1000000000,E101=INT(E101)),FALSE()))),"変更後総額は0〜10億円の整数で必須",IF(AND(D101&lt;&gt;"変更",COUNTA(E101)&gt;0),"取消/未確認の金額は空欄",IF(NOT(IF(ISNUMBER(F101),AND(F101&gt;=43831,F101&lt;73051,F101=INT(F101)),FALSE())),"記録確認日は時刻なしで必須",IF(OR(C101&lt;SUMIFS(当初受注!$B$8:$B$57,当初受注!$A$8:$A$57,A101),C101&gt;F101,F101&gt;受注一覧!$H$3),"受注日≦変更日≦確認日≦基準日を確認",IF(AND(B101&gt;1,OR(C101&lt;SUMIFS($C$8:$C$107,$A$8:$A$107,A101,$B$8:$B$107,B101-1),F101&lt;SUMIFS($F$8:$F$107,$A$8:$A$107,A101,$B$8:$B$107,B101-1))),"前版より日付が逆行しています",IF(COUNTIFS($A$8:$A$107,A101,$B$8:$B$107,"&lt;"&amp;B101,$D$8:$D$107,"取消")+COUNTIFS($A$8:$A$107,A101,$B$8:$B$107,"&lt;"&amp;B101,$D$8:$D$107,"未確認")&gt;0,"取消/未確認の後へ別版を追加できません","確認済み")))))))))))))),ISNUMBER(K101),K101=IF(J101="確認済み",0,1))),1,IF(K101&lt;&gt;0,0,IF(AND(ISNUMBER(G101),G101=IF(COUNTIFS($A$8:$A$107,A101,$B$8:$B$107,"&gt;"&amp;B101)=0,1,0),IF(D101="未確認",ISTEXT(H101),ISNUMBER(H101)),H101=IF(D101="変更",E101,IF(D101="取消",0,""))),0,1))))</f>
        <v>0</v>
      </c>
    </row>
    <row r="102" customFormat="false" ht="30" hidden="false" customHeight="true" outlineLevel="0" collapsed="false">
      <c r="A102" s="9"/>
      <c r="B102" s="13"/>
      <c r="C102" s="3"/>
      <c r="D102" s="14"/>
      <c r="E102" s="10"/>
      <c r="F102" s="3"/>
      <c r="G102" s="1" t="str">
        <f aca="false">IF(J102="","",IF(K102&lt;&gt;0,NA(),IF(COUNTIFS($A$8:$A$107,A102,$B$8:$B$107,"&gt;"&amp;B102)=0,1,0)))</f>
        <v/>
      </c>
      <c r="H102" s="4" t="str">
        <f aca="false">IF(J102="","",IF(K102&lt;&gt;0,NA(),IF(D102="変更",E102,IF(D102="取消",0,""))))</f>
        <v/>
      </c>
      <c r="I102" s="1"/>
      <c r="J102" s="1" t="str">
        <f aca="false">IF(COUNTA(A102:F102)=0,"",IF(NOT(AND(ISTEXT(A102),LEN(A102)=8,EXACT(LEFT(A102,4),"ORD-"),ISNUMBER(FIND(MID(A102,5,1)&amp;"x","0x1x2x3x4x5x6x7x8x9x")),ISNUMBER(FIND(MID(A102,6,1)&amp;"x","0x1x2x3x4x5x6x7x8x9x")),ISNUMBER(FIND(MID(A102,7,1)&amp;"x","0x1x2x3x4x5x6x7x8x9x")),ISNUMBER(FIND(MID(A102,8,1)&amp;"x","0x1x2x3x4x5x6x7x8x9x")))),"IDはORD-と半角数字4桁",IF(COUNTIFS(当初受注!$A$8:$A$57,A102)&lt;&gt;1,"当初受注が一意に登録されていません",IF(NOT(IF(ISNUMBER(B102),AND(B102&gt;=1,B102&lt;=100,B102=INT(B102)),FALSE())),"変更版は1〜100の整数で必須",IF(COUNTIFS($A$8:$A$107,A102,$B$8:$B$107,B102)&gt;1,"同じ受注の変更版が重複",IF(AND(B102&gt;1,COUNTIFS($A$8:$A$107,A102,$B$8:$B$107,B102-1)&lt;&gt;1),"変更版の連番が欠落",IF(NOT(IF(ISNUMBER(C102),AND(C102&gt;=43831,C102&lt;73051,C102=INT(C102)),FALSE())),"変更発生日は時刻なしで必須",IF(NOT(OR(D102="変更",D102="取消",D102="未確認")),"区分を確認",IF(AND(D102="変更",NOT(IF(ISNUMBER(E102),AND(E102&gt;=0,E102&lt;=1000000000,E102=INT(E102)),FALSE()))),"変更後総額は0〜10億円の整数で必須",IF(AND(D102&lt;&gt;"変更",COUNTA(E102)&gt;0),"取消/未確認の金額は空欄",IF(NOT(IF(ISNUMBER(F102),AND(F102&gt;=43831,F102&lt;73051,F102=INT(F102)),FALSE())),"記録確認日は時刻なしで必須",IF(OR(C102&lt;SUMIFS(当初受注!$B$8:$B$57,当初受注!$A$8:$A$57,A102),C102&gt;F102,F102&gt;受注一覧!$H$3),"受注日≦変更日≦確認日≦基準日を確認",IF(AND(B102&gt;1,OR(C102&lt;SUMIFS($C$8:$C$107,$A$8:$A$107,A102,$B$8:$B$107,B102-1),F102&lt;SUMIFS($F$8:$F$107,$A$8:$A$107,A102,$B$8:$B$107,B102-1))),"前版より日付が逆行しています",IF(COUNTIFS($A$8:$A$107,A102,$B$8:$B$107,"&lt;"&amp;B102,$D$8:$D$107,"取消")+COUNTIFS($A$8:$A$107,A102,$B$8:$B$107,"&lt;"&amp;B102,$D$8:$D$107,"未確認")&gt;0,"取消/未確認の後へ別版を追加できません","確認済み"))))))))))))))</f>
        <v/>
      </c>
      <c r="K102" s="1" t="str">
        <f aca="false">IF(J102="","",IF(J102="確認済み",0,1))</f>
        <v/>
      </c>
      <c r="L102" s="1" t="n">
        <f aca="false">IF(COUNTA(A102:F102)=0,IF(AND(J102="",K102="",G102="",H102=""),0,1),IF(NOT(AND(ISTEXT(J102),J102=IF(COUNTA(A102:F102)=0,"",IF(NOT(AND(ISTEXT(A102),LEN(A102)=8,EXACT(LEFT(A102,4),"ORD-"),ISNUMBER(FIND(MID(A102,5,1)&amp;"x","0x1x2x3x4x5x6x7x8x9x")),ISNUMBER(FIND(MID(A102,6,1)&amp;"x","0x1x2x3x4x5x6x7x8x9x")),ISNUMBER(FIND(MID(A102,7,1)&amp;"x","0x1x2x3x4x5x6x7x8x9x")),ISNUMBER(FIND(MID(A102,8,1)&amp;"x","0x1x2x3x4x5x6x7x8x9x")))),"IDはORD-と半角数字4桁",IF(COUNTIFS(当初受注!$A$8:$A$57,A102)&lt;&gt;1,"当初受注が一意に登録されていません",IF(NOT(IF(ISNUMBER(B102),AND(B102&gt;=1,B102&lt;=100,B102=INT(B102)),FALSE())),"変更版は1〜100の整数で必須",IF(COUNTIFS($A$8:$A$107,A102,$B$8:$B$107,B102)&gt;1,"同じ受注の変更版が重複",IF(AND(B102&gt;1,COUNTIFS($A$8:$A$107,A102,$B$8:$B$107,B102-1)&lt;&gt;1),"変更版の連番が欠落",IF(NOT(IF(ISNUMBER(C102),AND(C102&gt;=43831,C102&lt;73051,C102=INT(C102)),FALSE())),"変更発生日は時刻なしで必須",IF(NOT(OR(D102="変更",D102="取消",D102="未確認")),"区分を確認",IF(AND(D102="変更",NOT(IF(ISNUMBER(E102),AND(E102&gt;=0,E102&lt;=1000000000,E102=INT(E102)),FALSE()))),"変更後総額は0〜10億円の整数で必須",IF(AND(D102&lt;&gt;"変更",COUNTA(E102)&gt;0),"取消/未確認の金額は空欄",IF(NOT(IF(ISNUMBER(F102),AND(F102&gt;=43831,F102&lt;73051,F102=INT(F102)),FALSE())),"記録確認日は時刻なしで必須",IF(OR(C102&lt;SUMIFS(当初受注!$B$8:$B$57,当初受注!$A$8:$A$57,A102),C102&gt;F102,F102&gt;受注一覧!$H$3),"受注日≦変更日≦確認日≦基準日を確認",IF(AND(B102&gt;1,OR(C102&lt;SUMIFS($C$8:$C$107,$A$8:$A$107,A102,$B$8:$B$107,B102-1),F102&lt;SUMIFS($F$8:$F$107,$A$8:$A$107,A102,$B$8:$B$107,B102-1))),"前版より日付が逆行しています",IF(COUNTIFS($A$8:$A$107,A102,$B$8:$B$107,"&lt;"&amp;B102,$D$8:$D$107,"取消")+COUNTIFS($A$8:$A$107,A102,$B$8:$B$107,"&lt;"&amp;B102,$D$8:$D$107,"未確認")&gt;0,"取消/未確認の後へ別版を追加できません","確認済み")))))))))))))),ISNUMBER(K102),K102=IF(J102="確認済み",0,1))),1,IF(K102&lt;&gt;0,0,IF(AND(ISNUMBER(G102),G102=IF(COUNTIFS($A$8:$A$107,A102,$B$8:$B$107,"&gt;"&amp;B102)=0,1,0),IF(D102="未確認",ISTEXT(H102),ISNUMBER(H102)),H102=IF(D102="変更",E102,IF(D102="取消",0,""))),0,1))))</f>
        <v>0</v>
      </c>
    </row>
    <row r="103" customFormat="false" ht="30" hidden="false" customHeight="true" outlineLevel="0" collapsed="false">
      <c r="A103" s="9"/>
      <c r="B103" s="13"/>
      <c r="C103" s="3"/>
      <c r="D103" s="14"/>
      <c r="E103" s="10"/>
      <c r="F103" s="3"/>
      <c r="G103" s="1" t="str">
        <f aca="false">IF(J103="","",IF(K103&lt;&gt;0,NA(),IF(COUNTIFS($A$8:$A$107,A103,$B$8:$B$107,"&gt;"&amp;B103)=0,1,0)))</f>
        <v/>
      </c>
      <c r="H103" s="4" t="str">
        <f aca="false">IF(J103="","",IF(K103&lt;&gt;0,NA(),IF(D103="変更",E103,IF(D103="取消",0,""))))</f>
        <v/>
      </c>
      <c r="I103" s="1"/>
      <c r="J103" s="1" t="str">
        <f aca="false">IF(COUNTA(A103:F103)=0,"",IF(NOT(AND(ISTEXT(A103),LEN(A103)=8,EXACT(LEFT(A103,4),"ORD-"),ISNUMBER(FIND(MID(A103,5,1)&amp;"x","0x1x2x3x4x5x6x7x8x9x")),ISNUMBER(FIND(MID(A103,6,1)&amp;"x","0x1x2x3x4x5x6x7x8x9x")),ISNUMBER(FIND(MID(A103,7,1)&amp;"x","0x1x2x3x4x5x6x7x8x9x")),ISNUMBER(FIND(MID(A103,8,1)&amp;"x","0x1x2x3x4x5x6x7x8x9x")))),"IDはORD-と半角数字4桁",IF(COUNTIFS(当初受注!$A$8:$A$57,A103)&lt;&gt;1,"当初受注が一意に登録されていません",IF(NOT(IF(ISNUMBER(B103),AND(B103&gt;=1,B103&lt;=100,B103=INT(B103)),FALSE())),"変更版は1〜100の整数で必須",IF(COUNTIFS($A$8:$A$107,A103,$B$8:$B$107,B103)&gt;1,"同じ受注の変更版が重複",IF(AND(B103&gt;1,COUNTIFS($A$8:$A$107,A103,$B$8:$B$107,B103-1)&lt;&gt;1),"変更版の連番が欠落",IF(NOT(IF(ISNUMBER(C103),AND(C103&gt;=43831,C103&lt;73051,C103=INT(C103)),FALSE())),"変更発生日は時刻なしで必須",IF(NOT(OR(D103="変更",D103="取消",D103="未確認")),"区分を確認",IF(AND(D103="変更",NOT(IF(ISNUMBER(E103),AND(E103&gt;=0,E103&lt;=1000000000,E103=INT(E103)),FALSE()))),"変更後総額は0〜10億円の整数で必須",IF(AND(D103&lt;&gt;"変更",COUNTA(E103)&gt;0),"取消/未確認の金額は空欄",IF(NOT(IF(ISNUMBER(F103),AND(F103&gt;=43831,F103&lt;73051,F103=INT(F103)),FALSE())),"記録確認日は時刻なしで必須",IF(OR(C103&lt;SUMIFS(当初受注!$B$8:$B$57,当初受注!$A$8:$A$57,A103),C103&gt;F103,F103&gt;受注一覧!$H$3),"受注日≦変更日≦確認日≦基準日を確認",IF(AND(B103&gt;1,OR(C103&lt;SUMIFS($C$8:$C$107,$A$8:$A$107,A103,$B$8:$B$107,B103-1),F103&lt;SUMIFS($F$8:$F$107,$A$8:$A$107,A103,$B$8:$B$107,B103-1))),"前版より日付が逆行しています",IF(COUNTIFS($A$8:$A$107,A103,$B$8:$B$107,"&lt;"&amp;B103,$D$8:$D$107,"取消")+COUNTIFS($A$8:$A$107,A103,$B$8:$B$107,"&lt;"&amp;B103,$D$8:$D$107,"未確認")&gt;0,"取消/未確認の後へ別版を追加できません","確認済み"))))))))))))))</f>
        <v/>
      </c>
      <c r="K103" s="1" t="str">
        <f aca="false">IF(J103="","",IF(J103="確認済み",0,1))</f>
        <v/>
      </c>
      <c r="L103" s="1" t="n">
        <f aca="false">IF(COUNTA(A103:F103)=0,IF(AND(J103="",K103="",G103="",H103=""),0,1),IF(NOT(AND(ISTEXT(J103),J103=IF(COUNTA(A103:F103)=0,"",IF(NOT(AND(ISTEXT(A103),LEN(A103)=8,EXACT(LEFT(A103,4),"ORD-"),ISNUMBER(FIND(MID(A103,5,1)&amp;"x","0x1x2x3x4x5x6x7x8x9x")),ISNUMBER(FIND(MID(A103,6,1)&amp;"x","0x1x2x3x4x5x6x7x8x9x")),ISNUMBER(FIND(MID(A103,7,1)&amp;"x","0x1x2x3x4x5x6x7x8x9x")),ISNUMBER(FIND(MID(A103,8,1)&amp;"x","0x1x2x3x4x5x6x7x8x9x")))),"IDはORD-と半角数字4桁",IF(COUNTIFS(当初受注!$A$8:$A$57,A103)&lt;&gt;1,"当初受注が一意に登録されていません",IF(NOT(IF(ISNUMBER(B103),AND(B103&gt;=1,B103&lt;=100,B103=INT(B103)),FALSE())),"変更版は1〜100の整数で必須",IF(COUNTIFS($A$8:$A$107,A103,$B$8:$B$107,B103)&gt;1,"同じ受注の変更版が重複",IF(AND(B103&gt;1,COUNTIFS($A$8:$A$107,A103,$B$8:$B$107,B103-1)&lt;&gt;1),"変更版の連番が欠落",IF(NOT(IF(ISNUMBER(C103),AND(C103&gt;=43831,C103&lt;73051,C103=INT(C103)),FALSE())),"変更発生日は時刻なしで必須",IF(NOT(OR(D103="変更",D103="取消",D103="未確認")),"区分を確認",IF(AND(D103="変更",NOT(IF(ISNUMBER(E103),AND(E103&gt;=0,E103&lt;=1000000000,E103=INT(E103)),FALSE()))),"変更後総額は0〜10億円の整数で必須",IF(AND(D103&lt;&gt;"変更",COUNTA(E103)&gt;0),"取消/未確認の金額は空欄",IF(NOT(IF(ISNUMBER(F103),AND(F103&gt;=43831,F103&lt;73051,F103=INT(F103)),FALSE())),"記録確認日は時刻なしで必須",IF(OR(C103&lt;SUMIFS(当初受注!$B$8:$B$57,当初受注!$A$8:$A$57,A103),C103&gt;F103,F103&gt;受注一覧!$H$3),"受注日≦変更日≦確認日≦基準日を確認",IF(AND(B103&gt;1,OR(C103&lt;SUMIFS($C$8:$C$107,$A$8:$A$107,A103,$B$8:$B$107,B103-1),F103&lt;SUMIFS($F$8:$F$107,$A$8:$A$107,A103,$B$8:$B$107,B103-1))),"前版より日付が逆行しています",IF(COUNTIFS($A$8:$A$107,A103,$B$8:$B$107,"&lt;"&amp;B103,$D$8:$D$107,"取消")+COUNTIFS($A$8:$A$107,A103,$B$8:$B$107,"&lt;"&amp;B103,$D$8:$D$107,"未確認")&gt;0,"取消/未確認の後へ別版を追加できません","確認済み")))))))))))))),ISNUMBER(K103),K103=IF(J103="確認済み",0,1))),1,IF(K103&lt;&gt;0,0,IF(AND(ISNUMBER(G103),G103=IF(COUNTIFS($A$8:$A$107,A103,$B$8:$B$107,"&gt;"&amp;B103)=0,1,0),IF(D103="未確認",ISTEXT(H103),ISNUMBER(H103)),H103=IF(D103="変更",E103,IF(D103="取消",0,""))),0,1))))</f>
        <v>0</v>
      </c>
    </row>
    <row r="104" customFormat="false" ht="30" hidden="false" customHeight="true" outlineLevel="0" collapsed="false">
      <c r="A104" s="9"/>
      <c r="B104" s="13"/>
      <c r="C104" s="3"/>
      <c r="D104" s="14"/>
      <c r="E104" s="10"/>
      <c r="F104" s="3"/>
      <c r="G104" s="1" t="str">
        <f aca="false">IF(J104="","",IF(K104&lt;&gt;0,NA(),IF(COUNTIFS($A$8:$A$107,A104,$B$8:$B$107,"&gt;"&amp;B104)=0,1,0)))</f>
        <v/>
      </c>
      <c r="H104" s="4" t="str">
        <f aca="false">IF(J104="","",IF(K104&lt;&gt;0,NA(),IF(D104="変更",E104,IF(D104="取消",0,""))))</f>
        <v/>
      </c>
      <c r="I104" s="1"/>
      <c r="J104" s="1" t="str">
        <f aca="false">IF(COUNTA(A104:F104)=0,"",IF(NOT(AND(ISTEXT(A104),LEN(A104)=8,EXACT(LEFT(A104,4),"ORD-"),ISNUMBER(FIND(MID(A104,5,1)&amp;"x","0x1x2x3x4x5x6x7x8x9x")),ISNUMBER(FIND(MID(A104,6,1)&amp;"x","0x1x2x3x4x5x6x7x8x9x")),ISNUMBER(FIND(MID(A104,7,1)&amp;"x","0x1x2x3x4x5x6x7x8x9x")),ISNUMBER(FIND(MID(A104,8,1)&amp;"x","0x1x2x3x4x5x6x7x8x9x")))),"IDはORD-と半角数字4桁",IF(COUNTIFS(当初受注!$A$8:$A$57,A104)&lt;&gt;1,"当初受注が一意に登録されていません",IF(NOT(IF(ISNUMBER(B104),AND(B104&gt;=1,B104&lt;=100,B104=INT(B104)),FALSE())),"変更版は1〜100の整数で必須",IF(COUNTIFS($A$8:$A$107,A104,$B$8:$B$107,B104)&gt;1,"同じ受注の変更版が重複",IF(AND(B104&gt;1,COUNTIFS($A$8:$A$107,A104,$B$8:$B$107,B104-1)&lt;&gt;1),"変更版の連番が欠落",IF(NOT(IF(ISNUMBER(C104),AND(C104&gt;=43831,C104&lt;73051,C104=INT(C104)),FALSE())),"変更発生日は時刻なしで必須",IF(NOT(OR(D104="変更",D104="取消",D104="未確認")),"区分を確認",IF(AND(D104="変更",NOT(IF(ISNUMBER(E104),AND(E104&gt;=0,E104&lt;=1000000000,E104=INT(E104)),FALSE()))),"変更後総額は0〜10億円の整数で必須",IF(AND(D104&lt;&gt;"変更",COUNTA(E104)&gt;0),"取消/未確認の金額は空欄",IF(NOT(IF(ISNUMBER(F104),AND(F104&gt;=43831,F104&lt;73051,F104=INT(F104)),FALSE())),"記録確認日は時刻なしで必須",IF(OR(C104&lt;SUMIFS(当初受注!$B$8:$B$57,当初受注!$A$8:$A$57,A104),C104&gt;F104,F104&gt;受注一覧!$H$3),"受注日≦変更日≦確認日≦基準日を確認",IF(AND(B104&gt;1,OR(C104&lt;SUMIFS($C$8:$C$107,$A$8:$A$107,A104,$B$8:$B$107,B104-1),F104&lt;SUMIFS($F$8:$F$107,$A$8:$A$107,A104,$B$8:$B$107,B104-1))),"前版より日付が逆行しています",IF(COUNTIFS($A$8:$A$107,A104,$B$8:$B$107,"&lt;"&amp;B104,$D$8:$D$107,"取消")+COUNTIFS($A$8:$A$107,A104,$B$8:$B$107,"&lt;"&amp;B104,$D$8:$D$107,"未確認")&gt;0,"取消/未確認の後へ別版を追加できません","確認済み"))))))))))))))</f>
        <v/>
      </c>
      <c r="K104" s="1" t="str">
        <f aca="false">IF(J104="","",IF(J104="確認済み",0,1))</f>
        <v/>
      </c>
      <c r="L104" s="1" t="n">
        <f aca="false">IF(COUNTA(A104:F104)=0,IF(AND(J104="",K104="",G104="",H104=""),0,1),IF(NOT(AND(ISTEXT(J104),J104=IF(COUNTA(A104:F104)=0,"",IF(NOT(AND(ISTEXT(A104),LEN(A104)=8,EXACT(LEFT(A104,4),"ORD-"),ISNUMBER(FIND(MID(A104,5,1)&amp;"x","0x1x2x3x4x5x6x7x8x9x")),ISNUMBER(FIND(MID(A104,6,1)&amp;"x","0x1x2x3x4x5x6x7x8x9x")),ISNUMBER(FIND(MID(A104,7,1)&amp;"x","0x1x2x3x4x5x6x7x8x9x")),ISNUMBER(FIND(MID(A104,8,1)&amp;"x","0x1x2x3x4x5x6x7x8x9x")))),"IDはORD-と半角数字4桁",IF(COUNTIFS(当初受注!$A$8:$A$57,A104)&lt;&gt;1,"当初受注が一意に登録されていません",IF(NOT(IF(ISNUMBER(B104),AND(B104&gt;=1,B104&lt;=100,B104=INT(B104)),FALSE())),"変更版は1〜100の整数で必須",IF(COUNTIFS($A$8:$A$107,A104,$B$8:$B$107,B104)&gt;1,"同じ受注の変更版が重複",IF(AND(B104&gt;1,COUNTIFS($A$8:$A$107,A104,$B$8:$B$107,B104-1)&lt;&gt;1),"変更版の連番が欠落",IF(NOT(IF(ISNUMBER(C104),AND(C104&gt;=43831,C104&lt;73051,C104=INT(C104)),FALSE())),"変更発生日は時刻なしで必須",IF(NOT(OR(D104="変更",D104="取消",D104="未確認")),"区分を確認",IF(AND(D104="変更",NOT(IF(ISNUMBER(E104),AND(E104&gt;=0,E104&lt;=1000000000,E104=INT(E104)),FALSE()))),"変更後総額は0〜10億円の整数で必須",IF(AND(D104&lt;&gt;"変更",COUNTA(E104)&gt;0),"取消/未確認の金額は空欄",IF(NOT(IF(ISNUMBER(F104),AND(F104&gt;=43831,F104&lt;73051,F104=INT(F104)),FALSE())),"記録確認日は時刻なしで必須",IF(OR(C104&lt;SUMIFS(当初受注!$B$8:$B$57,当初受注!$A$8:$A$57,A104),C104&gt;F104,F104&gt;受注一覧!$H$3),"受注日≦変更日≦確認日≦基準日を確認",IF(AND(B104&gt;1,OR(C104&lt;SUMIFS($C$8:$C$107,$A$8:$A$107,A104,$B$8:$B$107,B104-1),F104&lt;SUMIFS($F$8:$F$107,$A$8:$A$107,A104,$B$8:$B$107,B104-1))),"前版より日付が逆行しています",IF(COUNTIFS($A$8:$A$107,A104,$B$8:$B$107,"&lt;"&amp;B104,$D$8:$D$107,"取消")+COUNTIFS($A$8:$A$107,A104,$B$8:$B$107,"&lt;"&amp;B104,$D$8:$D$107,"未確認")&gt;0,"取消/未確認の後へ別版を追加できません","確認済み")))))))))))))),ISNUMBER(K104),K104=IF(J104="確認済み",0,1))),1,IF(K104&lt;&gt;0,0,IF(AND(ISNUMBER(G104),G104=IF(COUNTIFS($A$8:$A$107,A104,$B$8:$B$107,"&gt;"&amp;B104)=0,1,0),IF(D104="未確認",ISTEXT(H104),ISNUMBER(H104)),H104=IF(D104="変更",E104,IF(D104="取消",0,""))),0,1))))</f>
        <v>0</v>
      </c>
    </row>
    <row r="105" customFormat="false" ht="30" hidden="false" customHeight="true" outlineLevel="0" collapsed="false">
      <c r="A105" s="9"/>
      <c r="B105" s="13"/>
      <c r="C105" s="3"/>
      <c r="D105" s="14"/>
      <c r="E105" s="10"/>
      <c r="F105" s="3"/>
      <c r="G105" s="1" t="str">
        <f aca="false">IF(J105="","",IF(K105&lt;&gt;0,NA(),IF(COUNTIFS($A$8:$A$107,A105,$B$8:$B$107,"&gt;"&amp;B105)=0,1,0)))</f>
        <v/>
      </c>
      <c r="H105" s="4" t="str">
        <f aca="false">IF(J105="","",IF(K105&lt;&gt;0,NA(),IF(D105="変更",E105,IF(D105="取消",0,""))))</f>
        <v/>
      </c>
      <c r="I105" s="1"/>
      <c r="J105" s="1" t="str">
        <f aca="false">IF(COUNTA(A105:F105)=0,"",IF(NOT(AND(ISTEXT(A105),LEN(A105)=8,EXACT(LEFT(A105,4),"ORD-"),ISNUMBER(FIND(MID(A105,5,1)&amp;"x","0x1x2x3x4x5x6x7x8x9x")),ISNUMBER(FIND(MID(A105,6,1)&amp;"x","0x1x2x3x4x5x6x7x8x9x")),ISNUMBER(FIND(MID(A105,7,1)&amp;"x","0x1x2x3x4x5x6x7x8x9x")),ISNUMBER(FIND(MID(A105,8,1)&amp;"x","0x1x2x3x4x5x6x7x8x9x")))),"IDはORD-と半角数字4桁",IF(COUNTIFS(当初受注!$A$8:$A$57,A105)&lt;&gt;1,"当初受注が一意に登録されていません",IF(NOT(IF(ISNUMBER(B105),AND(B105&gt;=1,B105&lt;=100,B105=INT(B105)),FALSE())),"変更版は1〜100の整数で必須",IF(COUNTIFS($A$8:$A$107,A105,$B$8:$B$107,B105)&gt;1,"同じ受注の変更版が重複",IF(AND(B105&gt;1,COUNTIFS($A$8:$A$107,A105,$B$8:$B$107,B105-1)&lt;&gt;1),"変更版の連番が欠落",IF(NOT(IF(ISNUMBER(C105),AND(C105&gt;=43831,C105&lt;73051,C105=INT(C105)),FALSE())),"変更発生日は時刻なしで必須",IF(NOT(OR(D105="変更",D105="取消",D105="未確認")),"区分を確認",IF(AND(D105="変更",NOT(IF(ISNUMBER(E105),AND(E105&gt;=0,E105&lt;=1000000000,E105=INT(E105)),FALSE()))),"変更後総額は0〜10億円の整数で必須",IF(AND(D105&lt;&gt;"変更",COUNTA(E105)&gt;0),"取消/未確認の金額は空欄",IF(NOT(IF(ISNUMBER(F105),AND(F105&gt;=43831,F105&lt;73051,F105=INT(F105)),FALSE())),"記録確認日は時刻なしで必須",IF(OR(C105&lt;SUMIFS(当初受注!$B$8:$B$57,当初受注!$A$8:$A$57,A105),C105&gt;F105,F105&gt;受注一覧!$H$3),"受注日≦変更日≦確認日≦基準日を確認",IF(AND(B105&gt;1,OR(C105&lt;SUMIFS($C$8:$C$107,$A$8:$A$107,A105,$B$8:$B$107,B105-1),F105&lt;SUMIFS($F$8:$F$107,$A$8:$A$107,A105,$B$8:$B$107,B105-1))),"前版より日付が逆行しています",IF(COUNTIFS($A$8:$A$107,A105,$B$8:$B$107,"&lt;"&amp;B105,$D$8:$D$107,"取消")+COUNTIFS($A$8:$A$107,A105,$B$8:$B$107,"&lt;"&amp;B105,$D$8:$D$107,"未確認")&gt;0,"取消/未確認の後へ別版を追加できません","確認済み"))))))))))))))</f>
        <v/>
      </c>
      <c r="K105" s="1" t="str">
        <f aca="false">IF(J105="","",IF(J105="確認済み",0,1))</f>
        <v/>
      </c>
      <c r="L105" s="1" t="n">
        <f aca="false">IF(COUNTA(A105:F105)=0,IF(AND(J105="",K105="",G105="",H105=""),0,1),IF(NOT(AND(ISTEXT(J105),J105=IF(COUNTA(A105:F105)=0,"",IF(NOT(AND(ISTEXT(A105),LEN(A105)=8,EXACT(LEFT(A105,4),"ORD-"),ISNUMBER(FIND(MID(A105,5,1)&amp;"x","0x1x2x3x4x5x6x7x8x9x")),ISNUMBER(FIND(MID(A105,6,1)&amp;"x","0x1x2x3x4x5x6x7x8x9x")),ISNUMBER(FIND(MID(A105,7,1)&amp;"x","0x1x2x3x4x5x6x7x8x9x")),ISNUMBER(FIND(MID(A105,8,1)&amp;"x","0x1x2x3x4x5x6x7x8x9x")))),"IDはORD-と半角数字4桁",IF(COUNTIFS(当初受注!$A$8:$A$57,A105)&lt;&gt;1,"当初受注が一意に登録されていません",IF(NOT(IF(ISNUMBER(B105),AND(B105&gt;=1,B105&lt;=100,B105=INT(B105)),FALSE())),"変更版は1〜100の整数で必須",IF(COUNTIFS($A$8:$A$107,A105,$B$8:$B$107,B105)&gt;1,"同じ受注の変更版が重複",IF(AND(B105&gt;1,COUNTIFS($A$8:$A$107,A105,$B$8:$B$107,B105-1)&lt;&gt;1),"変更版の連番が欠落",IF(NOT(IF(ISNUMBER(C105),AND(C105&gt;=43831,C105&lt;73051,C105=INT(C105)),FALSE())),"変更発生日は時刻なしで必須",IF(NOT(OR(D105="変更",D105="取消",D105="未確認")),"区分を確認",IF(AND(D105="変更",NOT(IF(ISNUMBER(E105),AND(E105&gt;=0,E105&lt;=1000000000,E105=INT(E105)),FALSE()))),"変更後総額は0〜10億円の整数で必須",IF(AND(D105&lt;&gt;"変更",COUNTA(E105)&gt;0),"取消/未確認の金額は空欄",IF(NOT(IF(ISNUMBER(F105),AND(F105&gt;=43831,F105&lt;73051,F105=INT(F105)),FALSE())),"記録確認日は時刻なしで必須",IF(OR(C105&lt;SUMIFS(当初受注!$B$8:$B$57,当初受注!$A$8:$A$57,A105),C105&gt;F105,F105&gt;受注一覧!$H$3),"受注日≦変更日≦確認日≦基準日を確認",IF(AND(B105&gt;1,OR(C105&lt;SUMIFS($C$8:$C$107,$A$8:$A$107,A105,$B$8:$B$107,B105-1),F105&lt;SUMIFS($F$8:$F$107,$A$8:$A$107,A105,$B$8:$B$107,B105-1))),"前版より日付が逆行しています",IF(COUNTIFS($A$8:$A$107,A105,$B$8:$B$107,"&lt;"&amp;B105,$D$8:$D$107,"取消")+COUNTIFS($A$8:$A$107,A105,$B$8:$B$107,"&lt;"&amp;B105,$D$8:$D$107,"未確認")&gt;0,"取消/未確認の後へ別版を追加できません","確認済み")))))))))))))),ISNUMBER(K105),K105=IF(J105="確認済み",0,1))),1,IF(K105&lt;&gt;0,0,IF(AND(ISNUMBER(G105),G105=IF(COUNTIFS($A$8:$A$107,A105,$B$8:$B$107,"&gt;"&amp;B105)=0,1,0),IF(D105="未確認",ISTEXT(H105),ISNUMBER(H105)),H105=IF(D105="変更",E105,IF(D105="取消",0,""))),0,1))))</f>
        <v>0</v>
      </c>
    </row>
    <row r="106" customFormat="false" ht="30" hidden="false" customHeight="true" outlineLevel="0" collapsed="false">
      <c r="A106" s="9"/>
      <c r="B106" s="13"/>
      <c r="C106" s="3"/>
      <c r="D106" s="14"/>
      <c r="E106" s="10"/>
      <c r="F106" s="3"/>
      <c r="G106" s="1" t="str">
        <f aca="false">IF(J106="","",IF(K106&lt;&gt;0,NA(),IF(COUNTIFS($A$8:$A$107,A106,$B$8:$B$107,"&gt;"&amp;B106)=0,1,0)))</f>
        <v/>
      </c>
      <c r="H106" s="4" t="str">
        <f aca="false">IF(J106="","",IF(K106&lt;&gt;0,NA(),IF(D106="変更",E106,IF(D106="取消",0,""))))</f>
        <v/>
      </c>
      <c r="I106" s="1"/>
      <c r="J106" s="1" t="str">
        <f aca="false">IF(COUNTA(A106:F106)=0,"",IF(NOT(AND(ISTEXT(A106),LEN(A106)=8,EXACT(LEFT(A106,4),"ORD-"),ISNUMBER(FIND(MID(A106,5,1)&amp;"x","0x1x2x3x4x5x6x7x8x9x")),ISNUMBER(FIND(MID(A106,6,1)&amp;"x","0x1x2x3x4x5x6x7x8x9x")),ISNUMBER(FIND(MID(A106,7,1)&amp;"x","0x1x2x3x4x5x6x7x8x9x")),ISNUMBER(FIND(MID(A106,8,1)&amp;"x","0x1x2x3x4x5x6x7x8x9x")))),"IDはORD-と半角数字4桁",IF(COUNTIFS(当初受注!$A$8:$A$57,A106)&lt;&gt;1,"当初受注が一意に登録されていません",IF(NOT(IF(ISNUMBER(B106),AND(B106&gt;=1,B106&lt;=100,B106=INT(B106)),FALSE())),"変更版は1〜100の整数で必須",IF(COUNTIFS($A$8:$A$107,A106,$B$8:$B$107,B106)&gt;1,"同じ受注の変更版が重複",IF(AND(B106&gt;1,COUNTIFS($A$8:$A$107,A106,$B$8:$B$107,B106-1)&lt;&gt;1),"変更版の連番が欠落",IF(NOT(IF(ISNUMBER(C106),AND(C106&gt;=43831,C106&lt;73051,C106=INT(C106)),FALSE())),"変更発生日は時刻なしで必須",IF(NOT(OR(D106="変更",D106="取消",D106="未確認")),"区分を確認",IF(AND(D106="変更",NOT(IF(ISNUMBER(E106),AND(E106&gt;=0,E106&lt;=1000000000,E106=INT(E106)),FALSE()))),"変更後総額は0〜10億円の整数で必須",IF(AND(D106&lt;&gt;"変更",COUNTA(E106)&gt;0),"取消/未確認の金額は空欄",IF(NOT(IF(ISNUMBER(F106),AND(F106&gt;=43831,F106&lt;73051,F106=INT(F106)),FALSE())),"記録確認日は時刻なしで必須",IF(OR(C106&lt;SUMIFS(当初受注!$B$8:$B$57,当初受注!$A$8:$A$57,A106),C106&gt;F106,F106&gt;受注一覧!$H$3),"受注日≦変更日≦確認日≦基準日を確認",IF(AND(B106&gt;1,OR(C106&lt;SUMIFS($C$8:$C$107,$A$8:$A$107,A106,$B$8:$B$107,B106-1),F106&lt;SUMIFS($F$8:$F$107,$A$8:$A$107,A106,$B$8:$B$107,B106-1))),"前版より日付が逆行しています",IF(COUNTIFS($A$8:$A$107,A106,$B$8:$B$107,"&lt;"&amp;B106,$D$8:$D$107,"取消")+COUNTIFS($A$8:$A$107,A106,$B$8:$B$107,"&lt;"&amp;B106,$D$8:$D$107,"未確認")&gt;0,"取消/未確認の後へ別版を追加できません","確認済み"))))))))))))))</f>
        <v/>
      </c>
      <c r="K106" s="1" t="str">
        <f aca="false">IF(J106="","",IF(J106="確認済み",0,1))</f>
        <v/>
      </c>
      <c r="L106" s="1" t="n">
        <f aca="false">IF(COUNTA(A106:F106)=0,IF(AND(J106="",K106="",G106="",H106=""),0,1),IF(NOT(AND(ISTEXT(J106),J106=IF(COUNTA(A106:F106)=0,"",IF(NOT(AND(ISTEXT(A106),LEN(A106)=8,EXACT(LEFT(A106,4),"ORD-"),ISNUMBER(FIND(MID(A106,5,1)&amp;"x","0x1x2x3x4x5x6x7x8x9x")),ISNUMBER(FIND(MID(A106,6,1)&amp;"x","0x1x2x3x4x5x6x7x8x9x")),ISNUMBER(FIND(MID(A106,7,1)&amp;"x","0x1x2x3x4x5x6x7x8x9x")),ISNUMBER(FIND(MID(A106,8,1)&amp;"x","0x1x2x3x4x5x6x7x8x9x")))),"IDはORD-と半角数字4桁",IF(COUNTIFS(当初受注!$A$8:$A$57,A106)&lt;&gt;1,"当初受注が一意に登録されていません",IF(NOT(IF(ISNUMBER(B106),AND(B106&gt;=1,B106&lt;=100,B106=INT(B106)),FALSE())),"変更版は1〜100の整数で必須",IF(COUNTIFS($A$8:$A$107,A106,$B$8:$B$107,B106)&gt;1,"同じ受注の変更版が重複",IF(AND(B106&gt;1,COUNTIFS($A$8:$A$107,A106,$B$8:$B$107,B106-1)&lt;&gt;1),"変更版の連番が欠落",IF(NOT(IF(ISNUMBER(C106),AND(C106&gt;=43831,C106&lt;73051,C106=INT(C106)),FALSE())),"変更発生日は時刻なしで必須",IF(NOT(OR(D106="変更",D106="取消",D106="未確認")),"区分を確認",IF(AND(D106="変更",NOT(IF(ISNUMBER(E106),AND(E106&gt;=0,E106&lt;=1000000000,E106=INT(E106)),FALSE()))),"変更後総額は0〜10億円の整数で必須",IF(AND(D106&lt;&gt;"変更",COUNTA(E106)&gt;0),"取消/未確認の金額は空欄",IF(NOT(IF(ISNUMBER(F106),AND(F106&gt;=43831,F106&lt;73051,F106=INT(F106)),FALSE())),"記録確認日は時刻なしで必須",IF(OR(C106&lt;SUMIFS(当初受注!$B$8:$B$57,当初受注!$A$8:$A$57,A106),C106&gt;F106,F106&gt;受注一覧!$H$3),"受注日≦変更日≦確認日≦基準日を確認",IF(AND(B106&gt;1,OR(C106&lt;SUMIFS($C$8:$C$107,$A$8:$A$107,A106,$B$8:$B$107,B106-1),F106&lt;SUMIFS($F$8:$F$107,$A$8:$A$107,A106,$B$8:$B$107,B106-1))),"前版より日付が逆行しています",IF(COUNTIFS($A$8:$A$107,A106,$B$8:$B$107,"&lt;"&amp;B106,$D$8:$D$107,"取消")+COUNTIFS($A$8:$A$107,A106,$B$8:$B$107,"&lt;"&amp;B106,$D$8:$D$107,"未確認")&gt;0,"取消/未確認の後へ別版を追加できません","確認済み")))))))))))))),ISNUMBER(K106),K106=IF(J106="確認済み",0,1))),1,IF(K106&lt;&gt;0,0,IF(AND(ISNUMBER(G106),G106=IF(COUNTIFS($A$8:$A$107,A106,$B$8:$B$107,"&gt;"&amp;B106)=0,1,0),IF(D106="未確認",ISTEXT(H106),ISNUMBER(H106)),H106=IF(D106="変更",E106,IF(D106="取消",0,""))),0,1))))</f>
        <v>0</v>
      </c>
    </row>
    <row r="107" customFormat="false" ht="30" hidden="false" customHeight="true" outlineLevel="0" collapsed="false">
      <c r="A107" s="9"/>
      <c r="B107" s="13"/>
      <c r="C107" s="3"/>
      <c r="D107" s="14"/>
      <c r="E107" s="10"/>
      <c r="F107" s="3"/>
      <c r="G107" s="1" t="str">
        <f aca="false">IF(J107="","",IF(K107&lt;&gt;0,NA(),IF(COUNTIFS($A$8:$A$107,A107,$B$8:$B$107,"&gt;"&amp;B107)=0,1,0)))</f>
        <v/>
      </c>
      <c r="H107" s="4" t="str">
        <f aca="false">IF(J107="","",IF(K107&lt;&gt;0,NA(),IF(D107="変更",E107,IF(D107="取消",0,""))))</f>
        <v/>
      </c>
      <c r="I107" s="1"/>
      <c r="J107" s="1" t="str">
        <f aca="false">IF(COUNTA(A107:F107)=0,"",IF(NOT(AND(ISTEXT(A107),LEN(A107)=8,EXACT(LEFT(A107,4),"ORD-"),ISNUMBER(FIND(MID(A107,5,1)&amp;"x","0x1x2x3x4x5x6x7x8x9x")),ISNUMBER(FIND(MID(A107,6,1)&amp;"x","0x1x2x3x4x5x6x7x8x9x")),ISNUMBER(FIND(MID(A107,7,1)&amp;"x","0x1x2x3x4x5x6x7x8x9x")),ISNUMBER(FIND(MID(A107,8,1)&amp;"x","0x1x2x3x4x5x6x7x8x9x")))),"IDはORD-と半角数字4桁",IF(COUNTIFS(当初受注!$A$8:$A$57,A107)&lt;&gt;1,"当初受注が一意に登録されていません",IF(NOT(IF(ISNUMBER(B107),AND(B107&gt;=1,B107&lt;=100,B107=INT(B107)),FALSE())),"変更版は1〜100の整数で必須",IF(COUNTIFS($A$8:$A$107,A107,$B$8:$B$107,B107)&gt;1,"同じ受注の変更版が重複",IF(AND(B107&gt;1,COUNTIFS($A$8:$A$107,A107,$B$8:$B$107,B107-1)&lt;&gt;1),"変更版の連番が欠落",IF(NOT(IF(ISNUMBER(C107),AND(C107&gt;=43831,C107&lt;73051,C107=INT(C107)),FALSE())),"変更発生日は時刻なしで必須",IF(NOT(OR(D107="変更",D107="取消",D107="未確認")),"区分を確認",IF(AND(D107="変更",NOT(IF(ISNUMBER(E107),AND(E107&gt;=0,E107&lt;=1000000000,E107=INT(E107)),FALSE()))),"変更後総額は0〜10億円の整数で必須",IF(AND(D107&lt;&gt;"変更",COUNTA(E107)&gt;0),"取消/未確認の金額は空欄",IF(NOT(IF(ISNUMBER(F107),AND(F107&gt;=43831,F107&lt;73051,F107=INT(F107)),FALSE())),"記録確認日は時刻なしで必須",IF(OR(C107&lt;SUMIFS(当初受注!$B$8:$B$57,当初受注!$A$8:$A$57,A107),C107&gt;F107,F107&gt;受注一覧!$H$3),"受注日≦変更日≦確認日≦基準日を確認",IF(AND(B107&gt;1,OR(C107&lt;SUMIFS($C$8:$C$107,$A$8:$A$107,A107,$B$8:$B$107,B107-1),F107&lt;SUMIFS($F$8:$F$107,$A$8:$A$107,A107,$B$8:$B$107,B107-1))),"前版より日付が逆行しています",IF(COUNTIFS($A$8:$A$107,A107,$B$8:$B$107,"&lt;"&amp;B107,$D$8:$D$107,"取消")+COUNTIFS($A$8:$A$107,A107,$B$8:$B$107,"&lt;"&amp;B107,$D$8:$D$107,"未確認")&gt;0,"取消/未確認の後へ別版を追加できません","確認済み"))))))))))))))</f>
        <v/>
      </c>
      <c r="K107" s="1" t="str">
        <f aca="false">IF(J107="","",IF(J107="確認済み",0,1))</f>
        <v/>
      </c>
      <c r="L107" s="1" t="n">
        <f aca="false">IF(COUNTA(A107:F107)=0,IF(AND(J107="",K107="",G107="",H107=""),0,1),IF(NOT(AND(ISTEXT(J107),J107=IF(COUNTA(A107:F107)=0,"",IF(NOT(AND(ISTEXT(A107),LEN(A107)=8,EXACT(LEFT(A107,4),"ORD-"),ISNUMBER(FIND(MID(A107,5,1)&amp;"x","0x1x2x3x4x5x6x7x8x9x")),ISNUMBER(FIND(MID(A107,6,1)&amp;"x","0x1x2x3x4x5x6x7x8x9x")),ISNUMBER(FIND(MID(A107,7,1)&amp;"x","0x1x2x3x4x5x6x7x8x9x")),ISNUMBER(FIND(MID(A107,8,1)&amp;"x","0x1x2x3x4x5x6x7x8x9x")))),"IDはORD-と半角数字4桁",IF(COUNTIFS(当初受注!$A$8:$A$57,A107)&lt;&gt;1,"当初受注が一意に登録されていません",IF(NOT(IF(ISNUMBER(B107),AND(B107&gt;=1,B107&lt;=100,B107=INT(B107)),FALSE())),"変更版は1〜100の整数で必須",IF(COUNTIFS($A$8:$A$107,A107,$B$8:$B$107,B107)&gt;1,"同じ受注の変更版が重複",IF(AND(B107&gt;1,COUNTIFS($A$8:$A$107,A107,$B$8:$B$107,B107-1)&lt;&gt;1),"変更版の連番が欠落",IF(NOT(IF(ISNUMBER(C107),AND(C107&gt;=43831,C107&lt;73051,C107=INT(C107)),FALSE())),"変更発生日は時刻なしで必須",IF(NOT(OR(D107="変更",D107="取消",D107="未確認")),"区分を確認",IF(AND(D107="変更",NOT(IF(ISNUMBER(E107),AND(E107&gt;=0,E107&lt;=1000000000,E107=INT(E107)),FALSE()))),"変更後総額は0〜10億円の整数で必須",IF(AND(D107&lt;&gt;"変更",COUNTA(E107)&gt;0),"取消/未確認の金額は空欄",IF(NOT(IF(ISNUMBER(F107),AND(F107&gt;=43831,F107&lt;73051,F107=INT(F107)),FALSE())),"記録確認日は時刻なしで必須",IF(OR(C107&lt;SUMIFS(当初受注!$B$8:$B$57,当初受注!$A$8:$A$57,A107),C107&gt;F107,F107&gt;受注一覧!$H$3),"受注日≦変更日≦確認日≦基準日を確認",IF(AND(B107&gt;1,OR(C107&lt;SUMIFS($C$8:$C$107,$A$8:$A$107,A107,$B$8:$B$107,B107-1),F107&lt;SUMIFS($F$8:$F$107,$A$8:$A$107,A107,$B$8:$B$107,B107-1))),"前版より日付が逆行しています",IF(COUNTIFS($A$8:$A$107,A107,$B$8:$B$107,"&lt;"&amp;B107,$D$8:$D$107,"取消")+COUNTIFS($A$8:$A$107,A107,$B$8:$B$107,"&lt;"&amp;B107,$D$8:$D$107,"未確認")&gt;0,"取消/未確認の後へ別版を追加できません","確認済み")))))))))))))),ISNUMBER(K107),K107=IF(J107="確認済み",0,1))),1,IF(K107&lt;&gt;0,0,IF(AND(ISNUMBER(G107),G107=IF(COUNTIFS($A$8:$A$107,A107,$B$8:$B$107,"&gt;"&amp;B107)=0,1,0),IF(D107="未確認",ISTEXT(H107),ISNUMBER(H107)),H107=IF(D107="変更",E107,IF(D107="取消",0,""))),0,1))))</f>
        <v>0</v>
      </c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customFormat="false" ht="23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customFormat="false" ht="23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</sheetData>
  <mergeCells count="1">
    <mergeCell ref="A2:I2"/>
  </mergeCells>
  <conditionalFormatting sqref="J8:L107">
    <cfRule type="expression" priority="2" aboveAverage="0" equalAverage="0" bottom="0" percent="0" rank="0" text="" dxfId="2">
      <formula>AND($J8&lt;&gt;"",$J8&lt;&gt;"確認済み")</formula>
    </cfRule>
  </conditionalFormatting>
  <dataValidations count="1">
    <dataValidation allowBlank="false" errorStyle="stop" operator="between" showDropDown="false" showErrorMessage="false" showInputMessage="false" sqref="D8:D107" type="list">
      <formula1>"変更,取消,未確認"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2026-10-16T09:04:00Z</dcterms:modified>
  <cp:revision>1</cp:revision>
  <dc:subject/>
  <dc:title/>
</cp:coreProperties>
</file>