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見積書" sheetId="1" state="visible" r:id="rId3"/>
    <sheet name="見積入力" sheetId="2" state="visible" r:id="rId4"/>
    <sheet name="明細" sheetId="3" state="visible" r:id="rId5"/>
  </sheets>
  <definedNames>
    <definedName function="false" hidden="false" localSheetId="0" name="_xlnm.Print_Area" vbProcedure="false">見積書!$A$1:$G$39</definedName>
    <definedName function="false" hidden="false" localSheetId="0" name="_xlnm.Print_Titles" vbProcedure="false">見積書!$12:$12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<sst xmlns="http://schemas.openxmlformats.org/spreadsheetml/2006/main" count="79" uniqueCount="65">
  <si>
    <t xml:space="preserve">見積書</t>
  </si>
  <si>
    <t xml:space="preserve">見積番号</t>
  </si>
  <si>
    <t xml:space="preserve">見積日</t>
  </si>
  <si>
    <t xml:space="preserve">有効期限</t>
  </si>
  <si>
    <t xml:space="preserve">件名</t>
  </si>
  <si>
    <t xml:space="preserve">発行元</t>
  </si>
  <si>
    <t xml:space="preserve">取引予定日</t>
  </si>
  <si>
    <t xml:space="preserve">端数処理</t>
  </si>
  <si>
    <t xml:space="preserve">お見積額（税込円）</t>
  </si>
  <si>
    <t xml:space="preserve">No.</t>
  </si>
  <si>
    <t xml:space="preserve">内容</t>
  </si>
  <si>
    <t xml:space="preserve">数量</t>
  </si>
  <si>
    <t xml:space="preserve">単位</t>
  </si>
  <si>
    <t xml:space="preserve">単価（税抜円）</t>
  </si>
  <si>
    <t xml:space="preserve">税率</t>
  </si>
  <si>
    <t xml:space="preserve">金額（税抜円）</t>
  </si>
  <si>
    <t xml:space="preserve">税抜小計</t>
  </si>
  <si>
    <t xml:space="preserve">税区分</t>
  </si>
  <si>
    <t xml:space="preserve">税抜対象額（円）</t>
  </si>
  <si>
    <t xml:space="preserve">税額（円）</t>
  </si>
  <si>
    <t xml:space="preserve">10%</t>
  </si>
  <si>
    <t xml:space="preserve">8%</t>
  </si>
  <si>
    <t xml:space="preserve">税額なし</t>
  </si>
  <si>
    <t xml:space="preserve">税額合計</t>
  </si>
  <si>
    <t xml:space="preserve">合計（円）</t>
  </si>
  <si>
    <t xml:space="preserve">合計差額</t>
  </si>
  <si>
    <t xml:space="preserve">取引条件</t>
  </si>
  <si>
    <t xml:space="preserve">備考</t>
  </si>
  <si>
    <t xml:space="preserve">入力の確認</t>
  </si>
  <si>
    <t xml:space="preserve">見積の入力</t>
  </si>
  <si>
    <t xml:space="preserve">Q-0001</t>
  </si>
  <si>
    <t xml:space="preserve">宛先</t>
  </si>
  <si>
    <r>
      <rPr>
        <sz val="11"/>
        <color rgb="FF20283F"/>
        <rFont val="Noto Sans JP"/>
        <family val="2"/>
      </rPr>
      <t xml:space="preserve">架空商店</t>
    </r>
    <r>
      <rPr>
        <sz val="11"/>
        <color rgb="FF20283F"/>
        <rFont val="Arial"/>
        <family val="0"/>
        <charset val="1"/>
      </rPr>
      <t xml:space="preserve">A</t>
    </r>
  </si>
  <si>
    <t xml:space="preserve">架空サポート株式会社</t>
  </si>
  <si>
    <t xml:space="preserve">秋の作業サポート</t>
  </si>
  <si>
    <t xml:space="preserve">切捨て</t>
  </si>
  <si>
    <t xml:space="preserve">作業日と支払条件は別途合意</t>
  </si>
  <si>
    <t xml:space="preserve">架空サンプルの練習用見積</t>
  </si>
  <si>
    <t xml:space="preserve">入力要確認（件）</t>
  </si>
  <si>
    <t xml:space="preserve">黄色のセルに入力。発行日と取引予定日は別に確認します。</t>
  </si>
  <si>
    <r>
      <rPr>
        <sz val="11"/>
        <color rgb="FF20283F"/>
        <rFont val="Noto Sans JP"/>
        <family val="2"/>
      </rPr>
      <t xml:space="preserve">この版の取引予定日は</t>
    </r>
    <r>
      <rPr>
        <sz val="11"/>
        <color rgb="FF20283F"/>
        <rFont val="Arial"/>
        <family val="0"/>
        <charset val="1"/>
      </rPr>
      <t xml:space="preserve">2020/01/01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2027/03/31</t>
    </r>
    <r>
      <rPr>
        <sz val="11"/>
        <color rgb="FF20283F"/>
        <rFont val="Noto Sans JP"/>
        <family val="2"/>
      </rPr>
      <t xml:space="preserve">。以後の税率は再確認。</t>
    </r>
  </si>
  <si>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は税額を計算しない教材区分。非課税・免税等を自動判定しません。</t>
    </r>
  </si>
  <si>
    <r>
      <rPr>
        <sz val="11"/>
        <color rgb="FF20283F"/>
        <rFont val="Noto Sans JP"/>
        <family val="2"/>
      </rPr>
      <t xml:space="preserve">数量は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10000</t>
    </r>
    <r>
      <rPr>
        <sz val="11"/>
        <color rgb="FF20283F"/>
        <rFont val="Noto Sans JP"/>
        <family val="2"/>
      </rPr>
      <t xml:space="preserve">の整数、単価は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1000000000</t>
    </r>
    <r>
      <rPr>
        <sz val="11"/>
        <color rgb="FF20283F"/>
        <rFont val="Noto Sans JP"/>
        <family val="2"/>
      </rPr>
      <t xml:space="preserve">円の整数。税込価格を入れないでください。</t>
    </r>
  </si>
  <si>
    <t xml:space="preserve">税率別の合計を一度だけ丸めます。明細ごとの税の端数を合計しません。</t>
  </si>
  <si>
    <r>
      <rPr>
        <sz val="11"/>
        <color rgb="FF20283F"/>
        <rFont val="Noto Sans JP"/>
        <family val="2"/>
      </rPr>
      <t xml:space="preserve">原本を残し、別コピーで入力。</t>
    </r>
    <r>
      <rPr>
        <sz val="11"/>
        <color rgb="FF20283F"/>
        <rFont val="Arial"/>
        <family val="0"/>
        <charset val="1"/>
      </rPr>
      <t xml:space="preserve">10</t>
    </r>
    <r>
      <rPr>
        <sz val="11"/>
        <color rgb="FF20283F"/>
        <rFont val="Noto Sans JP"/>
        <family val="2"/>
      </rPr>
      <t xml:space="preserve">明細を超える行挿入や自動拡張なし。</t>
    </r>
  </si>
  <si>
    <t xml:space="preserve">架空サンプル。適格請求書・税務申告・法定帳簿の様式ではありません。</t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</si>
  <si>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。オリジナル配布物は</t>
    </r>
    <r>
      <rPr>
        <sz val="11"/>
        <color rgb="FF20283F"/>
        <rFont val="Arial"/>
        <family val="0"/>
        <charset val="1"/>
      </rPr>
      <t xml:space="preserve">CC0 1.0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Microsoft Excel</t>
    </r>
    <r>
      <rPr>
        <sz val="11"/>
        <color rgb="FF20283F"/>
        <rFont val="Noto Sans JP"/>
        <family val="2"/>
      </rPr>
      <t xml:space="preserve">・実プリンターは未検証。</t>
    </r>
  </si>
  <si>
    <r>
      <rPr>
        <sz val="11"/>
        <color rgb="FF20283F"/>
        <rFont val="Noto Sans JP"/>
        <family val="2"/>
      </rPr>
      <t xml:space="preserve">一次情報確認日</t>
    </r>
    <r>
      <rPr>
        <sz val="11"/>
        <color rgb="FF20283F"/>
        <rFont val="Arial"/>
        <family val="0"/>
        <charset val="1"/>
      </rPr>
      <t xml:space="preserve">2026-10-14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https://www.nta.go.jp/taxes/shiraberu/taxanswer/shohi/6303.htm</t>
    </r>
  </si>
  <si>
    <t xml:space="preserve">https://www.nta.go.jp/taxes/shiraberu/zeimokubetsu/shohi/keigenzeiritsu/pdf/qa/57.pdf</t>
  </si>
  <si>
    <t xml:space="preserve">https://creativecommons.org/publicdomain/zero/1.0/</t>
  </si>
  <si>
    <t xml:space="preserve">見積明細</t>
  </si>
  <si>
    <r>
      <rPr>
        <sz val="11"/>
        <color rgb="FF20283F"/>
        <rFont val="Noto Sans JP"/>
        <family val="2"/>
      </rPr>
      <t xml:space="preserve">黄色の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E</t>
    </r>
    <r>
      <rPr>
        <sz val="11"/>
        <color rgb="FF20283F"/>
        <rFont val="Noto Sans JP"/>
        <family val="2"/>
      </rPr>
      <t xml:space="preserve">列に入力。税率は</t>
    </r>
    <r>
      <rPr>
        <sz val="11"/>
        <color rgb="FF20283F"/>
        <rFont val="Arial"/>
        <family val="0"/>
        <charset val="1"/>
      </rPr>
      <t xml:space="preserve">8</t>
    </r>
    <r>
      <rPr>
        <sz val="11"/>
        <color rgb="FF20283F"/>
        <rFont val="Noto Sans JP"/>
        <family val="2"/>
      </rPr>
      <t xml:space="preserve">・</t>
    </r>
    <r>
      <rPr>
        <sz val="11"/>
        <color rgb="FF20283F"/>
        <rFont val="Arial"/>
        <family val="0"/>
        <charset val="1"/>
      </rPr>
      <t xml:space="preserve">10</t>
    </r>
    <r>
      <rPr>
        <sz val="11"/>
        <color rgb="FF20283F"/>
        <rFont val="Noto Sans JP"/>
        <family val="2"/>
      </rPr>
      <t xml:space="preserve">・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を数値で指定します（</t>
    </r>
    <r>
      <rPr>
        <sz val="11"/>
        <color rgb="FF20283F"/>
        <rFont val="Arial"/>
        <family val="0"/>
        <charset val="1"/>
      </rPr>
      <t xml:space="preserve">8%</t>
    </r>
    <r>
      <rPr>
        <sz val="11"/>
        <color rgb="FF20283F"/>
        <rFont val="Noto Sans JP"/>
        <family val="2"/>
      </rPr>
      <t xml:space="preserve">の文字は入力しない）。</t>
    </r>
  </si>
  <si>
    <t xml:space="preserve">税抜単価（円）</t>
  </si>
  <si>
    <r>
      <rPr>
        <b val="true"/>
        <sz val="11"/>
        <color rgb="FFFFFFFF"/>
        <rFont val="Noto Sans JP"/>
        <family val="2"/>
      </rPr>
      <t xml:space="preserve">税率（</t>
    </r>
    <r>
      <rPr>
        <b val="true"/>
        <sz val="11"/>
        <color rgb="FFFFFFFF"/>
        <rFont val="Arial"/>
        <family val="0"/>
        <charset val="1"/>
      </rPr>
      <t xml:space="preserve">%</t>
    </r>
    <r>
      <rPr>
        <b val="true"/>
        <sz val="11"/>
        <color rgb="FFFFFFFF"/>
        <rFont val="Noto Sans JP"/>
        <family val="2"/>
      </rPr>
      <t xml:space="preserve">）</t>
    </r>
  </si>
  <si>
    <t xml:space="preserve">税抜金額（円）</t>
  </si>
  <si>
    <t xml:space="preserve">要確認</t>
  </si>
  <si>
    <t xml:space="preserve">資料作成</t>
  </si>
  <si>
    <t xml:space="preserve">件</t>
  </si>
  <si>
    <t xml:space="preserve">訪問サポート</t>
  </si>
  <si>
    <t xml:space="preserve">回</t>
  </si>
  <si>
    <t xml:space="preserve">持ち帰り用のお茶</t>
  </si>
  <si>
    <t xml:space="preserve">本</t>
  </si>
  <si>
    <t xml:space="preserve">税額なしの計算サンプル</t>
  </si>
  <si>
    <r>
      <rPr>
        <sz val="11"/>
        <color rgb="FF20283F"/>
        <rFont val="Noto Sans JP"/>
        <family val="2"/>
      </rPr>
      <t xml:space="preserve">未使用行は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E</t>
    </r>
    <r>
      <rPr>
        <sz val="11"/>
        <color rgb="FF20283F"/>
        <rFont val="Noto Sans JP"/>
        <family val="2"/>
      </rPr>
      <t xml:space="preserve">をすべて空欄にします。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円と空欄の単価は区別します。</t>
    </r>
  </si>
  <si>
    <r>
      <rPr>
        <sz val="11"/>
        <color rgb="FF20283F"/>
        <rFont val="Noto Sans JP"/>
        <family val="2"/>
      </rPr>
      <t xml:space="preserve">数式の</t>
    </r>
    <r>
      <rPr>
        <sz val="11"/>
        <color rgb="FF20283F"/>
        <rFont val="Arial"/>
        <family val="0"/>
        <charset val="1"/>
      </rPr>
      <t xml:space="preserve">F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H</t>
    </r>
    <r>
      <rPr>
        <sz val="11"/>
        <color rgb="FF20283F"/>
        <rFont val="Noto Sans JP"/>
        <family val="2"/>
      </rPr>
      <t xml:space="preserve">列は上書きしません。税額なしの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は法的な税区分の判定ではありません。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</si>
</sst>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-411]yyyy/mm/dd"/>
    <numFmt numFmtId="166" formatCode="#,##0"/>
    <numFmt numFmtId="167" formatCode="0%"/>
    <numFmt numFmtId="168" formatCode="0\%"/>
  </numFmts>
  <fonts count="12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7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3048A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20283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048A5"/>
        <bgColor rgb="FF003366"/>
      </patternFill>
    </fill>
    <fill>
      <patternFill patternType="solid">
        <fgColor rgb="FFFFF8E4"/>
        <bgColor rgb="FFFDECEB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048A5"/>
    <pageSetUpPr fitToPage="true"/>
  </sheetPr>
  <dimension ref="A1:G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4" min="3" style="0" width="10"/>
    <col collapsed="false" customWidth="true" hidden="false" outlineLevel="0" max="5" min="5" style="0" width="23"/>
    <col collapsed="false" customWidth="true" hidden="false" outlineLevel="0" max="6" min="6" style="0" width="10"/>
    <col collapsed="false" customWidth="true" hidden="false" outlineLevel="0" max="7" min="7" style="0" width="24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2" t="s">
        <v>0</v>
      </c>
      <c r="B2" s="1"/>
      <c r="C2" s="1"/>
      <c r="D2" s="1"/>
      <c r="E2" s="1"/>
      <c r="F2" s="1"/>
      <c r="G2" s="1"/>
    </row>
    <row r="3" customFormat="false" ht="18" hidden="false" customHeight="true" outlineLevel="0" collapsed="false">
      <c r="A3" s="1"/>
      <c r="B3" s="1"/>
      <c r="C3" s="1"/>
      <c r="D3" s="1"/>
      <c r="E3" s="1"/>
      <c r="F3" s="1" t="s">
        <v>1</v>
      </c>
      <c r="G3" s="1" t="str">
        <f aca="false">IF(AND(見積入力!$B$15=0,COUNTA(明細!$A$8:$A$17)&gt;0),見積入力!B3,"入力を確認")</f>
        <v>Q-0001</v>
      </c>
    </row>
    <row r="4" customFormat="false" ht="18" hidden="false" customHeight="true" outlineLevel="0" collapsed="false">
      <c r="A4" s="1"/>
      <c r="B4" s="1"/>
      <c r="C4" s="1"/>
      <c r="D4" s="1"/>
      <c r="E4" s="1"/>
      <c r="F4" s="1" t="s">
        <v>2</v>
      </c>
      <c r="G4" s="3" t="n">
        <f aca="false">IF(AND(見積入力!$B$15=0,COUNTA(明細!$A$8:$A$17)&gt;0),見積入力!B4,"入力を確認")</f>
        <v>46309</v>
      </c>
    </row>
    <row r="5" customFormat="false" ht="18" hidden="false" customHeight="true" outlineLevel="0" collapsed="false">
      <c r="A5" s="1"/>
      <c r="B5" s="1"/>
      <c r="C5" s="1"/>
      <c r="D5" s="1"/>
      <c r="E5" s="1"/>
      <c r="F5" s="1" t="s">
        <v>3</v>
      </c>
      <c r="G5" s="3" t="n">
        <f aca="false">IF(AND(見積入力!$B$15=0,COUNTA(明細!$A$8:$A$17)&gt;0),見積入力!B5,"入力を確認")</f>
        <v>46326</v>
      </c>
    </row>
    <row r="6" customFormat="false" ht="18" hidden="false" customHeight="true" outlineLevel="0" collapsed="false">
      <c r="A6" s="1" t="str">
        <f aca="false">IF(AND(見積入力!$B$15=0,COUNTA(明細!$A$8:$A$17)&gt;0),見積入力!B7&amp;" 御中","入力を確認")</f>
        <v>架空商店A 御中</v>
      </c>
      <c r="B6" s="1"/>
      <c r="C6" s="1"/>
      <c r="D6" s="1"/>
      <c r="E6" s="1"/>
      <c r="F6" s="1"/>
      <c r="G6" s="1"/>
    </row>
    <row r="7" customFormat="false" ht="18" hidden="false" customHeight="true" outlineLevel="0" collapsed="false">
      <c r="A7" s="1" t="s">
        <v>4</v>
      </c>
      <c r="B7" s="1" t="str">
        <f aca="false">見積入力!B9</f>
        <v>秋の作業サポート</v>
      </c>
      <c r="C7" s="1"/>
      <c r="D7" s="1"/>
      <c r="E7" s="1"/>
      <c r="F7" s="1"/>
      <c r="G7" s="1"/>
    </row>
    <row r="8" customFormat="false" ht="18" hidden="false" customHeight="true" outlineLevel="0" collapsed="false">
      <c r="A8" s="1" t="s">
        <v>5</v>
      </c>
      <c r="B8" s="1" t="str">
        <f aca="false">見積入力!B8</f>
        <v>架空サポート株式会社</v>
      </c>
      <c r="C8" s="1"/>
      <c r="D8" s="1"/>
      <c r="E8" s="1"/>
      <c r="F8" s="1"/>
      <c r="G8" s="1"/>
    </row>
    <row r="9" customFormat="false" ht="18" hidden="false" customHeight="true" outlineLevel="0" collapsed="false">
      <c r="A9" s="1" t="s">
        <v>6</v>
      </c>
      <c r="B9" s="1"/>
      <c r="C9" s="1"/>
      <c r="D9" s="1"/>
      <c r="E9" s="3" t="n">
        <f aca="false">見積入力!B6</f>
        <v>46316</v>
      </c>
      <c r="F9" s="1" t="s">
        <v>7</v>
      </c>
      <c r="G9" s="1" t="str">
        <f aca="false">見積入力!B10</f>
        <v>切捨て</v>
      </c>
    </row>
    <row r="10" customFormat="false" ht="28" hidden="false" customHeight="true" outlineLevel="0" collapsed="false">
      <c r="A10" s="1" t="s">
        <v>8</v>
      </c>
      <c r="B10" s="1"/>
      <c r="C10" s="1"/>
      <c r="D10" s="1"/>
      <c r="E10" s="1"/>
      <c r="F10" s="1"/>
      <c r="G10" s="4" t="n">
        <f aca="false">G31</f>
        <v>41120</v>
      </c>
    </row>
    <row r="11" customFormat="false" ht="18" hidden="false" customHeight="true" outlineLevel="0" collapsed="false">
      <c r="A11" s="1"/>
      <c r="B11" s="1"/>
      <c r="C11" s="1"/>
      <c r="D11" s="1"/>
      <c r="E11" s="1"/>
      <c r="F11" s="1"/>
      <c r="G11" s="1"/>
    </row>
    <row r="12" customFormat="false" ht="32" hidden="false" customHeight="true" outlineLevel="0" collapsed="false">
      <c r="A12" s="5" t="s">
        <v>9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14</v>
      </c>
      <c r="G12" s="6" t="s">
        <v>15</v>
      </c>
    </row>
    <row r="13" customFormat="false" ht="28" hidden="false" customHeight="true" outlineLevel="0" collapsed="false">
      <c r="A13" s="1" t="n">
        <f aca="false">IF(明細!G8&lt;&gt;"",1,"")</f>
        <v>1</v>
      </c>
      <c r="B13" s="7" t="str">
        <f aca="false">IF(明細!G8&lt;&gt;"",明細!A8,"")</f>
        <v>資料作成</v>
      </c>
      <c r="C13" s="1" t="n">
        <f aca="false">IF(明細!G8&lt;&gt;"",明細!B8,"")</f>
        <v>2</v>
      </c>
      <c r="D13" s="1" t="str">
        <f aca="false">IF(明細!G8&lt;&gt;"",明細!C8,"")</f>
        <v>件</v>
      </c>
      <c r="E13" s="8" t="n">
        <f aca="false">IF(明細!G8&lt;&gt;"",明細!D8,"")</f>
        <v>10000</v>
      </c>
      <c r="F13" s="9" t="n">
        <f aca="false">IF(明細!G8&lt;&gt;"",IF(明細!E8=0,"税額なし",明細!E8/100),"")</f>
        <v>0.1</v>
      </c>
      <c r="G13" s="8" t="n">
        <f aca="false">IF(明細!G8&lt;&gt;"",IF(AND(見積入力!$B$15=0,COUNTA(明細!$A$8:$A$17)&gt;0),明細!F8,NA()),"")</f>
        <v>20000</v>
      </c>
    </row>
    <row r="14" customFormat="false" ht="28" hidden="false" customHeight="true" outlineLevel="0" collapsed="false">
      <c r="A14" s="1" t="n">
        <f aca="false">IF(明細!G9&lt;&gt;"",2,"")</f>
        <v>2</v>
      </c>
      <c r="B14" s="7" t="str">
        <f aca="false">IF(明細!G9&lt;&gt;"",明細!A9,"")</f>
        <v>訪問サポート</v>
      </c>
      <c r="C14" s="1" t="n">
        <f aca="false">IF(明細!G9&lt;&gt;"",明細!B9,"")</f>
        <v>1</v>
      </c>
      <c r="D14" s="1" t="str">
        <f aca="false">IF(明細!G9&lt;&gt;"",明細!C9,"")</f>
        <v>回</v>
      </c>
      <c r="E14" s="8" t="n">
        <f aca="false">IF(明細!G9&lt;&gt;"",明細!D9,"")</f>
        <v>15000</v>
      </c>
      <c r="F14" s="9" t="n">
        <f aca="false">IF(明細!G9&lt;&gt;"",IF(明細!E9=0,"税額なし",明細!E9/100),"")</f>
        <v>0.1</v>
      </c>
      <c r="G14" s="8" t="n">
        <f aca="false">IF(明細!G9&lt;&gt;"",IF(AND(見積入力!$B$15=0,COUNTA(明細!$A$8:$A$17)&gt;0),明細!F9,NA()),"")</f>
        <v>15000</v>
      </c>
    </row>
    <row r="15" customFormat="false" ht="28" hidden="false" customHeight="true" outlineLevel="0" collapsed="false">
      <c r="A15" s="1" t="n">
        <f aca="false">IF(明細!G10&lt;&gt;"",3,"")</f>
        <v>3</v>
      </c>
      <c r="B15" s="7" t="str">
        <f aca="false">IF(明細!G10&lt;&gt;"",明細!A10,"")</f>
        <v>持ち帰り用のお茶</v>
      </c>
      <c r="C15" s="1" t="n">
        <f aca="false">IF(明細!G10&lt;&gt;"",明細!B10,"")</f>
        <v>3</v>
      </c>
      <c r="D15" s="1" t="str">
        <f aca="false">IF(明細!G10&lt;&gt;"",明細!C10,"")</f>
        <v>本</v>
      </c>
      <c r="E15" s="8" t="n">
        <f aca="false">IF(明細!G10&lt;&gt;"",明細!D10,"")</f>
        <v>500</v>
      </c>
      <c r="F15" s="9" t="n">
        <f aca="false">IF(明細!G10&lt;&gt;"",IF(明細!E10=0,"税額なし",明細!E10/100),"")</f>
        <v>0.08</v>
      </c>
      <c r="G15" s="8" t="n">
        <f aca="false">IF(明細!G10&lt;&gt;"",IF(AND(見積入力!$B$15=0,COUNTA(明細!$A$8:$A$17)&gt;0),明細!F10,NA()),"")</f>
        <v>1500</v>
      </c>
    </row>
    <row r="16" customFormat="false" ht="28" hidden="false" customHeight="true" outlineLevel="0" collapsed="false">
      <c r="A16" s="1" t="n">
        <f aca="false">IF(明細!G11&lt;&gt;"",4,"")</f>
        <v>4</v>
      </c>
      <c r="B16" s="7" t="str">
        <f aca="false">IF(明細!G11&lt;&gt;"",明細!A11,"")</f>
        <v>税額なしの計算サンプル</v>
      </c>
      <c r="C16" s="1" t="n">
        <f aca="false">IF(明細!G11&lt;&gt;"",明細!B11,"")</f>
        <v>1</v>
      </c>
      <c r="D16" s="1" t="str">
        <f aca="false">IF(明細!G11&lt;&gt;"",明細!C11,"")</f>
        <v>件</v>
      </c>
      <c r="E16" s="8" t="n">
        <f aca="false">IF(明細!G11&lt;&gt;"",明細!D11,"")</f>
        <v>1000</v>
      </c>
      <c r="F16" s="9" t="str">
        <f aca="false">IF(明細!G11&lt;&gt;"",IF(明細!E11=0,"税額なし",明細!E11/100),"")</f>
        <v>税額なし</v>
      </c>
      <c r="G16" s="8" t="n">
        <f aca="false">IF(明細!G11&lt;&gt;"",IF(AND(見積入力!$B$15=0,COUNTA(明細!$A$8:$A$17)&gt;0),明細!F11,NA()),"")</f>
        <v>1000</v>
      </c>
    </row>
    <row r="17" customFormat="false" ht="28" hidden="false" customHeight="true" outlineLevel="0" collapsed="false">
      <c r="A17" s="1" t="str">
        <f aca="false">IF(明細!G12&lt;&gt;"",5,"")</f>
        <v/>
      </c>
      <c r="B17" s="7" t="str">
        <f aca="false">IF(明細!G12&lt;&gt;"",明細!A12,"")</f>
        <v/>
      </c>
      <c r="C17" s="1" t="str">
        <f aca="false">IF(明細!G12&lt;&gt;"",明細!B12,"")</f>
        <v/>
      </c>
      <c r="D17" s="1" t="str">
        <f aca="false">IF(明細!G12&lt;&gt;"",明細!C12,"")</f>
        <v/>
      </c>
      <c r="E17" s="8" t="str">
        <f aca="false">IF(明細!G12&lt;&gt;"",明細!D12,"")</f>
        <v/>
      </c>
      <c r="F17" s="9" t="str">
        <f aca="false">IF(明細!G12&lt;&gt;"",IF(明細!E12=0,"税額なし",明細!E12/100),"")</f>
        <v/>
      </c>
      <c r="G17" s="8" t="str">
        <f aca="false">IF(明細!G12&lt;&gt;"",IF(AND(見積入力!$B$15=0,COUNTA(明細!$A$8:$A$17)&gt;0),明細!F12,NA()),"")</f>
        <v/>
      </c>
    </row>
    <row r="18" customFormat="false" ht="28" hidden="false" customHeight="true" outlineLevel="0" collapsed="false">
      <c r="A18" s="1" t="str">
        <f aca="false">IF(明細!G13&lt;&gt;"",6,"")</f>
        <v/>
      </c>
      <c r="B18" s="7" t="str">
        <f aca="false">IF(明細!G13&lt;&gt;"",明細!A13,"")</f>
        <v/>
      </c>
      <c r="C18" s="1" t="str">
        <f aca="false">IF(明細!G13&lt;&gt;"",明細!B13,"")</f>
        <v/>
      </c>
      <c r="D18" s="1" t="str">
        <f aca="false">IF(明細!G13&lt;&gt;"",明細!C13,"")</f>
        <v/>
      </c>
      <c r="E18" s="8" t="str">
        <f aca="false">IF(明細!G13&lt;&gt;"",明細!D13,"")</f>
        <v/>
      </c>
      <c r="F18" s="9" t="str">
        <f aca="false">IF(明細!G13&lt;&gt;"",IF(明細!E13=0,"税額なし",明細!E13/100),"")</f>
        <v/>
      </c>
      <c r="G18" s="8" t="str">
        <f aca="false">IF(明細!G13&lt;&gt;"",IF(AND(見積入力!$B$15=0,COUNTA(明細!$A$8:$A$17)&gt;0),明細!F13,NA()),"")</f>
        <v/>
      </c>
    </row>
    <row r="19" customFormat="false" ht="28" hidden="false" customHeight="true" outlineLevel="0" collapsed="false">
      <c r="A19" s="1" t="str">
        <f aca="false">IF(明細!G14&lt;&gt;"",7,"")</f>
        <v/>
      </c>
      <c r="B19" s="7" t="str">
        <f aca="false">IF(明細!G14&lt;&gt;"",明細!A14,"")</f>
        <v/>
      </c>
      <c r="C19" s="1" t="str">
        <f aca="false">IF(明細!G14&lt;&gt;"",明細!B14,"")</f>
        <v/>
      </c>
      <c r="D19" s="1" t="str">
        <f aca="false">IF(明細!G14&lt;&gt;"",明細!C14,"")</f>
        <v/>
      </c>
      <c r="E19" s="8" t="str">
        <f aca="false">IF(明細!G14&lt;&gt;"",明細!D14,"")</f>
        <v/>
      </c>
      <c r="F19" s="9" t="str">
        <f aca="false">IF(明細!G14&lt;&gt;"",IF(明細!E14=0,"税額なし",明細!E14/100),"")</f>
        <v/>
      </c>
      <c r="G19" s="8" t="str">
        <f aca="false">IF(明細!G14&lt;&gt;"",IF(AND(見積入力!$B$15=0,COUNTA(明細!$A$8:$A$17)&gt;0),明細!F14,NA()),"")</f>
        <v/>
      </c>
    </row>
    <row r="20" customFormat="false" ht="28" hidden="false" customHeight="true" outlineLevel="0" collapsed="false">
      <c r="A20" s="1" t="str">
        <f aca="false">IF(明細!G15&lt;&gt;"",8,"")</f>
        <v/>
      </c>
      <c r="B20" s="7" t="str">
        <f aca="false">IF(明細!G15&lt;&gt;"",明細!A15,"")</f>
        <v/>
      </c>
      <c r="C20" s="1" t="str">
        <f aca="false">IF(明細!G15&lt;&gt;"",明細!B15,"")</f>
        <v/>
      </c>
      <c r="D20" s="1" t="str">
        <f aca="false">IF(明細!G15&lt;&gt;"",明細!C15,"")</f>
        <v/>
      </c>
      <c r="E20" s="8" t="str">
        <f aca="false">IF(明細!G15&lt;&gt;"",明細!D15,"")</f>
        <v/>
      </c>
      <c r="F20" s="9" t="str">
        <f aca="false">IF(明細!G15&lt;&gt;"",IF(明細!E15=0,"税額なし",明細!E15/100),"")</f>
        <v/>
      </c>
      <c r="G20" s="8" t="str">
        <f aca="false">IF(明細!G15&lt;&gt;"",IF(AND(見積入力!$B$15=0,COUNTA(明細!$A$8:$A$17)&gt;0),明細!F15,NA()),"")</f>
        <v/>
      </c>
    </row>
    <row r="21" customFormat="false" ht="28" hidden="false" customHeight="true" outlineLevel="0" collapsed="false">
      <c r="A21" s="1" t="str">
        <f aca="false">IF(明細!G16&lt;&gt;"",9,"")</f>
        <v/>
      </c>
      <c r="B21" s="7" t="str">
        <f aca="false">IF(明細!G16&lt;&gt;"",明細!A16,"")</f>
        <v/>
      </c>
      <c r="C21" s="1" t="str">
        <f aca="false">IF(明細!G16&lt;&gt;"",明細!B16,"")</f>
        <v/>
      </c>
      <c r="D21" s="1" t="str">
        <f aca="false">IF(明細!G16&lt;&gt;"",明細!C16,"")</f>
        <v/>
      </c>
      <c r="E21" s="8" t="str">
        <f aca="false">IF(明細!G16&lt;&gt;"",明細!D16,"")</f>
        <v/>
      </c>
      <c r="F21" s="9" t="str">
        <f aca="false">IF(明細!G16&lt;&gt;"",IF(明細!E16=0,"税額なし",明細!E16/100),"")</f>
        <v/>
      </c>
      <c r="G21" s="8" t="str">
        <f aca="false">IF(明細!G16&lt;&gt;"",IF(AND(見積入力!$B$15=0,COUNTA(明細!$A$8:$A$17)&gt;0),明細!F16,NA()),"")</f>
        <v/>
      </c>
    </row>
    <row r="22" customFormat="false" ht="28" hidden="false" customHeight="true" outlineLevel="0" collapsed="false">
      <c r="A22" s="1" t="str">
        <f aca="false">IF(明細!G17&lt;&gt;"",10,"")</f>
        <v/>
      </c>
      <c r="B22" s="7" t="str">
        <f aca="false">IF(明細!G17&lt;&gt;"",明細!A17,"")</f>
        <v/>
      </c>
      <c r="C22" s="1" t="str">
        <f aca="false">IF(明細!G17&lt;&gt;"",明細!B17,"")</f>
        <v/>
      </c>
      <c r="D22" s="1" t="str">
        <f aca="false">IF(明細!G17&lt;&gt;"",明細!C17,"")</f>
        <v/>
      </c>
      <c r="E22" s="8" t="str">
        <f aca="false">IF(明細!G17&lt;&gt;"",明細!D17,"")</f>
        <v/>
      </c>
      <c r="F22" s="9" t="str">
        <f aca="false">IF(明細!G17&lt;&gt;"",IF(明細!E17=0,"税額なし",明細!E17/100),"")</f>
        <v/>
      </c>
      <c r="G22" s="8" t="str">
        <f aca="false">IF(明細!G17&lt;&gt;"",IF(AND(見積入力!$B$15=0,COUNTA(明細!$A$8:$A$17)&gt;0),明細!F17,NA()),"")</f>
        <v/>
      </c>
    </row>
    <row r="23" customFormat="false" ht="18" hidden="false" customHeight="true" outlineLevel="0" collapsed="false">
      <c r="A23" s="1"/>
      <c r="B23" s="1"/>
      <c r="C23" s="1"/>
      <c r="D23" s="1"/>
      <c r="E23" s="1"/>
      <c r="F23" s="1"/>
      <c r="G23" s="8"/>
    </row>
    <row r="24" customFormat="false" ht="18" hidden="false" customHeight="true" outlineLevel="0" collapsed="false">
      <c r="A24" s="1"/>
      <c r="B24" s="1"/>
      <c r="C24" s="1"/>
      <c r="D24" s="1"/>
      <c r="E24" s="1" t="s">
        <v>16</v>
      </c>
      <c r="F24" s="1"/>
      <c r="G24" s="8" t="n">
        <f aca="false">IF(AND(見積入力!$B$15=0,COUNTA(明細!$A$8:$A$17)&gt;0),SUM(G13:G22),NA())</f>
        <v>37500</v>
      </c>
    </row>
    <row r="25" customFormat="false" ht="18" hidden="false" customHeight="true" outlineLevel="0" collapsed="false">
      <c r="A25" s="1"/>
      <c r="B25" s="1"/>
      <c r="C25" s="1"/>
      <c r="D25" s="1"/>
      <c r="E25" s="1"/>
      <c r="F25" s="1"/>
      <c r="G25" s="8"/>
    </row>
    <row r="26" customFormat="false" ht="18" hidden="false" customHeight="true" outlineLevel="0" collapsed="false">
      <c r="A26" s="1" t="s">
        <v>17</v>
      </c>
      <c r="B26" s="1"/>
      <c r="C26" s="1"/>
      <c r="D26" s="1"/>
      <c r="E26" s="1" t="s">
        <v>18</v>
      </c>
      <c r="F26" s="1"/>
      <c r="G26" s="10" t="s">
        <v>19</v>
      </c>
    </row>
    <row r="27" customFormat="false" ht="18" hidden="false" customHeight="true" outlineLevel="0" collapsed="false">
      <c r="A27" s="11" t="s">
        <v>20</v>
      </c>
      <c r="B27" s="1"/>
      <c r="C27" s="1"/>
      <c r="D27" s="1"/>
      <c r="E27" s="10" t="n">
        <f aca="false">IF(AND(見積入力!$B$15=0,COUNTA(明細!$A$8:$A$17)&gt;0),SUMIFS(明細!F8:F17,明細!E8:E17,10),NA())</f>
        <v>35000</v>
      </c>
      <c r="F27" s="1"/>
      <c r="G27" s="10" t="n">
        <f aca="false">IF(AND(見積入力!$B$15=0,COUNTA(明細!$A$8:$A$17)&gt;0),IF(見積入力!B10="切捨て",ROUNDDOWN(E27*10/100,0),IF(見積入力!B10="四捨五入",ROUND(E27*10/100,0),ROUNDUP(E27*10/100,0))),NA())</f>
        <v>3500</v>
      </c>
    </row>
    <row r="28" customFormat="false" ht="18" hidden="false" customHeight="true" outlineLevel="0" collapsed="false">
      <c r="A28" s="11" t="s">
        <v>21</v>
      </c>
      <c r="B28" s="1"/>
      <c r="C28" s="1"/>
      <c r="D28" s="1"/>
      <c r="E28" s="10" t="n">
        <f aca="false">IF(AND(見積入力!$B$15=0,COUNTA(明細!$A$8:$A$17)&gt;0),SUMIFS(明細!F8:F17,明細!E8:E17,8),NA())</f>
        <v>1500</v>
      </c>
      <c r="F28" s="1"/>
      <c r="G28" s="10" t="n">
        <f aca="false">IF(AND(見積入力!$B$15=0,COUNTA(明細!$A$8:$A$17)&gt;0),IF(見積入力!B10="切捨て",ROUNDDOWN(E28*8/100,0),IF(見積入力!B10="四捨五入",ROUND(E28*8/100,0),ROUNDUP(E28*8/100,0))),NA())</f>
        <v>120</v>
      </c>
    </row>
    <row r="29" customFormat="false" ht="18" hidden="false" customHeight="true" outlineLevel="0" collapsed="false">
      <c r="A29" s="1" t="s">
        <v>22</v>
      </c>
      <c r="B29" s="1"/>
      <c r="C29" s="1"/>
      <c r="D29" s="1"/>
      <c r="E29" s="10" t="n">
        <f aca="false">IF(AND(見積入力!$B$15=0,COUNTA(明細!$A$8:$A$17)&gt;0),SUMIFS(明細!F8:F17,明細!E8:E17,0),NA())</f>
        <v>1000</v>
      </c>
      <c r="F29" s="1"/>
      <c r="G29" s="10" t="n">
        <f aca="false">IF(AND(見積入力!$B$15=0,COUNTA(明細!$A$8:$A$17)&gt;0),IF(見積入力!B10="切捨て",ROUNDDOWN(E29*0/100,0),IF(見積入力!B10="四捨五入",ROUND(E29*0/100,0),ROUNDUP(E29*0/100,0))),NA())</f>
        <v>0</v>
      </c>
    </row>
    <row r="30" customFormat="false" ht="18" hidden="false" customHeight="true" outlineLevel="0" collapsed="false">
      <c r="A30" s="1"/>
      <c r="B30" s="1"/>
      <c r="C30" s="1"/>
      <c r="D30" s="1"/>
      <c r="E30" s="1" t="s">
        <v>23</v>
      </c>
      <c r="F30" s="1"/>
      <c r="G30" s="10" t="n">
        <f aca="false">SUM(G27:G29)</f>
        <v>3620</v>
      </c>
    </row>
    <row r="31" customFormat="false" ht="18" hidden="false" customHeight="true" outlineLevel="0" collapsed="false">
      <c r="A31" s="1"/>
      <c r="B31" s="1"/>
      <c r="C31" s="1"/>
      <c r="D31" s="1"/>
      <c r="E31" s="1" t="s">
        <v>24</v>
      </c>
      <c r="F31" s="1"/>
      <c r="G31" s="12" t="n">
        <f aca="false">SUM(G24,G30)</f>
        <v>41120</v>
      </c>
    </row>
    <row r="32" customFormat="false" ht="18" hidden="false" customHeight="true" outlineLevel="0" collapsed="false">
      <c r="A32" s="1"/>
      <c r="B32" s="1"/>
      <c r="C32" s="1"/>
      <c r="D32" s="1"/>
      <c r="E32" s="1" t="s">
        <v>25</v>
      </c>
      <c r="F32" s="1"/>
      <c r="G32" s="10" t="n">
        <f aca="false">G24-SUM(E27:E29)</f>
        <v>0</v>
      </c>
    </row>
    <row r="33" customFormat="false" ht="18" hidden="false" customHeight="true" outlineLevel="0" collapsed="false">
      <c r="A33" s="1"/>
      <c r="B33" s="1"/>
      <c r="C33" s="1"/>
      <c r="D33" s="1"/>
      <c r="E33" s="1"/>
      <c r="F33" s="1"/>
      <c r="G33" s="1"/>
    </row>
    <row r="34" customFormat="false" ht="18" hidden="false" customHeight="true" outlineLevel="0" collapsed="false">
      <c r="A34" s="1" t="s">
        <v>26</v>
      </c>
      <c r="B34" s="1"/>
      <c r="C34" s="1"/>
      <c r="D34" s="1"/>
      <c r="E34" s="1"/>
      <c r="F34" s="1"/>
      <c r="G34" s="1"/>
    </row>
    <row r="35" customFormat="false" ht="18" hidden="false" customHeight="true" outlineLevel="0" collapsed="false">
      <c r="A35" s="1" t="str">
        <f aca="false">IF(見積入力!B11="","",見積入力!B11)</f>
        <v>作業日と支払条件は別途合意</v>
      </c>
      <c r="B35" s="1"/>
      <c r="C35" s="1"/>
      <c r="D35" s="1"/>
      <c r="E35" s="1"/>
      <c r="F35" s="1"/>
      <c r="G35" s="1"/>
    </row>
    <row r="36" customFormat="false" ht="18" hidden="false" customHeight="true" outlineLevel="0" collapsed="false">
      <c r="A36" s="1"/>
      <c r="B36" s="1"/>
      <c r="C36" s="1"/>
      <c r="D36" s="1"/>
      <c r="E36" s="1"/>
      <c r="F36" s="1"/>
      <c r="G36" s="1"/>
    </row>
    <row r="37" customFormat="false" ht="18" hidden="false" customHeight="true" outlineLevel="0" collapsed="false">
      <c r="A37" s="1" t="s">
        <v>27</v>
      </c>
      <c r="B37" s="1"/>
      <c r="C37" s="1"/>
      <c r="D37" s="1"/>
      <c r="E37" s="1"/>
      <c r="F37" s="1"/>
      <c r="G37" s="1"/>
    </row>
    <row r="38" customFormat="false" ht="18" hidden="false" customHeight="true" outlineLevel="0" collapsed="false">
      <c r="A38" s="1" t="str">
        <f aca="false">IF(見積入力!B12="","",見積入力!B12)</f>
        <v>架空サンプルの練習用見積</v>
      </c>
      <c r="B38" s="1"/>
      <c r="C38" s="1"/>
      <c r="D38" s="1"/>
      <c r="E38" s="1"/>
      <c r="F38" s="1"/>
      <c r="G38" s="1"/>
    </row>
    <row r="39" customFormat="false" ht="18" hidden="false" customHeight="true" outlineLevel="0" collapsed="false">
      <c r="A39" s="1"/>
      <c r="B39" s="1"/>
      <c r="C39" s="1"/>
      <c r="D39" s="1"/>
      <c r="E39" s="1"/>
      <c r="F39" s="1" t="s">
        <v>28</v>
      </c>
      <c r="G39" s="1" t="str">
        <f aca="false">IF(AND(見積入力!$B$15=0,COUNTA(明細!$A$8:$A$17)&gt;0),"確認済み","入力を確認")</f>
        <v>確認済み</v>
      </c>
    </row>
  </sheetData>
  <conditionalFormatting sqref="G39">
    <cfRule type="expression" priority="2" aboveAverage="0" equalAverage="0" bottom="0" percent="0" rank="0" text="" dxfId="0">
      <formula>$G39&lt;&gt;"確認済み"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2"/>
    <col collapsed="false" customWidth="true" hidden="false" outlineLevel="0" max="3" min="3" style="0" width="34"/>
    <col collapsed="false" customWidth="true" hidden="false" outlineLevel="0" max="4" min="4" style="0" width="10"/>
    <col collapsed="false" customWidth="true" hidden="false" outlineLevel="0" max="5" min="5" style="0" width="18"/>
  </cols>
  <sheetData>
    <row r="1" customFormat="false" ht="22" hidden="false" customHeight="true" outlineLevel="0" collapsed="false">
      <c r="A1" s="1"/>
      <c r="B1" s="1"/>
      <c r="C1" s="1"/>
      <c r="D1" s="1"/>
      <c r="E1" s="1"/>
    </row>
    <row r="2" customFormat="false" ht="32" hidden="false" customHeight="true" outlineLevel="0" collapsed="false">
      <c r="A2" s="2" t="s">
        <v>29</v>
      </c>
      <c r="B2" s="1"/>
      <c r="C2" s="1"/>
      <c r="D2" s="1"/>
      <c r="E2" s="1"/>
    </row>
    <row r="3" customFormat="false" ht="32" hidden="false" customHeight="true" outlineLevel="0" collapsed="false">
      <c r="A3" s="1" t="s">
        <v>1</v>
      </c>
      <c r="B3" s="13" t="s">
        <v>30</v>
      </c>
      <c r="C3" s="1" t="str">
        <f aca="false">IF(AND(ISTEXT(B3),LEN(B3)=6,EXACT(LEFT(B3,2),"Q-"),ISNUMBER(FIND(MID(B3,3,1)&amp;"x","0x1x2x3x4x5x6x7x8x9x")),ISNUMBER(FIND(MID(B3,4,1)&amp;"x","0x1x2x3x4x5x6x7x8x9x")),ISNUMBER(FIND(MID(B3,5,1)&amp;"x","0x1x2x3x4x5x6x7x8x9x")),ISNUMBER(FIND(MID(B3,6,1)&amp;"x","0x1x2x3x4x5x6x7x8x9x"))),"確認済み","番号はQ-と半角数字4桁")</f>
        <v>確認済み</v>
      </c>
      <c r="D3" s="1" t="n">
        <f aca="false">IF(C3="確認済み",0,1)</f>
        <v>0</v>
      </c>
      <c r="E3" s="1"/>
    </row>
    <row r="4" customFormat="false" ht="32" hidden="false" customHeight="true" outlineLevel="0" collapsed="false">
      <c r="A4" s="1" t="s">
        <v>2</v>
      </c>
      <c r="B4" s="14" t="n">
        <v>46309</v>
      </c>
      <c r="C4" s="1" t="str">
        <f aca="false">IF(AND(ISNUMBER(B4),B4&gt;=43831,B4&lt;=73050,B4=INT(B4)),"確認済み","見積日を確認")</f>
        <v>確認済み</v>
      </c>
      <c r="D4" s="1" t="n">
        <f aca="false">IF(C4="確認済み",0,1)</f>
        <v>0</v>
      </c>
      <c r="E4" s="1"/>
    </row>
    <row r="5" customFormat="false" ht="32" hidden="false" customHeight="true" outlineLevel="0" collapsed="false">
      <c r="A5" s="1" t="s">
        <v>3</v>
      </c>
      <c r="B5" s="14" t="n">
        <v>46326</v>
      </c>
      <c r="C5" s="1" t="str">
        <f aca="false">IF(AND(AND(ISNUMBER(B5),B5&gt;=43831,B5&lt;=73050,B5=INT(B5)),B5&gt;=B4),"確認済み","有効期限を確認")</f>
        <v>確認済み</v>
      </c>
      <c r="D5" s="1" t="n">
        <f aca="false">IF(C5="確認済み",0,1)</f>
        <v>0</v>
      </c>
      <c r="E5" s="1"/>
    </row>
    <row r="6" customFormat="false" ht="32" hidden="false" customHeight="true" outlineLevel="0" collapsed="false">
      <c r="A6" s="1" t="s">
        <v>6</v>
      </c>
      <c r="B6" s="14" t="n">
        <v>46316</v>
      </c>
      <c r="C6" s="1" t="str">
        <f aca="false">IF(AND(AND(ISNUMBER(B6),B6&gt;=43831,B6&lt;=46477,B6=INT(B6)),B6&gt;=B4),"確認済み","取引予定日と税率を確認")</f>
        <v>確認済み</v>
      </c>
      <c r="D6" s="1" t="n">
        <f aca="false">IF(C6="確認済み",0,1)</f>
        <v>0</v>
      </c>
      <c r="E6" s="1"/>
    </row>
    <row r="7" customFormat="false" ht="32" hidden="false" customHeight="true" outlineLevel="0" collapsed="false">
      <c r="A7" s="1" t="s">
        <v>31</v>
      </c>
      <c r="B7" s="15" t="s">
        <v>32</v>
      </c>
      <c r="C7" s="1" t="str">
        <f aca="false">IF(AND(ISTEXT(B7),B7&lt;&gt;"",LEN(B7)&lt;=30),"確認済み","宛先を確認")</f>
        <v>確認済み</v>
      </c>
      <c r="D7" s="1" t="n">
        <f aca="false">IF(C7="確認済み",0,1)</f>
        <v>0</v>
      </c>
      <c r="E7" s="1"/>
    </row>
    <row r="8" customFormat="false" ht="32" hidden="false" customHeight="true" outlineLevel="0" collapsed="false">
      <c r="A8" s="1" t="s">
        <v>5</v>
      </c>
      <c r="B8" s="15" t="s">
        <v>33</v>
      </c>
      <c r="C8" s="1" t="str">
        <f aca="false">IF(AND(ISTEXT(B8),B8&lt;&gt;"",LEN(B8)&lt;=30),"確認済み","発行元を確認")</f>
        <v>確認済み</v>
      </c>
      <c r="D8" s="1" t="n">
        <f aca="false">IF(C8="確認済み",0,1)</f>
        <v>0</v>
      </c>
      <c r="E8" s="1"/>
    </row>
    <row r="9" customFormat="false" ht="32" hidden="false" customHeight="true" outlineLevel="0" collapsed="false">
      <c r="A9" s="1" t="s">
        <v>4</v>
      </c>
      <c r="B9" s="15" t="s">
        <v>34</v>
      </c>
      <c r="C9" s="1" t="str">
        <f aca="false">IF(AND(ISTEXT(B9),B9&lt;&gt;"",LEN(B9)&lt;=30),"確認済み","件名を確認")</f>
        <v>確認済み</v>
      </c>
      <c r="D9" s="1" t="n">
        <f aca="false">IF(C9="確認済み",0,1)</f>
        <v>0</v>
      </c>
      <c r="E9" s="1"/>
    </row>
    <row r="10" customFormat="false" ht="32" hidden="false" customHeight="true" outlineLevel="0" collapsed="false">
      <c r="A10" s="1" t="s">
        <v>7</v>
      </c>
      <c r="B10" s="15" t="s">
        <v>35</v>
      </c>
      <c r="C10" s="1" t="str">
        <f aca="false">IF(OR(B10="切捨て",B10="四捨五入",B10="切上げ"),"確認済み","端数処理を選択")</f>
        <v>確認済み</v>
      </c>
      <c r="D10" s="1" t="n">
        <f aca="false">IF(C10="確認済み",0,1)</f>
        <v>0</v>
      </c>
      <c r="E10" s="1"/>
    </row>
    <row r="11" customFormat="false" ht="32" hidden="false" customHeight="true" outlineLevel="0" collapsed="false">
      <c r="A11" s="1" t="s">
        <v>26</v>
      </c>
      <c r="B11" s="15" t="s">
        <v>36</v>
      </c>
      <c r="C11" s="1" t="str">
        <f aca="false">IF(OR(B11="",AND(ISTEXT(B11),LEN(B11)&lt;=30)),"確認済み","取引条件30文字以内")</f>
        <v>確認済み</v>
      </c>
      <c r="D11" s="1" t="n">
        <f aca="false">IF(C11="確認済み",0,1)</f>
        <v>0</v>
      </c>
      <c r="E11" s="1"/>
    </row>
    <row r="12" customFormat="false" ht="32" hidden="false" customHeight="true" outlineLevel="0" collapsed="false">
      <c r="A12" s="1" t="s">
        <v>27</v>
      </c>
      <c r="B12" s="15" t="s">
        <v>37</v>
      </c>
      <c r="C12" s="1" t="str">
        <f aca="false">IF(OR(B12="",AND(ISTEXT(B12),LEN(B12)&lt;=30)),"確認済み","備考30文字以内")</f>
        <v>確認済み</v>
      </c>
      <c r="D12" s="1" t="n">
        <f aca="false">IF(C12="確認済み",0,1)</f>
        <v>0</v>
      </c>
      <c r="E12" s="1"/>
    </row>
    <row r="13" customFormat="false" ht="22" hidden="false" customHeight="true" outlineLevel="0" collapsed="false">
      <c r="A13" s="1"/>
      <c r="B13" s="1"/>
      <c r="C13" s="1"/>
      <c r="D13" s="1"/>
      <c r="E13" s="1"/>
    </row>
    <row r="14" customFormat="false" ht="22" hidden="false" customHeight="true" outlineLevel="0" collapsed="false">
      <c r="A14" s="1"/>
      <c r="B14" s="1"/>
      <c r="C14" s="1"/>
      <c r="D14" s="1"/>
      <c r="E14" s="1"/>
    </row>
    <row r="15" customFormat="false" ht="22" hidden="false" customHeight="true" outlineLevel="0" collapsed="false">
      <c r="A15" s="1" t="s">
        <v>38</v>
      </c>
      <c r="B15" s="1" t="n">
        <f aca="false">SUM(D3:D12)+SUM(明細!H8:H17)+IF(COUNTA(明細!A8:A17)=0,1,0)</f>
        <v>0</v>
      </c>
      <c r="C15" s="1"/>
      <c r="D15" s="1"/>
      <c r="E15" s="1"/>
    </row>
    <row r="16" customFormat="false" ht="22" hidden="false" customHeight="true" outlineLevel="0" collapsed="false">
      <c r="A16" s="1"/>
      <c r="B16" s="1"/>
      <c r="C16" s="1"/>
      <c r="D16" s="1"/>
      <c r="E16" s="1"/>
    </row>
    <row r="17" customFormat="false" ht="22" hidden="false" customHeight="true" outlineLevel="0" collapsed="false">
      <c r="A17" s="1"/>
      <c r="B17" s="1"/>
      <c r="C17" s="1"/>
      <c r="D17" s="1"/>
      <c r="E17" s="1"/>
    </row>
    <row r="18" customFormat="false" ht="22" hidden="false" customHeight="true" outlineLevel="0" collapsed="false">
      <c r="A18" s="1" t="s">
        <v>39</v>
      </c>
      <c r="B18" s="1"/>
      <c r="C18" s="1"/>
      <c r="D18" s="1"/>
      <c r="E18" s="1"/>
    </row>
    <row r="19" customFormat="false" ht="22" hidden="false" customHeight="true" outlineLevel="0" collapsed="false">
      <c r="A19" s="1" t="s">
        <v>40</v>
      </c>
      <c r="B19" s="1"/>
      <c r="C19" s="1"/>
      <c r="D19" s="1"/>
      <c r="E19" s="1"/>
    </row>
    <row r="20" customFormat="false" ht="22" hidden="false" customHeight="true" outlineLevel="0" collapsed="false">
      <c r="A20" s="11" t="s">
        <v>41</v>
      </c>
      <c r="B20" s="1"/>
      <c r="C20" s="1"/>
      <c r="D20" s="1"/>
      <c r="E20" s="1"/>
    </row>
    <row r="21" customFormat="false" ht="22" hidden="false" customHeight="true" outlineLevel="0" collapsed="false">
      <c r="A21" s="1" t="s">
        <v>42</v>
      </c>
      <c r="B21" s="1"/>
      <c r="C21" s="1"/>
      <c r="D21" s="1"/>
      <c r="E21" s="1"/>
    </row>
    <row r="22" customFormat="false" ht="22" hidden="false" customHeight="true" outlineLevel="0" collapsed="false">
      <c r="A22" s="1" t="s">
        <v>43</v>
      </c>
      <c r="B22" s="1"/>
      <c r="C22" s="1"/>
      <c r="D22" s="1"/>
      <c r="E22" s="1"/>
    </row>
    <row r="23" customFormat="false" ht="22" hidden="false" customHeight="true" outlineLevel="0" collapsed="false">
      <c r="A23" s="1" t="s">
        <v>44</v>
      </c>
      <c r="B23" s="1"/>
      <c r="C23" s="1"/>
      <c r="D23" s="1"/>
      <c r="E23" s="1"/>
    </row>
    <row r="24" customFormat="false" ht="22" hidden="false" customHeight="true" outlineLevel="0" collapsed="false">
      <c r="A24" s="1" t="s">
        <v>45</v>
      </c>
      <c r="B24" s="1"/>
      <c r="C24" s="1"/>
      <c r="D24" s="1"/>
      <c r="E24" s="1"/>
    </row>
    <row r="25" customFormat="false" ht="22" hidden="false" customHeight="true" outlineLevel="0" collapsed="false">
      <c r="A25" s="1" t="s">
        <v>46</v>
      </c>
      <c r="B25" s="1"/>
      <c r="C25" s="1"/>
      <c r="D25" s="1"/>
      <c r="E25" s="1"/>
    </row>
    <row r="26" customFormat="false" ht="22" hidden="false" customHeight="true" outlineLevel="0" collapsed="false">
      <c r="A26" s="1" t="s">
        <v>47</v>
      </c>
      <c r="B26" s="1"/>
      <c r="C26" s="1"/>
      <c r="D26" s="1"/>
      <c r="E26" s="1"/>
    </row>
    <row r="27" customFormat="false" ht="22" hidden="false" customHeight="true" outlineLevel="0" collapsed="false">
      <c r="A27" s="11" t="s">
        <v>48</v>
      </c>
      <c r="B27" s="1"/>
      <c r="C27" s="1"/>
      <c r="D27" s="1"/>
      <c r="E27" s="1"/>
    </row>
    <row r="28" customFormat="false" ht="22" hidden="false" customHeight="true" outlineLevel="0" collapsed="false">
      <c r="A28" s="11" t="s">
        <v>49</v>
      </c>
      <c r="B28" s="1"/>
      <c r="C28" s="1"/>
      <c r="D28" s="1"/>
      <c r="E28" s="1"/>
    </row>
    <row r="29" customFormat="false" ht="22" hidden="false" customHeight="true" outlineLevel="0" collapsed="false">
      <c r="A29" s="1"/>
      <c r="B29" s="1"/>
      <c r="C29" s="1"/>
      <c r="D29" s="1"/>
      <c r="E29" s="1"/>
    </row>
    <row r="30" customFormat="false" ht="22" hidden="false" customHeight="true" outlineLevel="0" collapsed="false">
      <c r="A30" s="1"/>
      <c r="B30" s="1"/>
      <c r="C30" s="1"/>
      <c r="D30" s="1"/>
      <c r="E30" s="1"/>
    </row>
  </sheetData>
  <conditionalFormatting sqref="C3:C12">
    <cfRule type="expression" priority="2" aboveAverage="0" equalAverage="0" bottom="0" percent="0" rank="0" text="" dxfId="1">
      <formula>$C3&lt;&gt;"確認済み"</formula>
    </cfRule>
  </conditionalFormatting>
  <dataValidations count="1">
    <dataValidation allowBlank="false" errorStyle="stop" operator="between" showDropDown="false" showErrorMessage="false" showInputMessage="false" sqref="B10" type="list">
      <formula1>"切捨て,四捨五入,切上げ"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6" min="2" style="0" width="18"/>
    <col collapsed="false" customWidth="true" hidden="false" outlineLevel="0" max="7" min="7" style="0" width="28"/>
    <col collapsed="false" customWidth="true" hidden="false" outlineLevel="0" max="8" min="8" style="0" width="10"/>
  </cols>
  <sheetData>
    <row r="1" customFormat="false" ht="22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2" hidden="false" customHeight="true" outlineLevel="0" collapsed="false">
      <c r="A2" s="2" t="s">
        <v>50</v>
      </c>
      <c r="B2" s="1"/>
      <c r="C2" s="1"/>
      <c r="D2" s="1"/>
      <c r="E2" s="1"/>
      <c r="F2" s="1"/>
      <c r="G2" s="1"/>
      <c r="H2" s="1"/>
    </row>
    <row r="3" customFormat="false" ht="22" hidden="false" customHeight="true" outlineLevel="0" collapsed="false">
      <c r="A3" s="1" t="s">
        <v>51</v>
      </c>
      <c r="B3" s="1"/>
      <c r="C3" s="1"/>
      <c r="D3" s="1"/>
      <c r="E3" s="1"/>
      <c r="F3" s="1"/>
      <c r="G3" s="1"/>
      <c r="H3" s="1"/>
    </row>
    <row r="4" customFormat="false" ht="22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2" hidden="false" customHeight="true" outlineLevel="0" collapsed="false">
      <c r="A5" s="1"/>
      <c r="B5" s="1"/>
      <c r="C5" s="1"/>
      <c r="D5" s="1"/>
      <c r="E5" s="1"/>
      <c r="F5" s="1"/>
      <c r="G5" s="1"/>
      <c r="H5" s="1"/>
    </row>
    <row r="6" customFormat="false" ht="22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32" hidden="false" customHeight="true" outlineLevel="0" collapsed="false">
      <c r="A7" s="6" t="s">
        <v>10</v>
      </c>
      <c r="B7" s="6" t="s">
        <v>11</v>
      </c>
      <c r="C7" s="6" t="s">
        <v>12</v>
      </c>
      <c r="D7" s="6" t="s">
        <v>52</v>
      </c>
      <c r="E7" s="6" t="s">
        <v>53</v>
      </c>
      <c r="F7" s="6" t="s">
        <v>54</v>
      </c>
      <c r="G7" s="6" t="s">
        <v>28</v>
      </c>
      <c r="H7" s="6" t="s">
        <v>55</v>
      </c>
    </row>
    <row r="8" customFormat="false" ht="32" hidden="false" customHeight="true" outlineLevel="0" collapsed="false">
      <c r="A8" s="15" t="s">
        <v>56</v>
      </c>
      <c r="B8" s="16" t="n">
        <v>2</v>
      </c>
      <c r="C8" s="17" t="s">
        <v>57</v>
      </c>
      <c r="D8" s="18" t="n">
        <v>10000</v>
      </c>
      <c r="E8" s="19" t="n">
        <v>10</v>
      </c>
      <c r="F8" s="10" t="n">
        <f aca="false">IF(G8="","",IF(G8="確認済み",B8*D8,NA()))</f>
        <v>20000</v>
      </c>
      <c r="G8" s="1" t="str">
        <f aca="false">IF(COUNTA(A8:E8)=0,"",IF(NOT(AND(ISTEXT(A8),A8&lt;&gt;"",LEN(A8)&lt;=24)),"内容24文字以内",IF(NOT(AND(ISNUMBER(B8),B8&gt;=0,B8&lt;=10000,B8=INT(B8))),"数量を確認",IF(NOT(AND(ISTEXT(C8),C8&lt;&gt;"",LEN(C8)&lt;=4)),"単位4文字以内",IF(NOT(AND(ISNUMBER(D8),D8&gt;=0,D8&lt;=1000000000,D8=INT(D8))),"税抜単価を確認",IF(NOT(AND(ISNUMBER(E8),OR(E8=0,E8=8,E8=10))),"税率は数値0・8・10","確認済み"))))))</f>
        <v>確認済み</v>
      </c>
      <c r="H8" s="1" t="n">
        <f aca="false">IF(G8="","",IF(G8="確認済み",0,1))</f>
        <v>0</v>
      </c>
    </row>
    <row r="9" customFormat="false" ht="32" hidden="false" customHeight="true" outlineLevel="0" collapsed="false">
      <c r="A9" s="15" t="s">
        <v>58</v>
      </c>
      <c r="B9" s="16" t="n">
        <v>1</v>
      </c>
      <c r="C9" s="17" t="s">
        <v>59</v>
      </c>
      <c r="D9" s="18" t="n">
        <v>15000</v>
      </c>
      <c r="E9" s="19" t="n">
        <v>10</v>
      </c>
      <c r="F9" s="10" t="n">
        <f aca="false">IF(G9="","",IF(G9="確認済み",B9*D9,NA()))</f>
        <v>15000</v>
      </c>
      <c r="G9" s="1" t="str">
        <f aca="false">IF(COUNTA(A9:E9)=0,"",IF(NOT(AND(ISTEXT(A9),A9&lt;&gt;"",LEN(A9)&lt;=24)),"内容24文字以内",IF(NOT(AND(ISNUMBER(B9),B9&gt;=0,B9&lt;=10000,B9=INT(B9))),"数量を確認",IF(NOT(AND(ISTEXT(C9),C9&lt;&gt;"",LEN(C9)&lt;=4)),"単位4文字以内",IF(NOT(AND(ISNUMBER(D9),D9&gt;=0,D9&lt;=1000000000,D9=INT(D9))),"税抜単価を確認",IF(NOT(AND(ISNUMBER(E9),OR(E9=0,E9=8,E9=10))),"税率は数値0・8・10","確認済み"))))))</f>
        <v>確認済み</v>
      </c>
      <c r="H9" s="1" t="n">
        <f aca="false">IF(G9="","",IF(G9="確認済み",0,1))</f>
        <v>0</v>
      </c>
    </row>
    <row r="10" customFormat="false" ht="32" hidden="false" customHeight="true" outlineLevel="0" collapsed="false">
      <c r="A10" s="15" t="s">
        <v>60</v>
      </c>
      <c r="B10" s="16" t="n">
        <v>3</v>
      </c>
      <c r="C10" s="17" t="s">
        <v>61</v>
      </c>
      <c r="D10" s="18" t="n">
        <v>500</v>
      </c>
      <c r="E10" s="19" t="n">
        <v>8</v>
      </c>
      <c r="F10" s="10" t="n">
        <f aca="false">IF(G10="","",IF(G10="確認済み",B10*D10,NA()))</f>
        <v>1500</v>
      </c>
      <c r="G10" s="1" t="str">
        <f aca="false">IF(COUNTA(A10:E10)=0,"",IF(NOT(AND(ISTEXT(A10),A10&lt;&gt;"",LEN(A10)&lt;=24)),"内容24文字以内",IF(NOT(AND(ISNUMBER(B10),B10&gt;=0,B10&lt;=10000,B10=INT(B10))),"数量を確認",IF(NOT(AND(ISTEXT(C10),C10&lt;&gt;"",LEN(C10)&lt;=4)),"単位4文字以内",IF(NOT(AND(ISNUMBER(D10),D10&gt;=0,D10&lt;=1000000000,D10=INT(D10))),"税抜単価を確認",IF(NOT(AND(ISNUMBER(E10),OR(E10=0,E10=8,E10=10))),"税率は数値0・8・10","確認済み"))))))</f>
        <v>確認済み</v>
      </c>
      <c r="H10" s="1" t="n">
        <f aca="false">IF(G10="","",IF(G10="確認済み",0,1))</f>
        <v>0</v>
      </c>
    </row>
    <row r="11" customFormat="false" ht="32" hidden="false" customHeight="true" outlineLevel="0" collapsed="false">
      <c r="A11" s="15" t="s">
        <v>62</v>
      </c>
      <c r="B11" s="16" t="n">
        <v>1</v>
      </c>
      <c r="C11" s="17" t="s">
        <v>57</v>
      </c>
      <c r="D11" s="18" t="n">
        <v>1000</v>
      </c>
      <c r="E11" s="19" t="n">
        <v>0</v>
      </c>
      <c r="F11" s="10" t="n">
        <f aca="false">IF(G11="","",IF(G11="確認済み",B11*D11,NA()))</f>
        <v>1000</v>
      </c>
      <c r="G11" s="1" t="str">
        <f aca="false">IF(COUNTA(A11:E11)=0,"",IF(NOT(AND(ISTEXT(A11),A11&lt;&gt;"",LEN(A11)&lt;=24)),"内容24文字以内",IF(NOT(AND(ISNUMBER(B11),B11&gt;=0,B11&lt;=10000,B11=INT(B11))),"数量を確認",IF(NOT(AND(ISTEXT(C11),C11&lt;&gt;"",LEN(C11)&lt;=4)),"単位4文字以内",IF(NOT(AND(ISNUMBER(D11),D11&gt;=0,D11&lt;=1000000000,D11=INT(D11))),"税抜単価を確認",IF(NOT(AND(ISNUMBER(E11),OR(E11=0,E11=8,E11=10))),"税率は数値0・8・10","確認済み"))))))</f>
        <v>確認済み</v>
      </c>
      <c r="H11" s="1" t="n">
        <f aca="false">IF(G11="","",IF(G11="確認済み",0,1))</f>
        <v>0</v>
      </c>
    </row>
    <row r="12" customFormat="false" ht="32" hidden="false" customHeight="true" outlineLevel="0" collapsed="false">
      <c r="A12" s="15"/>
      <c r="B12" s="16"/>
      <c r="C12" s="17"/>
      <c r="D12" s="18"/>
      <c r="E12" s="19"/>
      <c r="F12" s="10" t="str">
        <f aca="false">IF(G12="","",IF(G12="確認済み",B12*D12,NA()))</f>
        <v/>
      </c>
      <c r="G12" s="1" t="str">
        <f aca="false">IF(COUNTA(A12:E12)=0,"",IF(NOT(AND(ISTEXT(A12),A12&lt;&gt;"",LEN(A12)&lt;=24)),"内容24文字以内",IF(NOT(AND(ISNUMBER(B12),B12&gt;=0,B12&lt;=10000,B12=INT(B12))),"数量を確認",IF(NOT(AND(ISTEXT(C12),C12&lt;&gt;"",LEN(C12)&lt;=4)),"単位4文字以内",IF(NOT(AND(ISNUMBER(D12),D12&gt;=0,D12&lt;=1000000000,D12=INT(D12))),"税抜単価を確認",IF(NOT(AND(ISNUMBER(E12),OR(E12=0,E12=8,E12=10))),"税率は数値0・8・10","確認済み"))))))</f>
        <v/>
      </c>
      <c r="H12" s="1" t="str">
        <f aca="false">IF(G12="","",IF(G12="確認済み",0,1))</f>
        <v/>
      </c>
    </row>
    <row r="13" customFormat="false" ht="32" hidden="false" customHeight="true" outlineLevel="0" collapsed="false">
      <c r="A13" s="15"/>
      <c r="B13" s="16"/>
      <c r="C13" s="17"/>
      <c r="D13" s="18"/>
      <c r="E13" s="19"/>
      <c r="F13" s="10" t="str">
        <f aca="false">IF(G13="","",IF(G13="確認済み",B13*D13,NA()))</f>
        <v/>
      </c>
      <c r="G13" s="1" t="str">
        <f aca="false">IF(COUNTA(A13:E13)=0,"",IF(NOT(AND(ISTEXT(A13),A13&lt;&gt;"",LEN(A13)&lt;=24)),"内容24文字以内",IF(NOT(AND(ISNUMBER(B13),B13&gt;=0,B13&lt;=10000,B13=INT(B13))),"数量を確認",IF(NOT(AND(ISTEXT(C13),C13&lt;&gt;"",LEN(C13)&lt;=4)),"単位4文字以内",IF(NOT(AND(ISNUMBER(D13),D13&gt;=0,D13&lt;=1000000000,D13=INT(D13))),"税抜単価を確認",IF(NOT(AND(ISNUMBER(E13),OR(E13=0,E13=8,E13=10))),"税率は数値0・8・10","確認済み"))))))</f>
        <v/>
      </c>
      <c r="H13" s="1" t="str">
        <f aca="false">IF(G13="","",IF(G13="確認済み",0,1))</f>
        <v/>
      </c>
    </row>
    <row r="14" customFormat="false" ht="32" hidden="false" customHeight="true" outlineLevel="0" collapsed="false">
      <c r="A14" s="15"/>
      <c r="B14" s="16"/>
      <c r="C14" s="17"/>
      <c r="D14" s="18"/>
      <c r="E14" s="19"/>
      <c r="F14" s="10" t="str">
        <f aca="false">IF(G14="","",IF(G14="確認済み",B14*D14,NA()))</f>
        <v/>
      </c>
      <c r="G14" s="1" t="str">
        <f aca="false">IF(COUNTA(A14:E14)=0,"",IF(NOT(AND(ISTEXT(A14),A14&lt;&gt;"",LEN(A14)&lt;=24)),"内容24文字以内",IF(NOT(AND(ISNUMBER(B14),B14&gt;=0,B14&lt;=10000,B14=INT(B14))),"数量を確認",IF(NOT(AND(ISTEXT(C14),C14&lt;&gt;"",LEN(C14)&lt;=4)),"単位4文字以内",IF(NOT(AND(ISNUMBER(D14),D14&gt;=0,D14&lt;=1000000000,D14=INT(D14))),"税抜単価を確認",IF(NOT(AND(ISNUMBER(E14),OR(E14=0,E14=8,E14=10))),"税率は数値0・8・10","確認済み"))))))</f>
        <v/>
      </c>
      <c r="H14" s="1" t="str">
        <f aca="false">IF(G14="","",IF(G14="確認済み",0,1))</f>
        <v/>
      </c>
    </row>
    <row r="15" customFormat="false" ht="32" hidden="false" customHeight="true" outlineLevel="0" collapsed="false">
      <c r="A15" s="15"/>
      <c r="B15" s="16"/>
      <c r="C15" s="17"/>
      <c r="D15" s="18"/>
      <c r="E15" s="19"/>
      <c r="F15" s="10" t="str">
        <f aca="false">IF(G15="","",IF(G15="確認済み",B15*D15,NA()))</f>
        <v/>
      </c>
      <c r="G15" s="1" t="str">
        <f aca="false">IF(COUNTA(A15:E15)=0,"",IF(NOT(AND(ISTEXT(A15),A15&lt;&gt;"",LEN(A15)&lt;=24)),"内容24文字以内",IF(NOT(AND(ISNUMBER(B15),B15&gt;=0,B15&lt;=10000,B15=INT(B15))),"数量を確認",IF(NOT(AND(ISTEXT(C15),C15&lt;&gt;"",LEN(C15)&lt;=4)),"単位4文字以内",IF(NOT(AND(ISNUMBER(D15),D15&gt;=0,D15&lt;=1000000000,D15=INT(D15))),"税抜単価を確認",IF(NOT(AND(ISNUMBER(E15),OR(E15=0,E15=8,E15=10))),"税率は数値0・8・10","確認済み"))))))</f>
        <v/>
      </c>
      <c r="H15" s="1" t="str">
        <f aca="false">IF(G15="","",IF(G15="確認済み",0,1))</f>
        <v/>
      </c>
    </row>
    <row r="16" customFormat="false" ht="32" hidden="false" customHeight="true" outlineLevel="0" collapsed="false">
      <c r="A16" s="15"/>
      <c r="B16" s="16"/>
      <c r="C16" s="17"/>
      <c r="D16" s="18"/>
      <c r="E16" s="19"/>
      <c r="F16" s="10" t="str">
        <f aca="false">IF(G16="","",IF(G16="確認済み",B16*D16,NA()))</f>
        <v/>
      </c>
      <c r="G16" s="1" t="str">
        <f aca="false">IF(COUNTA(A16:E16)=0,"",IF(NOT(AND(ISTEXT(A16),A16&lt;&gt;"",LEN(A16)&lt;=24)),"内容24文字以内",IF(NOT(AND(ISNUMBER(B16),B16&gt;=0,B16&lt;=10000,B16=INT(B16))),"数量を確認",IF(NOT(AND(ISTEXT(C16),C16&lt;&gt;"",LEN(C16)&lt;=4)),"単位4文字以内",IF(NOT(AND(ISNUMBER(D16),D16&gt;=0,D16&lt;=1000000000,D16=INT(D16))),"税抜単価を確認",IF(NOT(AND(ISNUMBER(E16),OR(E16=0,E16=8,E16=10))),"税率は数値0・8・10","確認済み"))))))</f>
        <v/>
      </c>
      <c r="H16" s="1" t="str">
        <f aca="false">IF(G16="","",IF(G16="確認済み",0,1))</f>
        <v/>
      </c>
    </row>
    <row r="17" customFormat="false" ht="32" hidden="false" customHeight="true" outlineLevel="0" collapsed="false">
      <c r="A17" s="15"/>
      <c r="B17" s="16"/>
      <c r="C17" s="17"/>
      <c r="D17" s="18"/>
      <c r="E17" s="19"/>
      <c r="F17" s="10" t="str">
        <f aca="false">IF(G17="","",IF(G17="確認済み",B17*D17,NA()))</f>
        <v/>
      </c>
      <c r="G17" s="1" t="str">
        <f aca="false">IF(COUNTA(A17:E17)=0,"",IF(NOT(AND(ISTEXT(A17),A17&lt;&gt;"",LEN(A17)&lt;=24)),"内容24文字以内",IF(NOT(AND(ISNUMBER(B17),B17&gt;=0,B17&lt;=10000,B17=INT(B17))),"数量を確認",IF(NOT(AND(ISTEXT(C17),C17&lt;&gt;"",LEN(C17)&lt;=4)),"単位4文字以内",IF(NOT(AND(ISNUMBER(D17),D17&gt;=0,D17&lt;=1000000000,D17=INT(D17))),"税抜単価を確認",IF(NOT(AND(ISNUMBER(E17),OR(E17=0,E17=8,E17=10))),"税率は数値0・8・10","確認済み"))))))</f>
        <v/>
      </c>
      <c r="H17" s="1" t="str">
        <f aca="false">IF(G17="","",IF(G17="確認済み",0,1))</f>
        <v/>
      </c>
    </row>
    <row r="18" customFormat="false" ht="22" hidden="false" customHeight="true" outlineLevel="0" collapsed="false">
      <c r="A18" s="1"/>
      <c r="B18" s="1"/>
      <c r="C18" s="1"/>
      <c r="D18" s="1"/>
      <c r="E18" s="1"/>
      <c r="F18" s="1"/>
      <c r="G18" s="1"/>
      <c r="H18" s="1"/>
    </row>
    <row r="19" customFormat="false" ht="22" hidden="false" customHeight="true" outlineLevel="0" collapsed="false">
      <c r="A19" s="1"/>
      <c r="B19" s="1"/>
      <c r="C19" s="1"/>
      <c r="D19" s="1"/>
      <c r="E19" s="1"/>
      <c r="F19" s="1"/>
      <c r="G19" s="1"/>
      <c r="H19" s="1"/>
    </row>
    <row r="20" customFormat="false" ht="22" hidden="false" customHeight="true" outlineLevel="0" collapsed="false">
      <c r="A20" s="1" t="s">
        <v>63</v>
      </c>
      <c r="B20" s="1"/>
      <c r="C20" s="1"/>
      <c r="D20" s="1"/>
      <c r="E20" s="1"/>
      <c r="F20" s="1"/>
      <c r="G20" s="1"/>
      <c r="H20" s="1"/>
    </row>
    <row r="21" customFormat="false" ht="22" hidden="false" customHeight="true" outlineLevel="0" collapsed="false">
      <c r="A21" s="1" t="s">
        <v>64</v>
      </c>
      <c r="B21" s="1"/>
      <c r="C21" s="1"/>
      <c r="D21" s="1"/>
      <c r="E21" s="1"/>
      <c r="F21" s="1"/>
      <c r="G21" s="1"/>
      <c r="H21" s="1"/>
    </row>
    <row r="22" customFormat="false" ht="22" hidden="false" customHeight="true" outlineLevel="0" collapsed="false">
      <c r="A22" s="1"/>
      <c r="B22" s="1"/>
      <c r="C22" s="1"/>
      <c r="D22" s="1"/>
      <c r="E22" s="1"/>
      <c r="F22" s="1"/>
      <c r="G22" s="1"/>
      <c r="H22" s="1"/>
    </row>
    <row r="23" customFormat="false" ht="22" hidden="false" customHeight="true" outlineLevel="0" collapsed="false">
      <c r="A23" s="1"/>
      <c r="B23" s="1"/>
      <c r="C23" s="1"/>
      <c r="D23" s="1"/>
      <c r="E23" s="1"/>
      <c r="F23" s="1"/>
      <c r="G23" s="1"/>
      <c r="H23" s="1"/>
    </row>
    <row r="24" customFormat="false" ht="22" hidden="false" customHeight="true" outlineLevel="0" collapsed="false">
      <c r="A24" s="1"/>
      <c r="B24" s="1"/>
      <c r="C24" s="1"/>
      <c r="D24" s="1"/>
      <c r="E24" s="1"/>
      <c r="F24" s="1"/>
      <c r="G24" s="1"/>
      <c r="H24" s="1"/>
    </row>
    <row r="25" customFormat="false" ht="22" hidden="false" customHeight="true" outlineLevel="0" collapsed="false">
      <c r="A25" s="1"/>
      <c r="B25" s="1"/>
      <c r="C25" s="1"/>
      <c r="D25" s="1"/>
      <c r="E25" s="1"/>
      <c r="F25" s="1"/>
      <c r="G25" s="1"/>
      <c r="H25" s="1"/>
    </row>
    <row r="26" customFormat="false" ht="22" hidden="false" customHeight="true" outlineLevel="0" collapsed="false">
      <c r="A26" s="1"/>
      <c r="B26" s="1"/>
      <c r="C26" s="1"/>
      <c r="D26" s="1"/>
      <c r="E26" s="1"/>
      <c r="F26" s="1"/>
      <c r="G26" s="1"/>
      <c r="H26" s="1"/>
    </row>
    <row r="27" customFormat="false" ht="22" hidden="false" customHeight="true" outlineLevel="0" collapsed="false">
      <c r="A27" s="1"/>
      <c r="B27" s="1"/>
      <c r="C27" s="1"/>
      <c r="D27" s="1"/>
      <c r="E27" s="1"/>
      <c r="F27" s="1"/>
      <c r="G27" s="1"/>
      <c r="H27" s="1"/>
    </row>
    <row r="28" customFormat="false" ht="22" hidden="false" customHeight="tru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22" hidden="false" customHeight="tru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22" hidden="false" customHeight="true" outlineLevel="0" collapsed="false">
      <c r="A30" s="1"/>
      <c r="B30" s="1"/>
      <c r="C30" s="1"/>
      <c r="D30" s="1"/>
      <c r="E30" s="1"/>
      <c r="F30" s="1"/>
      <c r="G30" s="1"/>
      <c r="H30" s="1"/>
    </row>
  </sheetData>
  <conditionalFormatting sqref="G8:H17">
    <cfRule type="expression" priority="2" aboveAverage="0" equalAverage="0" bottom="0" percent="0" rank="0" text="" dxfId="2">
      <formula>AND($G8&lt;&gt;"",$G8&lt;&gt;"確認済み")</formula>
    </cfRule>
  </conditionalFormatting>
  <dataValidations count="2">
    <dataValidation allowBlank="false" errorStyle="stop" operator="between" showDropDown="false" showErrorMessage="false" showInputMessage="false" sqref="B8:B17" type="whole">
      <formula1>0</formula1>
      <formula2>10000</formula2>
    </dataValidation>
    <dataValidation allowBlank="false" errorStyle="stop" operator="between" showDropDown="false" showErrorMessage="false" showInputMessage="false" sqref="D8:D17" type="whole">
      <formula1>0</formula1>
      <formula2>1000000000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2026-10-15T00:25:20Z</dcterms:modified>
  <cp:revision>1</cp:revision>
  <dc:subject/>
  <dc:title/>
</cp:coreProperties>
</file>