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発注点チェック" sheetId="1" state="visible" r:id="rId3"/>
    <sheet name="在庫と条件" sheetId="2" state="visible" r:id="rId4"/>
  </sheets>
  <definedNames>
    <definedName function="false" hidden="false" localSheetId="0" name="_xlnm.Print_Area" vbProcedure="false">発注点チェック!$A$1:$I$17</definedName>
    <definedName function="false" hidden="false" localSheetId="0" name="_xlnm.Print_Titles" vbProcedure="false">発注点チェック!$9:$9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<sst xmlns="http://schemas.openxmlformats.org/spreadsheetml/2006/main" count="96" uniqueCount="66">
  <si>
    <t xml:space="preserve">発注点に達した品目を、発注前に照合する</t>
  </si>
  <si>
    <t xml:space="preserve">日付の前提</t>
  </si>
  <si>
    <t xml:space="preserve">入力の前提</t>
  </si>
  <si>
    <t xml:space="preserve">在庫基準日</t>
  </si>
  <si>
    <t xml:space="preserve">記録確認基準日</t>
  </si>
  <si>
    <t xml:space="preserve">手元在庫の注意表示。発注済数量は加算せず、納期・引当を人が照合。自動発注・送信なし。</t>
  </si>
  <si>
    <t xml:space="preserve">登録品目（件）</t>
  </si>
  <si>
    <t xml:space="preserve">発注点以下（件）</t>
  </si>
  <si>
    <t xml:space="preserve">発注点超（件）</t>
  </si>
  <si>
    <t xml:space="preserve">在庫未確認（件）</t>
  </si>
  <si>
    <t xml:space="preserve">条件未確認（件）</t>
  </si>
  <si>
    <t xml:space="preserve">帳簿負数（件）</t>
  </si>
  <si>
    <t xml:space="preserve">発注残未確認（件）</t>
  </si>
  <si>
    <t xml:space="preserve">発注残あり（件）</t>
  </si>
  <si>
    <t xml:space="preserve">比較できた品目（件）</t>
  </si>
  <si>
    <t xml:space="preserve">在庫・条件の確認は別々。発注点以下でも発注量は決まりません。黄色欄は「在庫と条件」へ。</t>
  </si>
  <si>
    <r>
      <rPr>
        <b val="true"/>
        <sz val="11"/>
        <color rgb="FFFFFFFF"/>
        <rFont val="Noto Sans JP"/>
        <family val="2"/>
      </rPr>
      <t xml:space="preserve">品目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</si>
  <si>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手元在庫（個）</t>
  </si>
  <si>
    <r>
      <rPr>
        <b val="true"/>
        <sz val="11"/>
        <color rgb="FFFFFFFF"/>
        <rFont val="Noto Sans JP"/>
        <family val="2"/>
      </rPr>
      <t xml:space="preserve">想定需要（個</t>
    </r>
    <r>
      <rPr>
        <b val="true"/>
        <sz val="11"/>
        <color rgb="FFFFFFFF"/>
        <rFont val="Arial"/>
        <family val="0"/>
        <charset val="1"/>
      </rPr>
      <t xml:space="preserve">/</t>
    </r>
    <r>
      <rPr>
        <b val="true"/>
        <sz val="11"/>
        <color rgb="FFFFFFFF"/>
        <rFont val="Noto Sans JP"/>
        <family val="2"/>
      </rPr>
      <t xml:space="preserve">日）</t>
    </r>
  </si>
  <si>
    <t xml:space="preserve">調達日数（日）</t>
  </si>
  <si>
    <t xml:space="preserve">安全在庫（個）</t>
  </si>
  <si>
    <t xml:space="preserve">発注点（個）</t>
  </si>
  <si>
    <t xml:space="preserve">発注残（個）</t>
  </si>
  <si>
    <t xml:space="preserve">注意表示</t>
  </si>
  <si>
    <t xml:space="preserve">次に確認</t>
  </si>
  <si>
    <t xml:space="preserve">同じ基準日の在庫・条件・発注残を残す</t>
  </si>
  <si>
    <r>
      <rPr>
        <sz val="11"/>
        <color rgb="FF20283F"/>
        <rFont val="Noto Sans JP"/>
        <family val="2"/>
      </rPr>
      <t xml:space="preserve">黄色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J</t>
    </r>
    <r>
      <rPr>
        <sz val="11"/>
        <color rgb="FF20283F"/>
        <rFont val="Noto Sans JP"/>
        <family val="2"/>
      </rPr>
      <t xml:space="preserve">へ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品目。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品目、単一場所・単位は個。確認済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は数値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、未確認は対応数量を空欄。</t>
    </r>
  </si>
  <si>
    <r>
      <rPr>
        <sz val="11"/>
        <color rgb="FF20283F"/>
        <rFont val="Noto Sans JP"/>
        <family val="2"/>
      </rPr>
      <t xml:space="preserve">想定需要は整数個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暦日・一定。調達は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365</t>
    </r>
    <r>
      <rPr>
        <sz val="11"/>
        <color rgb="FF20283F"/>
        <rFont val="Noto Sans JP"/>
        <family val="2"/>
      </rPr>
      <t xml:space="preserve">暦日、実際の納期と安全在庫の根拠は別途確認。</t>
    </r>
  </si>
  <si>
    <t xml:space="preserve">在庫区分</t>
  </si>
  <si>
    <t xml:space="preserve">条件区分</t>
  </si>
  <si>
    <r>
      <rPr>
        <b val="true"/>
        <sz val="11"/>
        <color rgb="FFFFFFFF"/>
        <rFont val="Noto Sans JP"/>
        <family val="2"/>
      </rPr>
      <t xml:space="preserve">需要（個</t>
    </r>
    <r>
      <rPr>
        <b val="true"/>
        <sz val="11"/>
        <color rgb="FFFFFFFF"/>
        <rFont val="Arial"/>
        <family val="0"/>
        <charset val="1"/>
      </rPr>
      <t xml:space="preserve">/</t>
    </r>
    <r>
      <rPr>
        <b val="true"/>
        <sz val="11"/>
        <color rgb="FFFFFFFF"/>
        <rFont val="Noto Sans JP"/>
        <family val="2"/>
      </rPr>
      <t xml:space="preserve">日）</t>
    </r>
  </si>
  <si>
    <t xml:space="preserve">発注残区分</t>
  </si>
  <si>
    <t xml:space="preserve">記録確認日</t>
  </si>
  <si>
    <t xml:space="preserve">入力の確認</t>
  </si>
  <si>
    <t xml:space="preserve">入力不備</t>
  </si>
  <si>
    <t xml:space="preserve">計算の前提</t>
  </si>
  <si>
    <t xml:space="preserve">SKU-0001</t>
  </si>
  <si>
    <t xml:space="preserve">確認済</t>
  </si>
  <si>
    <t xml:space="preserve">SKU-0002</t>
  </si>
  <si>
    <t xml:space="preserve">SKU-0003</t>
  </si>
  <si>
    <t xml:space="preserve">SKU-0004</t>
  </si>
  <si>
    <t xml:space="preserve">未確認</t>
  </si>
  <si>
    <t xml:space="preserve">SKU-0005</t>
  </si>
  <si>
    <t xml:space="preserve">SKU-0006</t>
  </si>
  <si>
    <t xml:space="preserve">SKU-0007</t>
  </si>
  <si>
    <t xml:space="preserve">SKU-0008</t>
  </si>
  <si>
    <r>
      <rPr>
        <sz val="11"/>
        <color rgb="FF20283F"/>
        <rFont val="Noto Sans JP"/>
        <family val="2"/>
      </rPr>
      <t xml:space="preserve">架空教材。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品目・単一保管場所・単位は整数個。</t>
    </r>
    <r>
      <rPr>
        <sz val="11"/>
        <color rgb="FF20283F"/>
        <rFont val="Arial"/>
        <family val="0"/>
        <charset val="1"/>
      </rPr>
      <t xml:space="preserve">SKU-</t>
    </r>
    <r>
      <rPr>
        <sz val="11"/>
        <color rgb="FF20283F"/>
        <rFont val="Noto Sans JP"/>
        <family val="2"/>
      </rPr>
      <t xml:space="preserve">と半角数字</t>
    </r>
    <r>
      <rPr>
        <sz val="11"/>
        <color rgb="FF20283F"/>
        <rFont val="Arial"/>
        <family val="0"/>
        <charset val="1"/>
      </rPr>
      <t xml:space="preserve">4</t>
    </r>
    <r>
      <rPr>
        <sz val="11"/>
        <color rgb="FF20283F"/>
        <rFont val="Noto Sans JP"/>
        <family val="2"/>
      </rPr>
      <t xml:space="preserve">桁、品目の対応と根拠は別管理。</t>
    </r>
  </si>
  <si>
    <r>
      <rPr>
        <sz val="11"/>
        <color rgb="FF20283F"/>
        <rFont val="Noto Sans JP"/>
        <family val="2"/>
      </rPr>
      <t xml:space="preserve">発注点＝想定需要（個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暦日）</t>
    </r>
    <r>
      <rPr>
        <sz val="11"/>
        <color rgb="FF20283F"/>
        <rFont val="Arial"/>
        <family val="0"/>
        <charset val="1"/>
      </rPr>
      <t xml:space="preserve">×</t>
    </r>
    <r>
      <rPr>
        <sz val="11"/>
        <color rgb="FF20283F"/>
        <rFont val="Noto Sans JP"/>
        <family val="2"/>
      </rPr>
      <t xml:space="preserve">調達日数（暦日）＋安全在庫（個）。整数の一定需要だけを想定。</t>
    </r>
  </si>
  <si>
    <r>
      <rPr>
        <sz val="11"/>
        <color rgb="FF20283F"/>
        <rFont val="Noto Sans JP"/>
        <family val="2"/>
      </rPr>
      <t xml:space="preserve">想定需要と安全在庫は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万、調達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365</t>
    </r>
    <r>
      <rPr>
        <sz val="11"/>
        <color rgb="FF20283F"/>
        <rFont val="Noto Sans JP"/>
        <family val="2"/>
      </rPr>
      <t xml:space="preserve">日。需要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と安全在庫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は有効で、空欄とは別。</t>
    </r>
  </si>
  <si>
    <r>
      <rPr>
        <sz val="11"/>
        <color rgb="FF20283F"/>
        <rFont val="Noto Sans JP"/>
        <family val="2"/>
      </rPr>
      <t xml:space="preserve">確認済在庫は−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万〜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万個。負数は原記録を照合し、通常の発注点比較へ入れません。</t>
    </r>
  </si>
  <si>
    <r>
      <rPr>
        <sz val="11"/>
        <color rgb="FF20283F"/>
        <rFont val="Noto Sans JP"/>
        <family val="2"/>
      </rPr>
      <t xml:space="preserve">在庫・条件・発注残は確認済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未確認を別々に指定。未確認の対応値は空欄、既知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は数値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。</t>
    </r>
  </si>
  <si>
    <r>
      <rPr>
        <sz val="11"/>
        <color rgb="FF20283F"/>
        <rFont val="Noto Sans JP"/>
        <family val="2"/>
      </rPr>
      <t xml:space="preserve">条件未確認なら需要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調達日数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安全在庫の</t>
    </r>
    <r>
      <rPr>
        <sz val="11"/>
        <color rgb="FF20283F"/>
        <rFont val="Arial"/>
        <family val="0"/>
        <charset val="1"/>
      </rPr>
      <t xml:space="preserve">3</t>
    </r>
    <r>
      <rPr>
        <sz val="11"/>
        <color rgb="FF20283F"/>
        <rFont val="Noto Sans JP"/>
        <family val="2"/>
      </rPr>
      <t xml:space="preserve">欄をすべて空欄。在庫未確認を先に表示し、次に負数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条件を確認。</t>
    </r>
  </si>
  <si>
    <t xml:space="preserve">手元在庫が発注点以下（同数を含む）なら注意表示。発注残は在庫へ足さず、注意表示を消しません。</t>
  </si>
  <si>
    <r>
      <rPr>
        <sz val="11"/>
        <color rgb="FF20283F"/>
        <rFont val="Noto Sans JP"/>
        <family val="2"/>
      </rPr>
      <t xml:space="preserve">発注残は未入荷の既発注数量。納期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引当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入荷確度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重複発注と不足時期は人が別資料で照合。</t>
    </r>
  </si>
  <si>
    <r>
      <rPr>
        <sz val="11"/>
        <color rgb="FF20283F"/>
        <rFont val="Noto Sans JP"/>
        <family val="2"/>
      </rPr>
      <t xml:space="preserve">発注点は発注量ではありません。発注点との差を注文数量とせず、最小ロット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予算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承認を別途確認。</t>
    </r>
  </si>
  <si>
    <r>
      <rPr>
        <sz val="11"/>
        <color rgb="FF20283F"/>
        <rFont val="Noto Sans JP"/>
        <family val="2"/>
      </rPr>
      <t xml:space="preserve">在庫基準日≦記録確認日≦記録確認基準日、</t>
    </r>
    <r>
      <rPr>
        <sz val="11"/>
        <color rgb="FF20283F"/>
        <rFont val="Arial"/>
        <family val="0"/>
        <charset val="1"/>
      </rPr>
      <t xml:space="preserve">2020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2099</t>
    </r>
    <r>
      <rPr>
        <sz val="11"/>
        <color rgb="FF20283F"/>
        <rFont val="Noto Sans JP"/>
        <family val="2"/>
      </rPr>
      <t xml:space="preserve">年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時刻なし。基準日を変えて過去状態を復元しません。</t>
    </r>
  </si>
  <si>
    <t xml:space="preserve">登録＝在庫未確認＋帳簿負数＋条件未確認＋発注点以下＋発注点超。発注残の件数は重複する別集計。</t>
  </si>
  <si>
    <r>
      <rPr>
        <sz val="11"/>
        <color rgb="FF20283F"/>
        <rFont val="Noto Sans JP"/>
        <family val="2"/>
      </rPr>
      <t xml:space="preserve">通知はこの表の文字と色だけ。メール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プッシュ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自動発注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外部通信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サイトへのアップロードはありません。</t>
    </r>
  </si>
  <si>
    <r>
      <rPr>
        <sz val="11"/>
        <color rgb="FF20283F"/>
        <rFont val="Noto Sans JP"/>
        <family val="2"/>
      </rPr>
      <t xml:space="preserve">日々の変動・端数需要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営業日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需要予測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安全在庫の最適化・引当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複数倉庫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履歴保存は含みません。</t>
    </r>
  </si>
  <si>
    <r>
      <rPr>
        <sz val="11"/>
        <color rgb="FF20283F"/>
        <rFont val="Noto Sans JP"/>
        <family val="2"/>
      </rPr>
      <t xml:space="preserve">在庫と条件の確認・採番は人が行います。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は匿名化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アクセス制御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実物や資料の真正性の保証ではありません。</t>
    </r>
  </si>
  <si>
    <r>
      <rPr>
        <sz val="11"/>
        <color rgb="FF20283F"/>
        <rFont val="Noto Sans JP"/>
        <family val="2"/>
      </rPr>
      <t xml:space="preserve">黄色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J</t>
    </r>
    <r>
      <rPr>
        <sz val="11"/>
        <color rgb="FF20283F"/>
        <rFont val="Noto Sans JP"/>
        <family val="2"/>
      </rPr>
      <t xml:space="preserve">のみ編集。行全体で並べ替え、空き行は</t>
    </r>
    <r>
      <rPr>
        <sz val="11"/>
        <color rgb="FF20283F"/>
        <rFont val="Arial"/>
        <family val="0"/>
        <charset val="1"/>
      </rPr>
      <t xml:space="preserve">10</t>
    </r>
    <r>
      <rPr>
        <sz val="11"/>
        <color rgb="FF20283F"/>
        <rFont val="Noto Sans JP"/>
        <family val="2"/>
      </rPr>
      <t xml:space="preserve">欄すべて空欄。上限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品目で自動拡張しません。</t>
    </r>
  </si>
  <si>
    <r>
      <rPr>
        <sz val="11"/>
        <color rgb="FF20283F"/>
        <rFont val="Noto Sans JP"/>
        <family val="2"/>
      </rPr>
      <t xml:space="preserve">発注点チェックのみ印刷。初期</t>
    </r>
    <r>
      <rPr>
        <sz val="11"/>
        <color rgb="FF20283F"/>
        <rFont val="Arial"/>
        <family val="0"/>
        <charset val="1"/>
      </rPr>
      <t xml:space="preserve">A1:I17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品目</t>
    </r>
    <r>
      <rPr>
        <sz val="11"/>
        <color rgb="FF20283F"/>
        <rFont val="Arial"/>
        <family val="0"/>
        <charset val="1"/>
      </rPr>
      <t xml:space="preserve">A1:I59</t>
    </r>
    <r>
      <rPr>
        <sz val="11"/>
        <color rgb="FF20283F"/>
        <rFont val="Noto Sans JP"/>
        <family val="2"/>
      </rPr>
      <t xml:space="preserve">。見出し</t>
    </r>
    <r>
      <rPr>
        <sz val="11"/>
        <color rgb="FF20283F"/>
        <rFont val="Arial"/>
        <family val="0"/>
        <charset val="1"/>
      </rPr>
      <t xml:space="preserve">9</t>
    </r>
    <r>
      <rPr>
        <sz val="11"/>
        <color rgb="FF20283F"/>
        <rFont val="Noto Sans JP"/>
        <family val="2"/>
      </rPr>
      <t xml:space="preserve">行目繰返し、</t>
    </r>
    <r>
      <rPr>
        <sz val="11"/>
        <color rgb="FF20283F"/>
        <rFont val="Arial"/>
        <family val="0"/>
        <charset val="1"/>
      </rPr>
      <t xml:space="preserve">A4</t>
    </r>
    <r>
      <rPr>
        <sz val="11"/>
        <color rgb="FF20283F"/>
        <rFont val="Noto Sans JP"/>
        <family val="2"/>
      </rPr>
      <t xml:space="preserve">横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横</t>
    </r>
    <r>
      <rPr>
        <sz val="11"/>
        <color rgb="FF20283F"/>
        <rFont val="Arial"/>
        <family val="0"/>
        <charset val="1"/>
      </rPr>
      <t xml:space="preserve">1/</t>
    </r>
    <r>
      <rPr>
        <sz val="11"/>
        <color rgb="FF20283F"/>
        <rFont val="Noto Sans JP"/>
        <family val="2"/>
      </rPr>
      <t xml:space="preserve">縦は固定しません。</t>
    </r>
  </si>
  <si>
    <r>
      <rPr>
        <sz val="11"/>
        <color rgb="FF20283F"/>
        <rFont val="Noto Sans JP"/>
        <family val="2"/>
      </rPr>
      <t xml:space="preserve">原本と日付付き作業コピー、計算条件の根拠、判断記録を別途保管。</t>
    </r>
    <r>
      <rPr>
        <sz val="11"/>
        <color rgb="FF20283F"/>
        <rFont val="Arial"/>
        <family val="0"/>
        <charset val="1"/>
      </rPr>
      <t xml:space="preserve">Office/</t>
    </r>
    <r>
      <rPr>
        <sz val="11"/>
        <color rgb="FF20283F"/>
        <rFont val="Noto Sans JP"/>
        <family val="2"/>
      </rPr>
      <t xml:space="preserve">実印刷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業務受入は未確認。</t>
    </r>
  </si>
  <si>
    <r>
      <rPr>
        <sz val="11"/>
        <color rgb="FF20283F"/>
        <rFont val="Noto Sans JP"/>
        <family val="2"/>
      </rPr>
      <t xml:space="preserve">版</t>
    </r>
    <r>
      <rPr>
        <sz val="11"/>
        <color rgb="FF20283F"/>
        <rFont val="Arial"/>
        <family val="0"/>
        <charset val="1"/>
      </rPr>
      <t xml:space="preserve">1/CC0 https://creativecommons.org/publicdomain/zero/1.0/ </t>
    </r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2026-10-16</t>
    </r>
    <r>
      <rPr>
        <sz val="11"/>
        <color rgb="FF20283F"/>
        <rFont val="Noto Sans JP"/>
        <family val="2"/>
      </rPr>
      <t xml:space="preserve">。</t>
    </r>
  </si>
  <si>
    <r>
      <rPr>
        <sz val="11"/>
        <color rgb="FF20283F"/>
        <rFont val="Arial"/>
        <family val="0"/>
        <charset val="1"/>
      </rPr>
      <t xml:space="preserve">Oracle </t>
    </r>
    <r>
      <rPr>
        <sz val="11"/>
        <color rgb="FF20283F"/>
        <rFont val="Noto Sans JP"/>
        <family val="2"/>
      </rPr>
      <t xml:space="preserve">発注点計画 </t>
    </r>
    <r>
      <rPr>
        <sz val="11"/>
        <color rgb="FF20283F"/>
        <rFont val="Arial"/>
        <family val="0"/>
        <charset val="1"/>
      </rPr>
      <t xml:space="preserve">https://docs.oracle.com/cd/E26401_01/doc.122/e48820/T291651T292324.htm</t>
    </r>
  </si>
  <si>
    <t xml:space="preserve">Microsoft COUNTIFS https://support.microsoft.com/en-us/excel/functions/countifs-function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</si>
</sst>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11]yyyy/mm/dd"/>
    <numFmt numFmtId="166" formatCode="#,##0;\(#,##0\);0"/>
    <numFmt numFmtId="167" formatCode="@"/>
  </numFmts>
  <fonts count="12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1749A5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  <font>
      <sz val="11"/>
      <color rgb="FF20283F"/>
      <name val="Arial"/>
      <family val="0"/>
      <charset val="1"/>
    </font>
    <font>
      <sz val="11"/>
      <color rgb="FF1749A5"/>
      <name val="Noto Sans JP"/>
      <family val="2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FF1D2"/>
      </patternFill>
    </fill>
    <fill>
      <patternFill patternType="solid">
        <fgColor rgb="FF3048A5"/>
        <bgColor rgb="FF1749A5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3">
    <dxf>
      <font>
        <b val="1"/>
        <color rgb="FF805400"/>
      </font>
      <fill>
        <patternFill>
          <bgColor rgb="FFFFF1D2"/>
        </patternFill>
      </fill>
    </dxf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5400"/>
      <rgbColor rgb="FF800080"/>
      <rgbColor rgb="FF008080"/>
      <rgbColor rgb="FFC0C0C0"/>
      <rgbColor rgb="FF808080"/>
      <rgbColor rgb="FF9999FF"/>
      <rgbColor rgb="FF993366"/>
      <rgbColor rgb="FFFFF8E4"/>
      <rgbColor rgb="FFFDECEB"/>
      <rgbColor rgb="FF660066"/>
      <rgbColor rgb="FFFF8080"/>
      <rgbColor rgb="FF1749A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7" min="1" style="0" width="20"/>
    <col collapsed="false" customWidth="true" hidden="false" outlineLevel="0" max="9" min="8" style="0" width="24"/>
    <col collapsed="false" customWidth="true" hidden="false" outlineLevel="0" max="12" min="10" style="0" width="20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2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1"/>
      <c r="K2" s="1" t="s">
        <v>1</v>
      </c>
      <c r="L2" s="1" t="s">
        <v>2</v>
      </c>
    </row>
    <row r="3" customFormat="false" ht="25" hidden="false" customHeight="true" outlineLevel="0" collapsed="false">
      <c r="A3" s="1" t="s">
        <v>3</v>
      </c>
      <c r="B3" s="3" t="n">
        <v>46326</v>
      </c>
      <c r="C3" s="1"/>
      <c r="D3" s="1" t="s">
        <v>4</v>
      </c>
      <c r="E3" s="3" t="n">
        <v>46331</v>
      </c>
      <c r="F3" s="1"/>
      <c r="G3" s="1"/>
      <c r="H3" s="1" t="str">
        <f aca="false">IF(L3=0,"入力不備なし","入力を確認")</f>
        <v>入力不備なし</v>
      </c>
      <c r="I3" s="1"/>
      <c r="J3" s="1"/>
      <c r="K3" s="1" t="n">
        <f aca="false">IF(AND(IF(ISNUMBER(B3),AND(B3&gt;=43831,B3&lt;=73050,B3=INT(B3)),FALSE()),IF(ISNUMBER(E3),AND(E3&gt;=43831,E3&lt;=73050,E3=INT(E3)),FALSE()),B3&lt;=E3),0,1)</f>
        <v>0</v>
      </c>
      <c r="L3" s="1" t="n">
        <f aca="false">IF(AND(ISNUMBER(K3),K3=IF(AND(IF(ISNUMBER(B3),AND(B3&gt;=43831,B3&lt;=73050,B3=INT(B3)),FALSE()),IF(ISNUMBER(E3),AND(E3&gt;=43831,E3&lt;=73050,E3=INT(E3)),FALSE()),B3&lt;=E3),0,1)),K3,1)+SUM(在庫と条件!O8:P57)+IF(COUNT(在庫と条件!P8:P57)=50,0,1)</f>
        <v>0</v>
      </c>
    </row>
    <row r="4" customFormat="false" ht="25" hidden="false" customHeight="true" outlineLevel="0" collapsed="false">
      <c r="A4" s="1" t="s">
        <v>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customFormat="false" ht="25" hidden="false" customHeight="true" outlineLevel="0" collapsed="false">
      <c r="A5" s="1" t="s">
        <v>6</v>
      </c>
      <c r="B5" s="1" t="n">
        <f aca="false">IF($L$3&lt;&gt;0,NA(),COUNTIFS(在庫と条件!N8:N57,"確認済み"))</f>
        <v>8</v>
      </c>
      <c r="C5" s="1"/>
      <c r="D5" s="1" t="s">
        <v>7</v>
      </c>
      <c r="E5" s="1" t="n">
        <f aca="false">IF($L$3&lt;&gt;0,NA(),COUNTIFS(在庫と条件!L8:L57,"発注点以下"))</f>
        <v>3</v>
      </c>
      <c r="F5" s="1"/>
      <c r="G5" s="1" t="s">
        <v>8</v>
      </c>
      <c r="H5" s="1" t="n">
        <f aca="false">IF($L$3&lt;&gt;0,NA(),COUNTIFS(在庫と条件!L8:L57,"発注点超"))</f>
        <v>2</v>
      </c>
      <c r="I5" s="1"/>
      <c r="J5" s="1"/>
      <c r="K5" s="1"/>
      <c r="L5" s="1"/>
    </row>
    <row r="6" customFormat="false" ht="25" hidden="false" customHeight="true" outlineLevel="0" collapsed="false">
      <c r="A6" s="1" t="s">
        <v>9</v>
      </c>
      <c r="B6" s="1" t="n">
        <f aca="false">IF($L$3&lt;&gt;0,NA(),COUNTIFS(在庫と条件!L8:L57,"在庫未確認"))</f>
        <v>1</v>
      </c>
      <c r="C6" s="1"/>
      <c r="D6" s="1" t="s">
        <v>10</v>
      </c>
      <c r="E6" s="1" t="n">
        <f aca="false">IF($L$3&lt;&gt;0,NA(),COUNTIFS(在庫と条件!L8:L57,"条件未確認"))</f>
        <v>1</v>
      </c>
      <c r="F6" s="1"/>
      <c r="G6" s="1" t="s">
        <v>11</v>
      </c>
      <c r="H6" s="1" t="n">
        <f aca="false">IF($L$3&lt;&gt;0,NA(),COUNTIFS(在庫と条件!L8:L57,"帳簿負数"))</f>
        <v>1</v>
      </c>
      <c r="I6" s="1"/>
      <c r="J6" s="1"/>
      <c r="K6" s="1"/>
      <c r="L6" s="1"/>
    </row>
    <row r="7" customFormat="false" ht="25" hidden="false" customHeight="true" outlineLevel="0" collapsed="false">
      <c r="A7" s="1" t="s">
        <v>12</v>
      </c>
      <c r="B7" s="1" t="n">
        <f aca="false">IF($L$3&lt;&gt;0,NA(),COUNTIFS(在庫と条件!H8:H57,"未確認"))</f>
        <v>1</v>
      </c>
      <c r="C7" s="1"/>
      <c r="D7" s="1" t="s">
        <v>13</v>
      </c>
      <c r="E7" s="1" t="n">
        <f aca="false">IF($L$3&lt;&gt;0,NA(),COUNTIFS(在庫と条件!H8:H57,"確認済",在庫と条件!I8:I57,"&gt;0"))</f>
        <v>1</v>
      </c>
      <c r="F7" s="1"/>
      <c r="G7" s="1" t="s">
        <v>14</v>
      </c>
      <c r="H7" s="1" t="n">
        <f aca="false">IF($L$3&lt;&gt;0,NA(),E5+H5)</f>
        <v>5</v>
      </c>
      <c r="I7" s="1"/>
      <c r="J7" s="1"/>
      <c r="K7" s="1"/>
      <c r="L7" s="1"/>
    </row>
    <row r="8" customFormat="false" ht="25" hidden="false" customHeight="true" outlineLevel="0" collapsed="false">
      <c r="A8" s="1" t="s">
        <v>15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customFormat="false" ht="38" hidden="false" customHeight="true" outlineLevel="0" collapsed="false">
      <c r="A9" s="4" t="s">
        <v>16</v>
      </c>
      <c r="B9" s="4" t="s">
        <v>17</v>
      </c>
      <c r="C9" s="4" t="s">
        <v>18</v>
      </c>
      <c r="D9" s="4" t="s">
        <v>19</v>
      </c>
      <c r="E9" s="4" t="s">
        <v>20</v>
      </c>
      <c r="F9" s="4" t="s">
        <v>21</v>
      </c>
      <c r="G9" s="4" t="s">
        <v>22</v>
      </c>
      <c r="H9" s="4" t="s">
        <v>23</v>
      </c>
      <c r="I9" s="4" t="s">
        <v>24</v>
      </c>
      <c r="J9" s="1"/>
      <c r="K9" s="1"/>
      <c r="L9" s="1"/>
    </row>
    <row r="10" customFormat="false" ht="32" hidden="false" customHeight="true" outlineLevel="0" collapsed="false">
      <c r="A10" s="1" t="str">
        <f aca="false">IF($L$3&lt;&gt;0,NA(),IF(COUNTA(在庫と条件!A8:J8)=0,"",在庫と条件!A8))</f>
        <v>SKU-0001</v>
      </c>
      <c r="B10" s="5" t="n">
        <f aca="false">IF($L$3&lt;&gt;0,NA(),IF(COUNTA(在庫と条件!A8:J8)=0,"",IF(COUNTA(在庫と条件!C8)=0,"",在庫と条件!C8)))</f>
        <v>50</v>
      </c>
      <c r="C10" s="5" t="n">
        <f aca="false">IF($L$3&lt;&gt;0,NA(),IF(COUNTA(在庫と条件!A8:J8)=0,"",IF(COUNTA(在庫と条件!E8)=0,"",在庫と条件!E8)))</f>
        <v>10</v>
      </c>
      <c r="D10" s="5" t="n">
        <f aca="false">IF($L$3&lt;&gt;0,NA(),IF(COUNTA(在庫と条件!A8:J8)=0,"",IF(COUNTA(在庫と条件!F8)=0,"",在庫と条件!F8)))</f>
        <v>4</v>
      </c>
      <c r="E10" s="5" t="n">
        <f aca="false">IF($L$3&lt;&gt;0,NA(),IF(COUNTA(在庫と条件!A8:J8)=0,"",IF(COUNTA(在庫と条件!G8)=0,"",在庫と条件!G8)))</f>
        <v>10</v>
      </c>
      <c r="F10" s="5" t="n">
        <f aca="false">IF($L$3&lt;&gt;0,NA(),IF(COUNTA(在庫と条件!A8:J8)=0,"",在庫と条件!K8))</f>
        <v>50</v>
      </c>
      <c r="G10" s="5" t="n">
        <f aca="false">IF($L$3&lt;&gt;0,NA(),IF(COUNTA(在庫と条件!A8:J8)=0,"",IF(COUNTA(在庫と条件!I8)=0,"",在庫と条件!I8)))</f>
        <v>0</v>
      </c>
      <c r="H10" s="6" t="str">
        <f aca="false">IF($L$3&lt;&gt;0,NA(),IF(COUNTA(在庫と条件!A8:J8)=0,"",在庫と条件!L8))</f>
        <v>発注点以下</v>
      </c>
      <c r="I10" s="6" t="str">
        <f aca="false">IF($L$3&lt;&gt;0,NA(),IF(COUNTA(在庫と条件!A8:J8)=0,"",在庫と条件!M8))</f>
        <v>発注条件を照合</v>
      </c>
      <c r="J10" s="1"/>
      <c r="K10" s="1"/>
      <c r="L10" s="1"/>
    </row>
    <row r="11" customFormat="false" ht="32" hidden="false" customHeight="true" outlineLevel="0" collapsed="false">
      <c r="A11" s="1" t="str">
        <f aca="false">IF($L$3&lt;&gt;0,NA(),IF(COUNTA(在庫と条件!A9:J9)=0,"",在庫と条件!A9))</f>
        <v>SKU-0002</v>
      </c>
      <c r="B11" s="5" t="n">
        <f aca="false">IF($L$3&lt;&gt;0,NA(),IF(COUNTA(在庫と条件!A9:J9)=0,"",IF(COUNTA(在庫と条件!C9)=0,"",在庫と条件!C9)))</f>
        <v>20</v>
      </c>
      <c r="C11" s="5" t="n">
        <f aca="false">IF($L$3&lt;&gt;0,NA(),IF(COUNTA(在庫と条件!A9:J9)=0,"",IF(COUNTA(在庫と条件!E9)=0,"",在庫と条件!E9)))</f>
        <v>10</v>
      </c>
      <c r="D11" s="5" t="n">
        <f aca="false">IF($L$3&lt;&gt;0,NA(),IF(COUNTA(在庫と条件!A9:J9)=0,"",IF(COUNTA(在庫と条件!F9)=0,"",在庫と条件!F9)))</f>
        <v>4</v>
      </c>
      <c r="E11" s="5" t="n">
        <f aca="false">IF($L$3&lt;&gt;0,NA(),IF(COUNTA(在庫と条件!A9:J9)=0,"",IF(COUNTA(在庫と条件!G9)=0,"",在庫と条件!G9)))</f>
        <v>10</v>
      </c>
      <c r="F11" s="5" t="n">
        <f aca="false">IF($L$3&lt;&gt;0,NA(),IF(COUNTA(在庫と条件!A9:J9)=0,"",在庫と条件!K9))</f>
        <v>50</v>
      </c>
      <c r="G11" s="5" t="n">
        <f aca="false">IF($L$3&lt;&gt;0,NA(),IF(COUNTA(在庫と条件!A9:J9)=0,"",IF(COUNTA(在庫と条件!I9)=0,"",在庫と条件!I9)))</f>
        <v>80</v>
      </c>
      <c r="H11" s="6" t="str">
        <f aca="false">IF($L$3&lt;&gt;0,NA(),IF(COUNTA(在庫と条件!A9:J9)=0,"",在庫と条件!L9))</f>
        <v>発注点以下</v>
      </c>
      <c r="I11" s="6" t="str">
        <f aca="false">IF($L$3&lt;&gt;0,NA(),IF(COUNTA(在庫と条件!A9:J9)=0,"",在庫と条件!M9))</f>
        <v>納期・引当を照合</v>
      </c>
      <c r="J11" s="1"/>
      <c r="K11" s="1"/>
      <c r="L11" s="1"/>
    </row>
    <row r="12" customFormat="false" ht="32" hidden="false" customHeight="true" outlineLevel="0" collapsed="false">
      <c r="A12" s="1" t="str">
        <f aca="false">IF($L$3&lt;&gt;0,NA(),IF(COUNTA(在庫と条件!A10:J10)=0,"",在庫と条件!A10))</f>
        <v>SKU-0003</v>
      </c>
      <c r="B12" s="5" t="n">
        <f aca="false">IF($L$3&lt;&gt;0,NA(),IF(COUNTA(在庫と条件!A10:J10)=0,"",IF(COUNTA(在庫と条件!C10)=0,"",在庫と条件!C10)))</f>
        <v>60</v>
      </c>
      <c r="C12" s="5" t="n">
        <f aca="false">IF($L$3&lt;&gt;0,NA(),IF(COUNTA(在庫と条件!A10:J10)=0,"",IF(COUNTA(在庫と条件!E10)=0,"",在庫と条件!E10)))</f>
        <v>10</v>
      </c>
      <c r="D12" s="5" t="n">
        <f aca="false">IF($L$3&lt;&gt;0,NA(),IF(COUNTA(在庫と条件!A10:J10)=0,"",IF(COUNTA(在庫と条件!F10)=0,"",在庫と条件!F10)))</f>
        <v>4</v>
      </c>
      <c r="E12" s="5" t="n">
        <f aca="false">IF($L$3&lt;&gt;0,NA(),IF(COUNTA(在庫と条件!A10:J10)=0,"",IF(COUNTA(在庫と条件!G10)=0,"",在庫と条件!G10)))</f>
        <v>10</v>
      </c>
      <c r="F12" s="5" t="n">
        <f aca="false">IF($L$3&lt;&gt;0,NA(),IF(COUNTA(在庫と条件!A10:J10)=0,"",在庫と条件!K10))</f>
        <v>50</v>
      </c>
      <c r="G12" s="5" t="n">
        <f aca="false">IF($L$3&lt;&gt;0,NA(),IF(COUNTA(在庫と条件!A10:J10)=0,"",IF(COUNTA(在庫と条件!I10)=0,"",在庫と条件!I10)))</f>
        <v>0</v>
      </c>
      <c r="H12" s="6" t="str">
        <f aca="false">IF($L$3&lt;&gt;0,NA(),IF(COUNTA(在庫と条件!A10:J10)=0,"",在庫と条件!L10))</f>
        <v>発注点超</v>
      </c>
      <c r="I12" s="6" t="str">
        <f aca="false">IF($L$3&lt;&gt;0,NA(),IF(COUNTA(在庫と条件!A10:J10)=0,"",在庫と条件!M10))</f>
        <v>継続確認</v>
      </c>
      <c r="J12" s="1"/>
      <c r="K12" s="1"/>
      <c r="L12" s="1"/>
    </row>
    <row r="13" customFormat="false" ht="32" hidden="false" customHeight="true" outlineLevel="0" collapsed="false">
      <c r="A13" s="1" t="str">
        <f aca="false">IF($L$3&lt;&gt;0,NA(),IF(COUNTA(在庫と条件!A11:J11)=0,"",在庫と条件!A11))</f>
        <v>SKU-0004</v>
      </c>
      <c r="B13" s="5" t="str">
        <f aca="false">IF($L$3&lt;&gt;0,NA(),IF(COUNTA(在庫と条件!A11:J11)=0,"",IF(COUNTA(在庫と条件!C11)=0,"",在庫と条件!C11)))</f>
        <v/>
      </c>
      <c r="C13" s="5" t="n">
        <f aca="false">IF($L$3&lt;&gt;0,NA(),IF(COUNTA(在庫と条件!A11:J11)=0,"",IF(COUNTA(在庫と条件!E11)=0,"",在庫と条件!E11)))</f>
        <v>5</v>
      </c>
      <c r="D13" s="5" t="n">
        <f aca="false">IF($L$3&lt;&gt;0,NA(),IF(COUNTA(在庫と条件!A11:J11)=0,"",IF(COUNTA(在庫と条件!F11)=0,"",在庫と条件!F11)))</f>
        <v>3</v>
      </c>
      <c r="E13" s="5" t="n">
        <f aca="false">IF($L$3&lt;&gt;0,NA(),IF(COUNTA(在庫と条件!A11:J11)=0,"",IF(COUNTA(在庫と条件!G11)=0,"",在庫と条件!G11)))</f>
        <v>5</v>
      </c>
      <c r="F13" s="5" t="n">
        <f aca="false">IF($L$3&lt;&gt;0,NA(),IF(COUNTA(在庫と条件!A11:J11)=0,"",在庫と条件!K11))</f>
        <v>20</v>
      </c>
      <c r="G13" s="5" t="n">
        <f aca="false">IF($L$3&lt;&gt;0,NA(),IF(COUNTA(在庫と条件!A11:J11)=0,"",IF(COUNTA(在庫と条件!I11)=0,"",在庫と条件!I11)))</f>
        <v>0</v>
      </c>
      <c r="H13" s="6" t="str">
        <f aca="false">IF($L$3&lt;&gt;0,NA(),IF(COUNTA(在庫と条件!A11:J11)=0,"",在庫と条件!L11))</f>
        <v>在庫未確認</v>
      </c>
      <c r="I13" s="6" t="str">
        <f aca="false">IF($L$3&lt;&gt;0,NA(),IF(COUNTA(在庫と条件!A11:J11)=0,"",在庫と条件!M11))</f>
        <v>在庫を確認</v>
      </c>
      <c r="J13" s="1"/>
      <c r="K13" s="1"/>
      <c r="L13" s="1"/>
    </row>
    <row r="14" customFormat="false" ht="32" hidden="false" customHeight="true" outlineLevel="0" collapsed="false">
      <c r="A14" s="1" t="str">
        <f aca="false">IF($L$3&lt;&gt;0,NA(),IF(COUNTA(在庫と条件!A12:J12)=0,"",在庫と条件!A12))</f>
        <v>SKU-0005</v>
      </c>
      <c r="B14" s="5" t="n">
        <f aca="false">IF($L$3&lt;&gt;0,NA(),IF(COUNTA(在庫と条件!A12:J12)=0,"",IF(COUNTA(在庫と条件!C12)=0,"",在庫と条件!C12)))</f>
        <v>-5</v>
      </c>
      <c r="C14" s="5" t="n">
        <f aca="false">IF($L$3&lt;&gt;0,NA(),IF(COUNTA(在庫と条件!A12:J12)=0,"",IF(COUNTA(在庫と条件!E12)=0,"",在庫と条件!E12)))</f>
        <v>5</v>
      </c>
      <c r="D14" s="5" t="n">
        <f aca="false">IF($L$3&lt;&gt;0,NA(),IF(COUNTA(在庫と条件!A12:J12)=0,"",IF(COUNTA(在庫と条件!F12)=0,"",在庫と条件!F12)))</f>
        <v>3</v>
      </c>
      <c r="E14" s="5" t="n">
        <f aca="false">IF($L$3&lt;&gt;0,NA(),IF(COUNTA(在庫と条件!A12:J12)=0,"",IF(COUNTA(在庫と条件!G12)=0,"",在庫と条件!G12)))</f>
        <v>5</v>
      </c>
      <c r="F14" s="5" t="n">
        <f aca="false">IF($L$3&lt;&gt;0,NA(),IF(COUNTA(在庫と条件!A12:J12)=0,"",在庫と条件!K12))</f>
        <v>20</v>
      </c>
      <c r="G14" s="5" t="n">
        <f aca="false">IF($L$3&lt;&gt;0,NA(),IF(COUNTA(在庫と条件!A12:J12)=0,"",IF(COUNTA(在庫と条件!I12)=0,"",在庫と条件!I12)))</f>
        <v>0</v>
      </c>
      <c r="H14" s="6" t="str">
        <f aca="false">IF($L$3&lt;&gt;0,NA(),IF(COUNTA(在庫と条件!A12:J12)=0,"",在庫と条件!L12))</f>
        <v>帳簿負数</v>
      </c>
      <c r="I14" s="6" t="str">
        <f aca="false">IF($L$3&lt;&gt;0,NA(),IF(COUNTA(在庫と条件!A12:J12)=0,"",在庫と条件!M12))</f>
        <v>原記録を照合</v>
      </c>
      <c r="J14" s="1"/>
      <c r="K14" s="1"/>
      <c r="L14" s="1"/>
    </row>
    <row r="15" customFormat="false" ht="32" hidden="false" customHeight="true" outlineLevel="0" collapsed="false">
      <c r="A15" s="1" t="str">
        <f aca="false">IF($L$3&lt;&gt;0,NA(),IF(COUNTA(在庫と条件!A13:J13)=0,"",在庫と条件!A13))</f>
        <v>SKU-0006</v>
      </c>
      <c r="B15" s="5" t="n">
        <f aca="false">IF($L$3&lt;&gt;0,NA(),IF(COUNTA(在庫と条件!A13:J13)=0,"",IF(COUNTA(在庫と条件!C13)=0,"",在庫と条件!C13)))</f>
        <v>10</v>
      </c>
      <c r="C15" s="5" t="str">
        <f aca="false">IF($L$3&lt;&gt;0,NA(),IF(COUNTA(在庫と条件!A13:J13)=0,"",IF(COUNTA(在庫と条件!E13)=0,"",在庫と条件!E13)))</f>
        <v/>
      </c>
      <c r="D15" s="5" t="str">
        <f aca="false">IF($L$3&lt;&gt;0,NA(),IF(COUNTA(在庫と条件!A13:J13)=0,"",IF(COUNTA(在庫と条件!F13)=0,"",在庫と条件!F13)))</f>
        <v/>
      </c>
      <c r="E15" s="5" t="str">
        <f aca="false">IF($L$3&lt;&gt;0,NA(),IF(COUNTA(在庫と条件!A13:J13)=0,"",IF(COUNTA(在庫と条件!G13)=0,"",在庫と条件!G13)))</f>
        <v/>
      </c>
      <c r="F15" s="5" t="str">
        <f aca="false">IF($L$3&lt;&gt;0,NA(),IF(COUNTA(在庫と条件!A13:J13)=0,"",在庫と条件!K13))</f>
        <v/>
      </c>
      <c r="G15" s="5" t="n">
        <f aca="false">IF($L$3&lt;&gt;0,NA(),IF(COUNTA(在庫と条件!A13:J13)=0,"",IF(COUNTA(在庫と条件!I13)=0,"",在庫と条件!I13)))</f>
        <v>0</v>
      </c>
      <c r="H15" s="6" t="str">
        <f aca="false">IF($L$3&lt;&gt;0,NA(),IF(COUNTA(在庫と条件!A13:J13)=0,"",在庫と条件!L13))</f>
        <v>条件未確認</v>
      </c>
      <c r="I15" s="6" t="str">
        <f aca="false">IF($L$3&lt;&gt;0,NA(),IF(COUNTA(在庫と条件!A13:J13)=0,"",在庫と条件!M13))</f>
        <v>計算条件を確認</v>
      </c>
      <c r="J15" s="1"/>
      <c r="K15" s="1"/>
      <c r="L15" s="1"/>
    </row>
    <row r="16" customFormat="false" ht="32" hidden="false" customHeight="true" outlineLevel="0" collapsed="false">
      <c r="A16" s="1" t="str">
        <f aca="false">IF($L$3&lt;&gt;0,NA(),IF(COUNTA(在庫と条件!A14:J14)=0,"",在庫と条件!A14))</f>
        <v>SKU-0007</v>
      </c>
      <c r="B16" s="5" t="n">
        <f aca="false">IF($L$3&lt;&gt;0,NA(),IF(COUNTA(在庫と条件!A14:J14)=0,"",IF(COUNTA(在庫と条件!C14)=0,"",在庫と条件!C14)))</f>
        <v>0</v>
      </c>
      <c r="C16" s="5" t="n">
        <f aca="false">IF($L$3&lt;&gt;0,NA(),IF(COUNTA(在庫と条件!A14:J14)=0,"",IF(COUNTA(在庫と条件!E14)=0,"",在庫と条件!E14)))</f>
        <v>0</v>
      </c>
      <c r="D16" s="5" t="n">
        <f aca="false">IF($L$3&lt;&gt;0,NA(),IF(COUNTA(在庫と条件!A14:J14)=0,"",IF(COUNTA(在庫と条件!F14)=0,"",在庫と条件!F14)))</f>
        <v>1</v>
      </c>
      <c r="E16" s="5" t="n">
        <f aca="false">IF($L$3&lt;&gt;0,NA(),IF(COUNTA(在庫と条件!A14:J14)=0,"",IF(COUNTA(在庫と条件!G14)=0,"",在庫と条件!G14)))</f>
        <v>0</v>
      </c>
      <c r="F16" s="5" t="n">
        <f aca="false">IF($L$3&lt;&gt;0,NA(),IF(COUNTA(在庫と条件!A14:J14)=0,"",在庫と条件!K14))</f>
        <v>0</v>
      </c>
      <c r="G16" s="5" t="str">
        <f aca="false">IF($L$3&lt;&gt;0,NA(),IF(COUNTA(在庫と条件!A14:J14)=0,"",IF(COUNTA(在庫と条件!I14)=0,"",在庫と条件!I14)))</f>
        <v/>
      </c>
      <c r="H16" s="6" t="str">
        <f aca="false">IF($L$3&lt;&gt;0,NA(),IF(COUNTA(在庫と条件!A14:J14)=0,"",在庫と条件!L14))</f>
        <v>発注点以下</v>
      </c>
      <c r="I16" s="6" t="str">
        <f aca="false">IF($L$3&lt;&gt;0,NA(),IF(COUNTA(在庫と条件!A14:J14)=0,"",在庫と条件!M14))</f>
        <v>発注残を確認</v>
      </c>
      <c r="J16" s="1"/>
      <c r="K16" s="1"/>
      <c r="L16" s="1"/>
    </row>
    <row r="17" customFormat="false" ht="32" hidden="false" customHeight="true" outlineLevel="0" collapsed="false">
      <c r="A17" s="1" t="str">
        <f aca="false">IF($L$3&lt;&gt;0,NA(),IF(COUNTA(在庫と条件!A15:J15)=0,"",在庫と条件!A15))</f>
        <v>SKU-0008</v>
      </c>
      <c r="B17" s="5" t="n">
        <f aca="false">IF($L$3&lt;&gt;0,NA(),IF(COUNTA(在庫と条件!A15:J15)=0,"",IF(COUNTA(在庫と条件!C15)=0,"",在庫と条件!C15)))</f>
        <v>5</v>
      </c>
      <c r="C17" s="5" t="n">
        <f aca="false">IF($L$3&lt;&gt;0,NA(),IF(COUNTA(在庫と条件!A15:J15)=0,"",IF(COUNTA(在庫と条件!E15)=0,"",在庫と条件!E15)))</f>
        <v>2</v>
      </c>
      <c r="D17" s="5" t="n">
        <f aca="false">IF($L$3&lt;&gt;0,NA(),IF(COUNTA(在庫と条件!A15:J15)=0,"",IF(COUNTA(在庫と条件!F15)=0,"",在庫と条件!F15)))</f>
        <v>2</v>
      </c>
      <c r="E17" s="5" t="n">
        <f aca="false">IF($L$3&lt;&gt;0,NA(),IF(COUNTA(在庫と条件!A15:J15)=0,"",IF(COUNTA(在庫と条件!G15)=0,"",在庫と条件!G15)))</f>
        <v>0</v>
      </c>
      <c r="F17" s="5" t="n">
        <f aca="false">IF($L$3&lt;&gt;0,NA(),IF(COUNTA(在庫と条件!A15:J15)=0,"",在庫と条件!K15))</f>
        <v>4</v>
      </c>
      <c r="G17" s="5" t="n">
        <f aca="false">IF($L$3&lt;&gt;0,NA(),IF(COUNTA(在庫と条件!A15:J15)=0,"",IF(COUNTA(在庫と条件!I15)=0,"",在庫と条件!I15)))</f>
        <v>0</v>
      </c>
      <c r="H17" s="6" t="str">
        <f aca="false">IF($L$3&lt;&gt;0,NA(),IF(COUNTA(在庫と条件!A15:J15)=0,"",在庫と条件!L15))</f>
        <v>発注点超</v>
      </c>
      <c r="I17" s="6" t="str">
        <f aca="false">IF($L$3&lt;&gt;0,NA(),IF(COUNTA(在庫と条件!A15:J15)=0,"",在庫と条件!M15))</f>
        <v>継続確認</v>
      </c>
      <c r="J17" s="1"/>
      <c r="K17" s="1"/>
      <c r="L17" s="1"/>
    </row>
    <row r="18" customFormat="false" ht="32" hidden="false" customHeight="true" outlineLevel="0" collapsed="false">
      <c r="A18" s="1" t="str">
        <f aca="false">IF($L$3&lt;&gt;0,NA(),IF(COUNTA(在庫と条件!A16:J16)=0,"",在庫と条件!A16))</f>
        <v/>
      </c>
      <c r="B18" s="5" t="str">
        <f aca="false">IF($L$3&lt;&gt;0,NA(),IF(COUNTA(在庫と条件!A16:J16)=0,"",IF(COUNTA(在庫と条件!C16)=0,"",在庫と条件!C16)))</f>
        <v/>
      </c>
      <c r="C18" s="5" t="str">
        <f aca="false">IF($L$3&lt;&gt;0,NA(),IF(COUNTA(在庫と条件!A16:J16)=0,"",IF(COUNTA(在庫と条件!E16)=0,"",在庫と条件!E16)))</f>
        <v/>
      </c>
      <c r="D18" s="5" t="str">
        <f aca="false">IF($L$3&lt;&gt;0,NA(),IF(COUNTA(在庫と条件!A16:J16)=0,"",IF(COUNTA(在庫と条件!F16)=0,"",在庫と条件!F16)))</f>
        <v/>
      </c>
      <c r="E18" s="5" t="str">
        <f aca="false">IF($L$3&lt;&gt;0,NA(),IF(COUNTA(在庫と条件!A16:J16)=0,"",IF(COUNTA(在庫と条件!G16)=0,"",在庫と条件!G16)))</f>
        <v/>
      </c>
      <c r="F18" s="5" t="str">
        <f aca="false">IF($L$3&lt;&gt;0,NA(),IF(COUNTA(在庫と条件!A16:J16)=0,"",在庫と条件!K16))</f>
        <v/>
      </c>
      <c r="G18" s="5" t="str">
        <f aca="false">IF($L$3&lt;&gt;0,NA(),IF(COUNTA(在庫と条件!A16:J16)=0,"",IF(COUNTA(在庫と条件!I16)=0,"",在庫と条件!I16)))</f>
        <v/>
      </c>
      <c r="H18" s="6" t="str">
        <f aca="false">IF($L$3&lt;&gt;0,NA(),IF(COUNTA(在庫と条件!A16:J16)=0,"",在庫と条件!L16))</f>
        <v/>
      </c>
      <c r="I18" s="6" t="str">
        <f aca="false">IF($L$3&lt;&gt;0,NA(),IF(COUNTA(在庫と条件!A16:J16)=0,"",在庫と条件!M16))</f>
        <v/>
      </c>
      <c r="J18" s="1"/>
      <c r="K18" s="1"/>
      <c r="L18" s="1"/>
    </row>
    <row r="19" customFormat="false" ht="32" hidden="false" customHeight="true" outlineLevel="0" collapsed="false">
      <c r="A19" s="1" t="str">
        <f aca="false">IF($L$3&lt;&gt;0,NA(),IF(COUNTA(在庫と条件!A17:J17)=0,"",在庫と条件!A17))</f>
        <v/>
      </c>
      <c r="B19" s="5" t="str">
        <f aca="false">IF($L$3&lt;&gt;0,NA(),IF(COUNTA(在庫と条件!A17:J17)=0,"",IF(COUNTA(在庫と条件!C17)=0,"",在庫と条件!C17)))</f>
        <v/>
      </c>
      <c r="C19" s="5" t="str">
        <f aca="false">IF($L$3&lt;&gt;0,NA(),IF(COUNTA(在庫と条件!A17:J17)=0,"",IF(COUNTA(在庫と条件!E17)=0,"",在庫と条件!E17)))</f>
        <v/>
      </c>
      <c r="D19" s="5" t="str">
        <f aca="false">IF($L$3&lt;&gt;0,NA(),IF(COUNTA(在庫と条件!A17:J17)=0,"",IF(COUNTA(在庫と条件!F17)=0,"",在庫と条件!F17)))</f>
        <v/>
      </c>
      <c r="E19" s="5" t="str">
        <f aca="false">IF($L$3&lt;&gt;0,NA(),IF(COUNTA(在庫と条件!A17:J17)=0,"",IF(COUNTA(在庫と条件!G17)=0,"",在庫と条件!G17)))</f>
        <v/>
      </c>
      <c r="F19" s="5" t="str">
        <f aca="false">IF($L$3&lt;&gt;0,NA(),IF(COUNTA(在庫と条件!A17:J17)=0,"",在庫と条件!K17))</f>
        <v/>
      </c>
      <c r="G19" s="5" t="str">
        <f aca="false">IF($L$3&lt;&gt;0,NA(),IF(COUNTA(在庫と条件!A17:J17)=0,"",IF(COUNTA(在庫と条件!I17)=0,"",在庫と条件!I17)))</f>
        <v/>
      </c>
      <c r="H19" s="6" t="str">
        <f aca="false">IF($L$3&lt;&gt;0,NA(),IF(COUNTA(在庫と条件!A17:J17)=0,"",在庫と条件!L17))</f>
        <v/>
      </c>
      <c r="I19" s="6" t="str">
        <f aca="false">IF($L$3&lt;&gt;0,NA(),IF(COUNTA(在庫と条件!A17:J17)=0,"",在庫と条件!M17))</f>
        <v/>
      </c>
      <c r="J19" s="1"/>
      <c r="K19" s="1"/>
      <c r="L19" s="1"/>
    </row>
    <row r="20" customFormat="false" ht="32" hidden="false" customHeight="true" outlineLevel="0" collapsed="false">
      <c r="A20" s="1" t="str">
        <f aca="false">IF($L$3&lt;&gt;0,NA(),IF(COUNTA(在庫と条件!A18:J18)=0,"",在庫と条件!A18))</f>
        <v/>
      </c>
      <c r="B20" s="5" t="str">
        <f aca="false">IF($L$3&lt;&gt;0,NA(),IF(COUNTA(在庫と条件!A18:J18)=0,"",IF(COUNTA(在庫と条件!C18)=0,"",在庫と条件!C18)))</f>
        <v/>
      </c>
      <c r="C20" s="5" t="str">
        <f aca="false">IF($L$3&lt;&gt;0,NA(),IF(COUNTA(在庫と条件!A18:J18)=0,"",IF(COUNTA(在庫と条件!E18)=0,"",在庫と条件!E18)))</f>
        <v/>
      </c>
      <c r="D20" s="5" t="str">
        <f aca="false">IF($L$3&lt;&gt;0,NA(),IF(COUNTA(在庫と条件!A18:J18)=0,"",IF(COUNTA(在庫と条件!F18)=0,"",在庫と条件!F18)))</f>
        <v/>
      </c>
      <c r="E20" s="5" t="str">
        <f aca="false">IF($L$3&lt;&gt;0,NA(),IF(COUNTA(在庫と条件!A18:J18)=0,"",IF(COUNTA(在庫と条件!G18)=0,"",在庫と条件!G18)))</f>
        <v/>
      </c>
      <c r="F20" s="5" t="str">
        <f aca="false">IF($L$3&lt;&gt;0,NA(),IF(COUNTA(在庫と条件!A18:J18)=0,"",在庫と条件!K18))</f>
        <v/>
      </c>
      <c r="G20" s="5" t="str">
        <f aca="false">IF($L$3&lt;&gt;0,NA(),IF(COUNTA(在庫と条件!A18:J18)=0,"",IF(COUNTA(在庫と条件!I18)=0,"",在庫と条件!I18)))</f>
        <v/>
      </c>
      <c r="H20" s="6" t="str">
        <f aca="false">IF($L$3&lt;&gt;0,NA(),IF(COUNTA(在庫と条件!A18:J18)=0,"",在庫と条件!L18))</f>
        <v/>
      </c>
      <c r="I20" s="6" t="str">
        <f aca="false">IF($L$3&lt;&gt;0,NA(),IF(COUNTA(在庫と条件!A18:J18)=0,"",在庫と条件!M18))</f>
        <v/>
      </c>
      <c r="J20" s="1"/>
      <c r="K20" s="1"/>
      <c r="L20" s="1"/>
    </row>
    <row r="21" customFormat="false" ht="32" hidden="false" customHeight="true" outlineLevel="0" collapsed="false">
      <c r="A21" s="1" t="str">
        <f aca="false">IF($L$3&lt;&gt;0,NA(),IF(COUNTA(在庫と条件!A19:J19)=0,"",在庫と条件!A19))</f>
        <v/>
      </c>
      <c r="B21" s="5" t="str">
        <f aca="false">IF($L$3&lt;&gt;0,NA(),IF(COUNTA(在庫と条件!A19:J19)=0,"",IF(COUNTA(在庫と条件!C19)=0,"",在庫と条件!C19)))</f>
        <v/>
      </c>
      <c r="C21" s="5" t="str">
        <f aca="false">IF($L$3&lt;&gt;0,NA(),IF(COUNTA(在庫と条件!A19:J19)=0,"",IF(COUNTA(在庫と条件!E19)=0,"",在庫と条件!E19)))</f>
        <v/>
      </c>
      <c r="D21" s="5" t="str">
        <f aca="false">IF($L$3&lt;&gt;0,NA(),IF(COUNTA(在庫と条件!A19:J19)=0,"",IF(COUNTA(在庫と条件!F19)=0,"",在庫と条件!F19)))</f>
        <v/>
      </c>
      <c r="E21" s="5" t="str">
        <f aca="false">IF($L$3&lt;&gt;0,NA(),IF(COUNTA(在庫と条件!A19:J19)=0,"",IF(COUNTA(在庫と条件!G19)=0,"",在庫と条件!G19)))</f>
        <v/>
      </c>
      <c r="F21" s="5" t="str">
        <f aca="false">IF($L$3&lt;&gt;0,NA(),IF(COUNTA(在庫と条件!A19:J19)=0,"",在庫と条件!K19))</f>
        <v/>
      </c>
      <c r="G21" s="5" t="str">
        <f aca="false">IF($L$3&lt;&gt;0,NA(),IF(COUNTA(在庫と条件!A19:J19)=0,"",IF(COUNTA(在庫と条件!I19)=0,"",在庫と条件!I19)))</f>
        <v/>
      </c>
      <c r="H21" s="6" t="str">
        <f aca="false">IF($L$3&lt;&gt;0,NA(),IF(COUNTA(在庫と条件!A19:J19)=0,"",在庫と条件!L19))</f>
        <v/>
      </c>
      <c r="I21" s="6" t="str">
        <f aca="false">IF($L$3&lt;&gt;0,NA(),IF(COUNTA(在庫と条件!A19:J19)=0,"",在庫と条件!M19))</f>
        <v/>
      </c>
      <c r="J21" s="1"/>
      <c r="K21" s="1"/>
      <c r="L21" s="1"/>
    </row>
    <row r="22" customFormat="false" ht="32" hidden="false" customHeight="true" outlineLevel="0" collapsed="false">
      <c r="A22" s="1" t="str">
        <f aca="false">IF($L$3&lt;&gt;0,NA(),IF(COUNTA(在庫と条件!A20:J20)=0,"",在庫と条件!A20))</f>
        <v/>
      </c>
      <c r="B22" s="5" t="str">
        <f aca="false">IF($L$3&lt;&gt;0,NA(),IF(COUNTA(在庫と条件!A20:J20)=0,"",IF(COUNTA(在庫と条件!C20)=0,"",在庫と条件!C20)))</f>
        <v/>
      </c>
      <c r="C22" s="5" t="str">
        <f aca="false">IF($L$3&lt;&gt;0,NA(),IF(COUNTA(在庫と条件!A20:J20)=0,"",IF(COUNTA(在庫と条件!E20)=0,"",在庫と条件!E20)))</f>
        <v/>
      </c>
      <c r="D22" s="5" t="str">
        <f aca="false">IF($L$3&lt;&gt;0,NA(),IF(COUNTA(在庫と条件!A20:J20)=0,"",IF(COUNTA(在庫と条件!F20)=0,"",在庫と条件!F20)))</f>
        <v/>
      </c>
      <c r="E22" s="5" t="str">
        <f aca="false">IF($L$3&lt;&gt;0,NA(),IF(COUNTA(在庫と条件!A20:J20)=0,"",IF(COUNTA(在庫と条件!G20)=0,"",在庫と条件!G20)))</f>
        <v/>
      </c>
      <c r="F22" s="5" t="str">
        <f aca="false">IF($L$3&lt;&gt;0,NA(),IF(COUNTA(在庫と条件!A20:J20)=0,"",在庫と条件!K20))</f>
        <v/>
      </c>
      <c r="G22" s="5" t="str">
        <f aca="false">IF($L$3&lt;&gt;0,NA(),IF(COUNTA(在庫と条件!A20:J20)=0,"",IF(COUNTA(在庫と条件!I20)=0,"",在庫と条件!I20)))</f>
        <v/>
      </c>
      <c r="H22" s="6" t="str">
        <f aca="false">IF($L$3&lt;&gt;0,NA(),IF(COUNTA(在庫と条件!A20:J20)=0,"",在庫と条件!L20))</f>
        <v/>
      </c>
      <c r="I22" s="6" t="str">
        <f aca="false">IF($L$3&lt;&gt;0,NA(),IF(COUNTA(在庫と条件!A20:J20)=0,"",在庫と条件!M20))</f>
        <v/>
      </c>
      <c r="J22" s="1"/>
      <c r="K22" s="1"/>
      <c r="L22" s="1"/>
    </row>
    <row r="23" customFormat="false" ht="32" hidden="false" customHeight="true" outlineLevel="0" collapsed="false">
      <c r="A23" s="1" t="str">
        <f aca="false">IF($L$3&lt;&gt;0,NA(),IF(COUNTA(在庫と条件!A21:J21)=0,"",在庫と条件!A21))</f>
        <v/>
      </c>
      <c r="B23" s="5" t="str">
        <f aca="false">IF($L$3&lt;&gt;0,NA(),IF(COUNTA(在庫と条件!A21:J21)=0,"",IF(COUNTA(在庫と条件!C21)=0,"",在庫と条件!C21)))</f>
        <v/>
      </c>
      <c r="C23" s="5" t="str">
        <f aca="false">IF($L$3&lt;&gt;0,NA(),IF(COUNTA(在庫と条件!A21:J21)=0,"",IF(COUNTA(在庫と条件!E21)=0,"",在庫と条件!E21)))</f>
        <v/>
      </c>
      <c r="D23" s="5" t="str">
        <f aca="false">IF($L$3&lt;&gt;0,NA(),IF(COUNTA(在庫と条件!A21:J21)=0,"",IF(COUNTA(在庫と条件!F21)=0,"",在庫と条件!F21)))</f>
        <v/>
      </c>
      <c r="E23" s="5" t="str">
        <f aca="false">IF($L$3&lt;&gt;0,NA(),IF(COUNTA(在庫と条件!A21:J21)=0,"",IF(COUNTA(在庫と条件!G21)=0,"",在庫と条件!G21)))</f>
        <v/>
      </c>
      <c r="F23" s="5" t="str">
        <f aca="false">IF($L$3&lt;&gt;0,NA(),IF(COUNTA(在庫と条件!A21:J21)=0,"",在庫と条件!K21))</f>
        <v/>
      </c>
      <c r="G23" s="5" t="str">
        <f aca="false">IF($L$3&lt;&gt;0,NA(),IF(COUNTA(在庫と条件!A21:J21)=0,"",IF(COUNTA(在庫と条件!I21)=0,"",在庫と条件!I21)))</f>
        <v/>
      </c>
      <c r="H23" s="6" t="str">
        <f aca="false">IF($L$3&lt;&gt;0,NA(),IF(COUNTA(在庫と条件!A21:J21)=0,"",在庫と条件!L21))</f>
        <v/>
      </c>
      <c r="I23" s="6" t="str">
        <f aca="false">IF($L$3&lt;&gt;0,NA(),IF(COUNTA(在庫と条件!A21:J21)=0,"",在庫と条件!M21))</f>
        <v/>
      </c>
      <c r="J23" s="1"/>
      <c r="K23" s="1"/>
      <c r="L23" s="1"/>
    </row>
    <row r="24" customFormat="false" ht="32" hidden="false" customHeight="true" outlineLevel="0" collapsed="false">
      <c r="A24" s="1" t="str">
        <f aca="false">IF($L$3&lt;&gt;0,NA(),IF(COUNTA(在庫と条件!A22:J22)=0,"",在庫と条件!A22))</f>
        <v/>
      </c>
      <c r="B24" s="5" t="str">
        <f aca="false">IF($L$3&lt;&gt;0,NA(),IF(COUNTA(在庫と条件!A22:J22)=0,"",IF(COUNTA(在庫と条件!C22)=0,"",在庫と条件!C22)))</f>
        <v/>
      </c>
      <c r="C24" s="5" t="str">
        <f aca="false">IF($L$3&lt;&gt;0,NA(),IF(COUNTA(在庫と条件!A22:J22)=0,"",IF(COUNTA(在庫と条件!E22)=0,"",在庫と条件!E22)))</f>
        <v/>
      </c>
      <c r="D24" s="5" t="str">
        <f aca="false">IF($L$3&lt;&gt;0,NA(),IF(COUNTA(在庫と条件!A22:J22)=0,"",IF(COUNTA(在庫と条件!F22)=0,"",在庫と条件!F22)))</f>
        <v/>
      </c>
      <c r="E24" s="5" t="str">
        <f aca="false">IF($L$3&lt;&gt;0,NA(),IF(COUNTA(在庫と条件!A22:J22)=0,"",IF(COUNTA(在庫と条件!G22)=0,"",在庫と条件!G22)))</f>
        <v/>
      </c>
      <c r="F24" s="5" t="str">
        <f aca="false">IF($L$3&lt;&gt;0,NA(),IF(COUNTA(在庫と条件!A22:J22)=0,"",在庫と条件!K22))</f>
        <v/>
      </c>
      <c r="G24" s="5" t="str">
        <f aca="false">IF($L$3&lt;&gt;0,NA(),IF(COUNTA(在庫と条件!A22:J22)=0,"",IF(COUNTA(在庫と条件!I22)=0,"",在庫と条件!I22)))</f>
        <v/>
      </c>
      <c r="H24" s="6" t="str">
        <f aca="false">IF($L$3&lt;&gt;0,NA(),IF(COUNTA(在庫と条件!A22:J22)=0,"",在庫と条件!L22))</f>
        <v/>
      </c>
      <c r="I24" s="6" t="str">
        <f aca="false">IF($L$3&lt;&gt;0,NA(),IF(COUNTA(在庫と条件!A22:J22)=0,"",在庫と条件!M22))</f>
        <v/>
      </c>
      <c r="J24" s="1"/>
      <c r="K24" s="1"/>
      <c r="L24" s="1"/>
    </row>
    <row r="25" customFormat="false" ht="32" hidden="false" customHeight="true" outlineLevel="0" collapsed="false">
      <c r="A25" s="1" t="str">
        <f aca="false">IF($L$3&lt;&gt;0,NA(),IF(COUNTA(在庫と条件!A23:J23)=0,"",在庫と条件!A23))</f>
        <v/>
      </c>
      <c r="B25" s="5" t="str">
        <f aca="false">IF($L$3&lt;&gt;0,NA(),IF(COUNTA(在庫と条件!A23:J23)=0,"",IF(COUNTA(在庫と条件!C23)=0,"",在庫と条件!C23)))</f>
        <v/>
      </c>
      <c r="C25" s="5" t="str">
        <f aca="false">IF($L$3&lt;&gt;0,NA(),IF(COUNTA(在庫と条件!A23:J23)=0,"",IF(COUNTA(在庫と条件!E23)=0,"",在庫と条件!E23)))</f>
        <v/>
      </c>
      <c r="D25" s="5" t="str">
        <f aca="false">IF($L$3&lt;&gt;0,NA(),IF(COUNTA(在庫と条件!A23:J23)=0,"",IF(COUNTA(在庫と条件!F23)=0,"",在庫と条件!F23)))</f>
        <v/>
      </c>
      <c r="E25" s="5" t="str">
        <f aca="false">IF($L$3&lt;&gt;0,NA(),IF(COUNTA(在庫と条件!A23:J23)=0,"",IF(COUNTA(在庫と条件!G23)=0,"",在庫と条件!G23)))</f>
        <v/>
      </c>
      <c r="F25" s="5" t="str">
        <f aca="false">IF($L$3&lt;&gt;0,NA(),IF(COUNTA(在庫と条件!A23:J23)=0,"",在庫と条件!K23))</f>
        <v/>
      </c>
      <c r="G25" s="5" t="str">
        <f aca="false">IF($L$3&lt;&gt;0,NA(),IF(COUNTA(在庫と条件!A23:J23)=0,"",IF(COUNTA(在庫と条件!I23)=0,"",在庫と条件!I23)))</f>
        <v/>
      </c>
      <c r="H25" s="6" t="str">
        <f aca="false">IF($L$3&lt;&gt;0,NA(),IF(COUNTA(在庫と条件!A23:J23)=0,"",在庫と条件!L23))</f>
        <v/>
      </c>
      <c r="I25" s="6" t="str">
        <f aca="false">IF($L$3&lt;&gt;0,NA(),IF(COUNTA(在庫と条件!A23:J23)=0,"",在庫と条件!M23))</f>
        <v/>
      </c>
      <c r="J25" s="1"/>
      <c r="K25" s="1"/>
      <c r="L25" s="1"/>
    </row>
    <row r="26" customFormat="false" ht="32" hidden="false" customHeight="true" outlineLevel="0" collapsed="false">
      <c r="A26" s="1" t="str">
        <f aca="false">IF($L$3&lt;&gt;0,NA(),IF(COUNTA(在庫と条件!A24:J24)=0,"",在庫と条件!A24))</f>
        <v/>
      </c>
      <c r="B26" s="5" t="str">
        <f aca="false">IF($L$3&lt;&gt;0,NA(),IF(COUNTA(在庫と条件!A24:J24)=0,"",IF(COUNTA(在庫と条件!C24)=0,"",在庫と条件!C24)))</f>
        <v/>
      </c>
      <c r="C26" s="5" t="str">
        <f aca="false">IF($L$3&lt;&gt;0,NA(),IF(COUNTA(在庫と条件!A24:J24)=0,"",IF(COUNTA(在庫と条件!E24)=0,"",在庫と条件!E24)))</f>
        <v/>
      </c>
      <c r="D26" s="5" t="str">
        <f aca="false">IF($L$3&lt;&gt;0,NA(),IF(COUNTA(在庫と条件!A24:J24)=0,"",IF(COUNTA(在庫と条件!F24)=0,"",在庫と条件!F24)))</f>
        <v/>
      </c>
      <c r="E26" s="5" t="str">
        <f aca="false">IF($L$3&lt;&gt;0,NA(),IF(COUNTA(在庫と条件!A24:J24)=0,"",IF(COUNTA(在庫と条件!G24)=0,"",在庫と条件!G24)))</f>
        <v/>
      </c>
      <c r="F26" s="5" t="str">
        <f aca="false">IF($L$3&lt;&gt;0,NA(),IF(COUNTA(在庫と条件!A24:J24)=0,"",在庫と条件!K24))</f>
        <v/>
      </c>
      <c r="G26" s="5" t="str">
        <f aca="false">IF($L$3&lt;&gt;0,NA(),IF(COUNTA(在庫と条件!A24:J24)=0,"",IF(COUNTA(在庫と条件!I24)=0,"",在庫と条件!I24)))</f>
        <v/>
      </c>
      <c r="H26" s="6" t="str">
        <f aca="false">IF($L$3&lt;&gt;0,NA(),IF(COUNTA(在庫と条件!A24:J24)=0,"",在庫と条件!L24))</f>
        <v/>
      </c>
      <c r="I26" s="6" t="str">
        <f aca="false">IF($L$3&lt;&gt;0,NA(),IF(COUNTA(在庫と条件!A24:J24)=0,"",在庫と条件!M24))</f>
        <v/>
      </c>
      <c r="J26" s="1"/>
      <c r="K26" s="1"/>
      <c r="L26" s="1"/>
    </row>
    <row r="27" customFormat="false" ht="32" hidden="false" customHeight="true" outlineLevel="0" collapsed="false">
      <c r="A27" s="1" t="str">
        <f aca="false">IF($L$3&lt;&gt;0,NA(),IF(COUNTA(在庫と条件!A25:J25)=0,"",在庫と条件!A25))</f>
        <v/>
      </c>
      <c r="B27" s="5" t="str">
        <f aca="false">IF($L$3&lt;&gt;0,NA(),IF(COUNTA(在庫と条件!A25:J25)=0,"",IF(COUNTA(在庫と条件!C25)=0,"",在庫と条件!C25)))</f>
        <v/>
      </c>
      <c r="C27" s="5" t="str">
        <f aca="false">IF($L$3&lt;&gt;0,NA(),IF(COUNTA(在庫と条件!A25:J25)=0,"",IF(COUNTA(在庫と条件!E25)=0,"",在庫と条件!E25)))</f>
        <v/>
      </c>
      <c r="D27" s="5" t="str">
        <f aca="false">IF($L$3&lt;&gt;0,NA(),IF(COUNTA(在庫と条件!A25:J25)=0,"",IF(COUNTA(在庫と条件!F25)=0,"",在庫と条件!F25)))</f>
        <v/>
      </c>
      <c r="E27" s="5" t="str">
        <f aca="false">IF($L$3&lt;&gt;0,NA(),IF(COUNTA(在庫と条件!A25:J25)=0,"",IF(COUNTA(在庫と条件!G25)=0,"",在庫と条件!G25)))</f>
        <v/>
      </c>
      <c r="F27" s="5" t="str">
        <f aca="false">IF($L$3&lt;&gt;0,NA(),IF(COUNTA(在庫と条件!A25:J25)=0,"",在庫と条件!K25))</f>
        <v/>
      </c>
      <c r="G27" s="5" t="str">
        <f aca="false">IF($L$3&lt;&gt;0,NA(),IF(COUNTA(在庫と条件!A25:J25)=0,"",IF(COUNTA(在庫と条件!I25)=0,"",在庫と条件!I25)))</f>
        <v/>
      </c>
      <c r="H27" s="6" t="str">
        <f aca="false">IF($L$3&lt;&gt;0,NA(),IF(COUNTA(在庫と条件!A25:J25)=0,"",在庫と条件!L25))</f>
        <v/>
      </c>
      <c r="I27" s="6" t="str">
        <f aca="false">IF($L$3&lt;&gt;0,NA(),IF(COUNTA(在庫と条件!A25:J25)=0,"",在庫と条件!M25))</f>
        <v/>
      </c>
      <c r="J27" s="1"/>
      <c r="K27" s="1"/>
      <c r="L27" s="1"/>
    </row>
    <row r="28" customFormat="false" ht="32" hidden="false" customHeight="true" outlineLevel="0" collapsed="false">
      <c r="A28" s="1" t="str">
        <f aca="false">IF($L$3&lt;&gt;0,NA(),IF(COUNTA(在庫と条件!A26:J26)=0,"",在庫と条件!A26))</f>
        <v/>
      </c>
      <c r="B28" s="5" t="str">
        <f aca="false">IF($L$3&lt;&gt;0,NA(),IF(COUNTA(在庫と条件!A26:J26)=0,"",IF(COUNTA(在庫と条件!C26)=0,"",在庫と条件!C26)))</f>
        <v/>
      </c>
      <c r="C28" s="5" t="str">
        <f aca="false">IF($L$3&lt;&gt;0,NA(),IF(COUNTA(在庫と条件!A26:J26)=0,"",IF(COUNTA(在庫と条件!E26)=0,"",在庫と条件!E26)))</f>
        <v/>
      </c>
      <c r="D28" s="5" t="str">
        <f aca="false">IF($L$3&lt;&gt;0,NA(),IF(COUNTA(在庫と条件!A26:J26)=0,"",IF(COUNTA(在庫と条件!F26)=0,"",在庫と条件!F26)))</f>
        <v/>
      </c>
      <c r="E28" s="5" t="str">
        <f aca="false">IF($L$3&lt;&gt;0,NA(),IF(COUNTA(在庫と条件!A26:J26)=0,"",IF(COUNTA(在庫と条件!G26)=0,"",在庫と条件!G26)))</f>
        <v/>
      </c>
      <c r="F28" s="5" t="str">
        <f aca="false">IF($L$3&lt;&gt;0,NA(),IF(COUNTA(在庫と条件!A26:J26)=0,"",在庫と条件!K26))</f>
        <v/>
      </c>
      <c r="G28" s="5" t="str">
        <f aca="false">IF($L$3&lt;&gt;0,NA(),IF(COUNTA(在庫と条件!A26:J26)=0,"",IF(COUNTA(在庫と条件!I26)=0,"",在庫と条件!I26)))</f>
        <v/>
      </c>
      <c r="H28" s="6" t="str">
        <f aca="false">IF($L$3&lt;&gt;0,NA(),IF(COUNTA(在庫と条件!A26:J26)=0,"",在庫と条件!L26))</f>
        <v/>
      </c>
      <c r="I28" s="6" t="str">
        <f aca="false">IF($L$3&lt;&gt;0,NA(),IF(COUNTA(在庫と条件!A26:J26)=0,"",在庫と条件!M26))</f>
        <v/>
      </c>
      <c r="J28" s="1"/>
      <c r="K28" s="1"/>
      <c r="L28" s="1"/>
    </row>
    <row r="29" customFormat="false" ht="32" hidden="false" customHeight="true" outlineLevel="0" collapsed="false">
      <c r="A29" s="1" t="str">
        <f aca="false">IF($L$3&lt;&gt;0,NA(),IF(COUNTA(在庫と条件!A27:J27)=0,"",在庫と条件!A27))</f>
        <v/>
      </c>
      <c r="B29" s="5" t="str">
        <f aca="false">IF($L$3&lt;&gt;0,NA(),IF(COUNTA(在庫と条件!A27:J27)=0,"",IF(COUNTA(在庫と条件!C27)=0,"",在庫と条件!C27)))</f>
        <v/>
      </c>
      <c r="C29" s="5" t="str">
        <f aca="false">IF($L$3&lt;&gt;0,NA(),IF(COUNTA(在庫と条件!A27:J27)=0,"",IF(COUNTA(在庫と条件!E27)=0,"",在庫と条件!E27)))</f>
        <v/>
      </c>
      <c r="D29" s="5" t="str">
        <f aca="false">IF($L$3&lt;&gt;0,NA(),IF(COUNTA(在庫と条件!A27:J27)=0,"",IF(COUNTA(在庫と条件!F27)=0,"",在庫と条件!F27)))</f>
        <v/>
      </c>
      <c r="E29" s="5" t="str">
        <f aca="false">IF($L$3&lt;&gt;0,NA(),IF(COUNTA(在庫と条件!A27:J27)=0,"",IF(COUNTA(在庫と条件!G27)=0,"",在庫と条件!G27)))</f>
        <v/>
      </c>
      <c r="F29" s="5" t="str">
        <f aca="false">IF($L$3&lt;&gt;0,NA(),IF(COUNTA(在庫と条件!A27:J27)=0,"",在庫と条件!K27))</f>
        <v/>
      </c>
      <c r="G29" s="5" t="str">
        <f aca="false">IF($L$3&lt;&gt;0,NA(),IF(COUNTA(在庫と条件!A27:J27)=0,"",IF(COUNTA(在庫と条件!I27)=0,"",在庫と条件!I27)))</f>
        <v/>
      </c>
      <c r="H29" s="6" t="str">
        <f aca="false">IF($L$3&lt;&gt;0,NA(),IF(COUNTA(在庫と条件!A27:J27)=0,"",在庫と条件!L27))</f>
        <v/>
      </c>
      <c r="I29" s="6" t="str">
        <f aca="false">IF($L$3&lt;&gt;0,NA(),IF(COUNTA(在庫と条件!A27:J27)=0,"",在庫と条件!M27))</f>
        <v/>
      </c>
      <c r="J29" s="1"/>
      <c r="K29" s="1"/>
      <c r="L29" s="1"/>
    </row>
    <row r="30" customFormat="false" ht="32" hidden="false" customHeight="true" outlineLevel="0" collapsed="false">
      <c r="A30" s="1" t="str">
        <f aca="false">IF($L$3&lt;&gt;0,NA(),IF(COUNTA(在庫と条件!A28:J28)=0,"",在庫と条件!A28))</f>
        <v/>
      </c>
      <c r="B30" s="5" t="str">
        <f aca="false">IF($L$3&lt;&gt;0,NA(),IF(COUNTA(在庫と条件!A28:J28)=0,"",IF(COUNTA(在庫と条件!C28)=0,"",在庫と条件!C28)))</f>
        <v/>
      </c>
      <c r="C30" s="5" t="str">
        <f aca="false">IF($L$3&lt;&gt;0,NA(),IF(COUNTA(在庫と条件!A28:J28)=0,"",IF(COUNTA(在庫と条件!E28)=0,"",在庫と条件!E28)))</f>
        <v/>
      </c>
      <c r="D30" s="5" t="str">
        <f aca="false">IF($L$3&lt;&gt;0,NA(),IF(COUNTA(在庫と条件!A28:J28)=0,"",IF(COUNTA(在庫と条件!F28)=0,"",在庫と条件!F28)))</f>
        <v/>
      </c>
      <c r="E30" s="5" t="str">
        <f aca="false">IF($L$3&lt;&gt;0,NA(),IF(COUNTA(在庫と条件!A28:J28)=0,"",IF(COUNTA(在庫と条件!G28)=0,"",在庫と条件!G28)))</f>
        <v/>
      </c>
      <c r="F30" s="5" t="str">
        <f aca="false">IF($L$3&lt;&gt;0,NA(),IF(COUNTA(在庫と条件!A28:J28)=0,"",在庫と条件!K28))</f>
        <v/>
      </c>
      <c r="G30" s="5" t="str">
        <f aca="false">IF($L$3&lt;&gt;0,NA(),IF(COUNTA(在庫と条件!A28:J28)=0,"",IF(COUNTA(在庫と条件!I28)=0,"",在庫と条件!I28)))</f>
        <v/>
      </c>
      <c r="H30" s="6" t="str">
        <f aca="false">IF($L$3&lt;&gt;0,NA(),IF(COUNTA(在庫と条件!A28:J28)=0,"",在庫と条件!L28))</f>
        <v/>
      </c>
      <c r="I30" s="6" t="str">
        <f aca="false">IF($L$3&lt;&gt;0,NA(),IF(COUNTA(在庫と条件!A28:J28)=0,"",在庫と条件!M28))</f>
        <v/>
      </c>
      <c r="J30" s="1"/>
      <c r="K30" s="1"/>
      <c r="L30" s="1"/>
    </row>
    <row r="31" customFormat="false" ht="32" hidden="false" customHeight="true" outlineLevel="0" collapsed="false">
      <c r="A31" s="1" t="str">
        <f aca="false">IF($L$3&lt;&gt;0,NA(),IF(COUNTA(在庫と条件!A29:J29)=0,"",在庫と条件!A29))</f>
        <v/>
      </c>
      <c r="B31" s="5" t="str">
        <f aca="false">IF($L$3&lt;&gt;0,NA(),IF(COUNTA(在庫と条件!A29:J29)=0,"",IF(COUNTA(在庫と条件!C29)=0,"",在庫と条件!C29)))</f>
        <v/>
      </c>
      <c r="C31" s="5" t="str">
        <f aca="false">IF($L$3&lt;&gt;0,NA(),IF(COUNTA(在庫と条件!A29:J29)=0,"",IF(COUNTA(在庫と条件!E29)=0,"",在庫と条件!E29)))</f>
        <v/>
      </c>
      <c r="D31" s="5" t="str">
        <f aca="false">IF($L$3&lt;&gt;0,NA(),IF(COUNTA(在庫と条件!A29:J29)=0,"",IF(COUNTA(在庫と条件!F29)=0,"",在庫と条件!F29)))</f>
        <v/>
      </c>
      <c r="E31" s="5" t="str">
        <f aca="false">IF($L$3&lt;&gt;0,NA(),IF(COUNTA(在庫と条件!A29:J29)=0,"",IF(COUNTA(在庫と条件!G29)=0,"",在庫と条件!G29)))</f>
        <v/>
      </c>
      <c r="F31" s="5" t="str">
        <f aca="false">IF($L$3&lt;&gt;0,NA(),IF(COUNTA(在庫と条件!A29:J29)=0,"",在庫と条件!K29))</f>
        <v/>
      </c>
      <c r="G31" s="5" t="str">
        <f aca="false">IF($L$3&lt;&gt;0,NA(),IF(COUNTA(在庫と条件!A29:J29)=0,"",IF(COUNTA(在庫と条件!I29)=0,"",在庫と条件!I29)))</f>
        <v/>
      </c>
      <c r="H31" s="6" t="str">
        <f aca="false">IF($L$3&lt;&gt;0,NA(),IF(COUNTA(在庫と条件!A29:J29)=0,"",在庫と条件!L29))</f>
        <v/>
      </c>
      <c r="I31" s="6" t="str">
        <f aca="false">IF($L$3&lt;&gt;0,NA(),IF(COUNTA(在庫と条件!A29:J29)=0,"",在庫と条件!M29))</f>
        <v/>
      </c>
      <c r="J31" s="1"/>
      <c r="K31" s="1"/>
      <c r="L31" s="1"/>
    </row>
    <row r="32" customFormat="false" ht="32" hidden="false" customHeight="true" outlineLevel="0" collapsed="false">
      <c r="A32" s="1" t="str">
        <f aca="false">IF($L$3&lt;&gt;0,NA(),IF(COUNTA(在庫と条件!A30:J30)=0,"",在庫と条件!A30))</f>
        <v/>
      </c>
      <c r="B32" s="5" t="str">
        <f aca="false">IF($L$3&lt;&gt;0,NA(),IF(COUNTA(在庫と条件!A30:J30)=0,"",IF(COUNTA(在庫と条件!C30)=0,"",在庫と条件!C30)))</f>
        <v/>
      </c>
      <c r="C32" s="5" t="str">
        <f aca="false">IF($L$3&lt;&gt;0,NA(),IF(COUNTA(在庫と条件!A30:J30)=0,"",IF(COUNTA(在庫と条件!E30)=0,"",在庫と条件!E30)))</f>
        <v/>
      </c>
      <c r="D32" s="5" t="str">
        <f aca="false">IF($L$3&lt;&gt;0,NA(),IF(COUNTA(在庫と条件!A30:J30)=0,"",IF(COUNTA(在庫と条件!F30)=0,"",在庫と条件!F30)))</f>
        <v/>
      </c>
      <c r="E32" s="5" t="str">
        <f aca="false">IF($L$3&lt;&gt;0,NA(),IF(COUNTA(在庫と条件!A30:J30)=0,"",IF(COUNTA(在庫と条件!G30)=0,"",在庫と条件!G30)))</f>
        <v/>
      </c>
      <c r="F32" s="5" t="str">
        <f aca="false">IF($L$3&lt;&gt;0,NA(),IF(COUNTA(在庫と条件!A30:J30)=0,"",在庫と条件!K30))</f>
        <v/>
      </c>
      <c r="G32" s="5" t="str">
        <f aca="false">IF($L$3&lt;&gt;0,NA(),IF(COUNTA(在庫と条件!A30:J30)=0,"",IF(COUNTA(在庫と条件!I30)=0,"",在庫と条件!I30)))</f>
        <v/>
      </c>
      <c r="H32" s="6" t="str">
        <f aca="false">IF($L$3&lt;&gt;0,NA(),IF(COUNTA(在庫と条件!A30:J30)=0,"",在庫と条件!L30))</f>
        <v/>
      </c>
      <c r="I32" s="6" t="str">
        <f aca="false">IF($L$3&lt;&gt;0,NA(),IF(COUNTA(在庫と条件!A30:J30)=0,"",在庫と条件!M30))</f>
        <v/>
      </c>
      <c r="J32" s="1"/>
      <c r="K32" s="1"/>
      <c r="L32" s="1"/>
    </row>
    <row r="33" customFormat="false" ht="32" hidden="false" customHeight="true" outlineLevel="0" collapsed="false">
      <c r="A33" s="1" t="str">
        <f aca="false">IF($L$3&lt;&gt;0,NA(),IF(COUNTA(在庫と条件!A31:J31)=0,"",在庫と条件!A31))</f>
        <v/>
      </c>
      <c r="B33" s="5" t="str">
        <f aca="false">IF($L$3&lt;&gt;0,NA(),IF(COUNTA(在庫と条件!A31:J31)=0,"",IF(COUNTA(在庫と条件!C31)=0,"",在庫と条件!C31)))</f>
        <v/>
      </c>
      <c r="C33" s="5" t="str">
        <f aca="false">IF($L$3&lt;&gt;0,NA(),IF(COUNTA(在庫と条件!A31:J31)=0,"",IF(COUNTA(在庫と条件!E31)=0,"",在庫と条件!E31)))</f>
        <v/>
      </c>
      <c r="D33" s="5" t="str">
        <f aca="false">IF($L$3&lt;&gt;0,NA(),IF(COUNTA(在庫と条件!A31:J31)=0,"",IF(COUNTA(在庫と条件!F31)=0,"",在庫と条件!F31)))</f>
        <v/>
      </c>
      <c r="E33" s="5" t="str">
        <f aca="false">IF($L$3&lt;&gt;0,NA(),IF(COUNTA(在庫と条件!A31:J31)=0,"",IF(COUNTA(在庫と条件!G31)=0,"",在庫と条件!G31)))</f>
        <v/>
      </c>
      <c r="F33" s="5" t="str">
        <f aca="false">IF($L$3&lt;&gt;0,NA(),IF(COUNTA(在庫と条件!A31:J31)=0,"",在庫と条件!K31))</f>
        <v/>
      </c>
      <c r="G33" s="5" t="str">
        <f aca="false">IF($L$3&lt;&gt;0,NA(),IF(COUNTA(在庫と条件!A31:J31)=0,"",IF(COUNTA(在庫と条件!I31)=0,"",在庫と条件!I31)))</f>
        <v/>
      </c>
      <c r="H33" s="6" t="str">
        <f aca="false">IF($L$3&lt;&gt;0,NA(),IF(COUNTA(在庫と条件!A31:J31)=0,"",在庫と条件!L31))</f>
        <v/>
      </c>
      <c r="I33" s="6" t="str">
        <f aca="false">IF($L$3&lt;&gt;0,NA(),IF(COUNTA(在庫と条件!A31:J31)=0,"",在庫と条件!M31))</f>
        <v/>
      </c>
      <c r="J33" s="1"/>
      <c r="K33" s="1"/>
      <c r="L33" s="1"/>
    </row>
    <row r="34" customFormat="false" ht="32" hidden="false" customHeight="true" outlineLevel="0" collapsed="false">
      <c r="A34" s="1" t="str">
        <f aca="false">IF($L$3&lt;&gt;0,NA(),IF(COUNTA(在庫と条件!A32:J32)=0,"",在庫と条件!A32))</f>
        <v/>
      </c>
      <c r="B34" s="5" t="str">
        <f aca="false">IF($L$3&lt;&gt;0,NA(),IF(COUNTA(在庫と条件!A32:J32)=0,"",IF(COUNTA(在庫と条件!C32)=0,"",在庫と条件!C32)))</f>
        <v/>
      </c>
      <c r="C34" s="5" t="str">
        <f aca="false">IF($L$3&lt;&gt;0,NA(),IF(COUNTA(在庫と条件!A32:J32)=0,"",IF(COUNTA(在庫と条件!E32)=0,"",在庫と条件!E32)))</f>
        <v/>
      </c>
      <c r="D34" s="5" t="str">
        <f aca="false">IF($L$3&lt;&gt;0,NA(),IF(COUNTA(在庫と条件!A32:J32)=0,"",IF(COUNTA(在庫と条件!F32)=0,"",在庫と条件!F32)))</f>
        <v/>
      </c>
      <c r="E34" s="5" t="str">
        <f aca="false">IF($L$3&lt;&gt;0,NA(),IF(COUNTA(在庫と条件!A32:J32)=0,"",IF(COUNTA(在庫と条件!G32)=0,"",在庫と条件!G32)))</f>
        <v/>
      </c>
      <c r="F34" s="5" t="str">
        <f aca="false">IF($L$3&lt;&gt;0,NA(),IF(COUNTA(在庫と条件!A32:J32)=0,"",在庫と条件!K32))</f>
        <v/>
      </c>
      <c r="G34" s="5" t="str">
        <f aca="false">IF($L$3&lt;&gt;0,NA(),IF(COUNTA(在庫と条件!A32:J32)=0,"",IF(COUNTA(在庫と条件!I32)=0,"",在庫と条件!I32)))</f>
        <v/>
      </c>
      <c r="H34" s="6" t="str">
        <f aca="false">IF($L$3&lt;&gt;0,NA(),IF(COUNTA(在庫と条件!A32:J32)=0,"",在庫と条件!L32))</f>
        <v/>
      </c>
      <c r="I34" s="6" t="str">
        <f aca="false">IF($L$3&lt;&gt;0,NA(),IF(COUNTA(在庫と条件!A32:J32)=0,"",在庫と条件!M32))</f>
        <v/>
      </c>
      <c r="J34" s="1"/>
      <c r="K34" s="1"/>
      <c r="L34" s="1"/>
    </row>
    <row r="35" customFormat="false" ht="32" hidden="false" customHeight="true" outlineLevel="0" collapsed="false">
      <c r="A35" s="1" t="str">
        <f aca="false">IF($L$3&lt;&gt;0,NA(),IF(COUNTA(在庫と条件!A33:J33)=0,"",在庫と条件!A33))</f>
        <v/>
      </c>
      <c r="B35" s="5" t="str">
        <f aca="false">IF($L$3&lt;&gt;0,NA(),IF(COUNTA(在庫と条件!A33:J33)=0,"",IF(COUNTA(在庫と条件!C33)=0,"",在庫と条件!C33)))</f>
        <v/>
      </c>
      <c r="C35" s="5" t="str">
        <f aca="false">IF($L$3&lt;&gt;0,NA(),IF(COUNTA(在庫と条件!A33:J33)=0,"",IF(COUNTA(在庫と条件!E33)=0,"",在庫と条件!E33)))</f>
        <v/>
      </c>
      <c r="D35" s="5" t="str">
        <f aca="false">IF($L$3&lt;&gt;0,NA(),IF(COUNTA(在庫と条件!A33:J33)=0,"",IF(COUNTA(在庫と条件!F33)=0,"",在庫と条件!F33)))</f>
        <v/>
      </c>
      <c r="E35" s="5" t="str">
        <f aca="false">IF($L$3&lt;&gt;0,NA(),IF(COUNTA(在庫と条件!A33:J33)=0,"",IF(COUNTA(在庫と条件!G33)=0,"",在庫と条件!G33)))</f>
        <v/>
      </c>
      <c r="F35" s="5" t="str">
        <f aca="false">IF($L$3&lt;&gt;0,NA(),IF(COUNTA(在庫と条件!A33:J33)=0,"",在庫と条件!K33))</f>
        <v/>
      </c>
      <c r="G35" s="5" t="str">
        <f aca="false">IF($L$3&lt;&gt;0,NA(),IF(COUNTA(在庫と条件!A33:J33)=0,"",IF(COUNTA(在庫と条件!I33)=0,"",在庫と条件!I33)))</f>
        <v/>
      </c>
      <c r="H35" s="6" t="str">
        <f aca="false">IF($L$3&lt;&gt;0,NA(),IF(COUNTA(在庫と条件!A33:J33)=0,"",在庫と条件!L33))</f>
        <v/>
      </c>
      <c r="I35" s="6" t="str">
        <f aca="false">IF($L$3&lt;&gt;0,NA(),IF(COUNTA(在庫と条件!A33:J33)=0,"",在庫と条件!M33))</f>
        <v/>
      </c>
      <c r="J35" s="1"/>
      <c r="K35" s="1"/>
      <c r="L35" s="1"/>
    </row>
    <row r="36" customFormat="false" ht="32" hidden="false" customHeight="true" outlineLevel="0" collapsed="false">
      <c r="A36" s="1" t="str">
        <f aca="false">IF($L$3&lt;&gt;0,NA(),IF(COUNTA(在庫と条件!A34:J34)=0,"",在庫と条件!A34))</f>
        <v/>
      </c>
      <c r="B36" s="5" t="str">
        <f aca="false">IF($L$3&lt;&gt;0,NA(),IF(COUNTA(在庫と条件!A34:J34)=0,"",IF(COUNTA(在庫と条件!C34)=0,"",在庫と条件!C34)))</f>
        <v/>
      </c>
      <c r="C36" s="5" t="str">
        <f aca="false">IF($L$3&lt;&gt;0,NA(),IF(COUNTA(在庫と条件!A34:J34)=0,"",IF(COUNTA(在庫と条件!E34)=0,"",在庫と条件!E34)))</f>
        <v/>
      </c>
      <c r="D36" s="5" t="str">
        <f aca="false">IF($L$3&lt;&gt;0,NA(),IF(COUNTA(在庫と条件!A34:J34)=0,"",IF(COUNTA(在庫と条件!F34)=0,"",在庫と条件!F34)))</f>
        <v/>
      </c>
      <c r="E36" s="5" t="str">
        <f aca="false">IF($L$3&lt;&gt;0,NA(),IF(COUNTA(在庫と条件!A34:J34)=0,"",IF(COUNTA(在庫と条件!G34)=0,"",在庫と条件!G34)))</f>
        <v/>
      </c>
      <c r="F36" s="5" t="str">
        <f aca="false">IF($L$3&lt;&gt;0,NA(),IF(COUNTA(在庫と条件!A34:J34)=0,"",在庫と条件!K34))</f>
        <v/>
      </c>
      <c r="G36" s="5" t="str">
        <f aca="false">IF($L$3&lt;&gt;0,NA(),IF(COUNTA(在庫と条件!A34:J34)=0,"",IF(COUNTA(在庫と条件!I34)=0,"",在庫と条件!I34)))</f>
        <v/>
      </c>
      <c r="H36" s="6" t="str">
        <f aca="false">IF($L$3&lt;&gt;0,NA(),IF(COUNTA(在庫と条件!A34:J34)=0,"",在庫と条件!L34))</f>
        <v/>
      </c>
      <c r="I36" s="6" t="str">
        <f aca="false">IF($L$3&lt;&gt;0,NA(),IF(COUNTA(在庫と条件!A34:J34)=0,"",在庫と条件!M34))</f>
        <v/>
      </c>
      <c r="J36" s="1"/>
      <c r="K36" s="1"/>
      <c r="L36" s="1"/>
    </row>
    <row r="37" customFormat="false" ht="32" hidden="false" customHeight="true" outlineLevel="0" collapsed="false">
      <c r="A37" s="1" t="str">
        <f aca="false">IF($L$3&lt;&gt;0,NA(),IF(COUNTA(在庫と条件!A35:J35)=0,"",在庫と条件!A35))</f>
        <v/>
      </c>
      <c r="B37" s="5" t="str">
        <f aca="false">IF($L$3&lt;&gt;0,NA(),IF(COUNTA(在庫と条件!A35:J35)=0,"",IF(COUNTA(在庫と条件!C35)=0,"",在庫と条件!C35)))</f>
        <v/>
      </c>
      <c r="C37" s="5" t="str">
        <f aca="false">IF($L$3&lt;&gt;0,NA(),IF(COUNTA(在庫と条件!A35:J35)=0,"",IF(COUNTA(在庫と条件!E35)=0,"",在庫と条件!E35)))</f>
        <v/>
      </c>
      <c r="D37" s="5" t="str">
        <f aca="false">IF($L$3&lt;&gt;0,NA(),IF(COUNTA(在庫と条件!A35:J35)=0,"",IF(COUNTA(在庫と条件!F35)=0,"",在庫と条件!F35)))</f>
        <v/>
      </c>
      <c r="E37" s="5" t="str">
        <f aca="false">IF($L$3&lt;&gt;0,NA(),IF(COUNTA(在庫と条件!A35:J35)=0,"",IF(COUNTA(在庫と条件!G35)=0,"",在庫と条件!G35)))</f>
        <v/>
      </c>
      <c r="F37" s="5" t="str">
        <f aca="false">IF($L$3&lt;&gt;0,NA(),IF(COUNTA(在庫と条件!A35:J35)=0,"",在庫と条件!K35))</f>
        <v/>
      </c>
      <c r="G37" s="5" t="str">
        <f aca="false">IF($L$3&lt;&gt;0,NA(),IF(COUNTA(在庫と条件!A35:J35)=0,"",IF(COUNTA(在庫と条件!I35)=0,"",在庫と条件!I35)))</f>
        <v/>
      </c>
      <c r="H37" s="6" t="str">
        <f aca="false">IF($L$3&lt;&gt;0,NA(),IF(COUNTA(在庫と条件!A35:J35)=0,"",在庫と条件!L35))</f>
        <v/>
      </c>
      <c r="I37" s="6" t="str">
        <f aca="false">IF($L$3&lt;&gt;0,NA(),IF(COUNTA(在庫と条件!A35:J35)=0,"",在庫と条件!M35))</f>
        <v/>
      </c>
      <c r="J37" s="1"/>
      <c r="K37" s="1"/>
      <c r="L37" s="1"/>
    </row>
    <row r="38" customFormat="false" ht="32" hidden="false" customHeight="true" outlineLevel="0" collapsed="false">
      <c r="A38" s="1" t="str">
        <f aca="false">IF($L$3&lt;&gt;0,NA(),IF(COUNTA(在庫と条件!A36:J36)=0,"",在庫と条件!A36))</f>
        <v/>
      </c>
      <c r="B38" s="5" t="str">
        <f aca="false">IF($L$3&lt;&gt;0,NA(),IF(COUNTA(在庫と条件!A36:J36)=0,"",IF(COUNTA(在庫と条件!C36)=0,"",在庫と条件!C36)))</f>
        <v/>
      </c>
      <c r="C38" s="5" t="str">
        <f aca="false">IF($L$3&lt;&gt;0,NA(),IF(COUNTA(在庫と条件!A36:J36)=0,"",IF(COUNTA(在庫と条件!E36)=0,"",在庫と条件!E36)))</f>
        <v/>
      </c>
      <c r="D38" s="5" t="str">
        <f aca="false">IF($L$3&lt;&gt;0,NA(),IF(COUNTA(在庫と条件!A36:J36)=0,"",IF(COUNTA(在庫と条件!F36)=0,"",在庫と条件!F36)))</f>
        <v/>
      </c>
      <c r="E38" s="5" t="str">
        <f aca="false">IF($L$3&lt;&gt;0,NA(),IF(COUNTA(在庫と条件!A36:J36)=0,"",IF(COUNTA(在庫と条件!G36)=0,"",在庫と条件!G36)))</f>
        <v/>
      </c>
      <c r="F38" s="5" t="str">
        <f aca="false">IF($L$3&lt;&gt;0,NA(),IF(COUNTA(在庫と条件!A36:J36)=0,"",在庫と条件!K36))</f>
        <v/>
      </c>
      <c r="G38" s="5" t="str">
        <f aca="false">IF($L$3&lt;&gt;0,NA(),IF(COUNTA(在庫と条件!A36:J36)=0,"",IF(COUNTA(在庫と条件!I36)=0,"",在庫と条件!I36)))</f>
        <v/>
      </c>
      <c r="H38" s="6" t="str">
        <f aca="false">IF($L$3&lt;&gt;0,NA(),IF(COUNTA(在庫と条件!A36:J36)=0,"",在庫と条件!L36))</f>
        <v/>
      </c>
      <c r="I38" s="6" t="str">
        <f aca="false">IF($L$3&lt;&gt;0,NA(),IF(COUNTA(在庫と条件!A36:J36)=0,"",在庫と条件!M36))</f>
        <v/>
      </c>
      <c r="J38" s="1"/>
      <c r="K38" s="1"/>
      <c r="L38" s="1"/>
    </row>
    <row r="39" customFormat="false" ht="32" hidden="false" customHeight="true" outlineLevel="0" collapsed="false">
      <c r="A39" s="1" t="str">
        <f aca="false">IF($L$3&lt;&gt;0,NA(),IF(COUNTA(在庫と条件!A37:J37)=0,"",在庫と条件!A37))</f>
        <v/>
      </c>
      <c r="B39" s="5" t="str">
        <f aca="false">IF($L$3&lt;&gt;0,NA(),IF(COUNTA(在庫と条件!A37:J37)=0,"",IF(COUNTA(在庫と条件!C37)=0,"",在庫と条件!C37)))</f>
        <v/>
      </c>
      <c r="C39" s="5" t="str">
        <f aca="false">IF($L$3&lt;&gt;0,NA(),IF(COUNTA(在庫と条件!A37:J37)=0,"",IF(COUNTA(在庫と条件!E37)=0,"",在庫と条件!E37)))</f>
        <v/>
      </c>
      <c r="D39" s="5" t="str">
        <f aca="false">IF($L$3&lt;&gt;0,NA(),IF(COUNTA(在庫と条件!A37:J37)=0,"",IF(COUNTA(在庫と条件!F37)=0,"",在庫と条件!F37)))</f>
        <v/>
      </c>
      <c r="E39" s="5" t="str">
        <f aca="false">IF($L$3&lt;&gt;0,NA(),IF(COUNTA(在庫と条件!A37:J37)=0,"",IF(COUNTA(在庫と条件!G37)=0,"",在庫と条件!G37)))</f>
        <v/>
      </c>
      <c r="F39" s="5" t="str">
        <f aca="false">IF($L$3&lt;&gt;0,NA(),IF(COUNTA(在庫と条件!A37:J37)=0,"",在庫と条件!K37))</f>
        <v/>
      </c>
      <c r="G39" s="5" t="str">
        <f aca="false">IF($L$3&lt;&gt;0,NA(),IF(COUNTA(在庫と条件!A37:J37)=0,"",IF(COUNTA(在庫と条件!I37)=0,"",在庫と条件!I37)))</f>
        <v/>
      </c>
      <c r="H39" s="6" t="str">
        <f aca="false">IF($L$3&lt;&gt;0,NA(),IF(COUNTA(在庫と条件!A37:J37)=0,"",在庫と条件!L37))</f>
        <v/>
      </c>
      <c r="I39" s="6" t="str">
        <f aca="false">IF($L$3&lt;&gt;0,NA(),IF(COUNTA(在庫と条件!A37:J37)=0,"",在庫と条件!M37))</f>
        <v/>
      </c>
      <c r="J39" s="1"/>
      <c r="K39" s="1"/>
      <c r="L39" s="1"/>
    </row>
    <row r="40" customFormat="false" ht="32" hidden="false" customHeight="true" outlineLevel="0" collapsed="false">
      <c r="A40" s="1" t="str">
        <f aca="false">IF($L$3&lt;&gt;0,NA(),IF(COUNTA(在庫と条件!A38:J38)=0,"",在庫と条件!A38))</f>
        <v/>
      </c>
      <c r="B40" s="5" t="str">
        <f aca="false">IF($L$3&lt;&gt;0,NA(),IF(COUNTA(在庫と条件!A38:J38)=0,"",IF(COUNTA(在庫と条件!C38)=0,"",在庫と条件!C38)))</f>
        <v/>
      </c>
      <c r="C40" s="5" t="str">
        <f aca="false">IF($L$3&lt;&gt;0,NA(),IF(COUNTA(在庫と条件!A38:J38)=0,"",IF(COUNTA(在庫と条件!E38)=0,"",在庫と条件!E38)))</f>
        <v/>
      </c>
      <c r="D40" s="5" t="str">
        <f aca="false">IF($L$3&lt;&gt;0,NA(),IF(COUNTA(在庫と条件!A38:J38)=0,"",IF(COUNTA(在庫と条件!F38)=0,"",在庫と条件!F38)))</f>
        <v/>
      </c>
      <c r="E40" s="5" t="str">
        <f aca="false">IF($L$3&lt;&gt;0,NA(),IF(COUNTA(在庫と条件!A38:J38)=0,"",IF(COUNTA(在庫と条件!G38)=0,"",在庫と条件!G38)))</f>
        <v/>
      </c>
      <c r="F40" s="5" t="str">
        <f aca="false">IF($L$3&lt;&gt;0,NA(),IF(COUNTA(在庫と条件!A38:J38)=0,"",在庫と条件!K38))</f>
        <v/>
      </c>
      <c r="G40" s="5" t="str">
        <f aca="false">IF($L$3&lt;&gt;0,NA(),IF(COUNTA(在庫と条件!A38:J38)=0,"",IF(COUNTA(在庫と条件!I38)=0,"",在庫と条件!I38)))</f>
        <v/>
      </c>
      <c r="H40" s="6" t="str">
        <f aca="false">IF($L$3&lt;&gt;0,NA(),IF(COUNTA(在庫と条件!A38:J38)=0,"",在庫と条件!L38))</f>
        <v/>
      </c>
      <c r="I40" s="6" t="str">
        <f aca="false">IF($L$3&lt;&gt;0,NA(),IF(COUNTA(在庫と条件!A38:J38)=0,"",在庫と条件!M38))</f>
        <v/>
      </c>
      <c r="J40" s="1"/>
      <c r="K40" s="1"/>
      <c r="L40" s="1"/>
    </row>
    <row r="41" customFormat="false" ht="32" hidden="false" customHeight="true" outlineLevel="0" collapsed="false">
      <c r="A41" s="1" t="str">
        <f aca="false">IF($L$3&lt;&gt;0,NA(),IF(COUNTA(在庫と条件!A39:J39)=0,"",在庫と条件!A39))</f>
        <v/>
      </c>
      <c r="B41" s="5" t="str">
        <f aca="false">IF($L$3&lt;&gt;0,NA(),IF(COUNTA(在庫と条件!A39:J39)=0,"",IF(COUNTA(在庫と条件!C39)=0,"",在庫と条件!C39)))</f>
        <v/>
      </c>
      <c r="C41" s="5" t="str">
        <f aca="false">IF($L$3&lt;&gt;0,NA(),IF(COUNTA(在庫と条件!A39:J39)=0,"",IF(COUNTA(在庫と条件!E39)=0,"",在庫と条件!E39)))</f>
        <v/>
      </c>
      <c r="D41" s="5" t="str">
        <f aca="false">IF($L$3&lt;&gt;0,NA(),IF(COUNTA(在庫と条件!A39:J39)=0,"",IF(COUNTA(在庫と条件!F39)=0,"",在庫と条件!F39)))</f>
        <v/>
      </c>
      <c r="E41" s="5" t="str">
        <f aca="false">IF($L$3&lt;&gt;0,NA(),IF(COUNTA(在庫と条件!A39:J39)=0,"",IF(COUNTA(在庫と条件!G39)=0,"",在庫と条件!G39)))</f>
        <v/>
      </c>
      <c r="F41" s="5" t="str">
        <f aca="false">IF($L$3&lt;&gt;0,NA(),IF(COUNTA(在庫と条件!A39:J39)=0,"",在庫と条件!K39))</f>
        <v/>
      </c>
      <c r="G41" s="5" t="str">
        <f aca="false">IF($L$3&lt;&gt;0,NA(),IF(COUNTA(在庫と条件!A39:J39)=0,"",IF(COUNTA(在庫と条件!I39)=0,"",在庫と条件!I39)))</f>
        <v/>
      </c>
      <c r="H41" s="6" t="str">
        <f aca="false">IF($L$3&lt;&gt;0,NA(),IF(COUNTA(在庫と条件!A39:J39)=0,"",在庫と条件!L39))</f>
        <v/>
      </c>
      <c r="I41" s="6" t="str">
        <f aca="false">IF($L$3&lt;&gt;0,NA(),IF(COUNTA(在庫と条件!A39:J39)=0,"",在庫と条件!M39))</f>
        <v/>
      </c>
      <c r="J41" s="1"/>
      <c r="K41" s="1"/>
      <c r="L41" s="1"/>
    </row>
    <row r="42" customFormat="false" ht="32" hidden="false" customHeight="true" outlineLevel="0" collapsed="false">
      <c r="A42" s="1" t="str">
        <f aca="false">IF($L$3&lt;&gt;0,NA(),IF(COUNTA(在庫と条件!A40:J40)=0,"",在庫と条件!A40))</f>
        <v/>
      </c>
      <c r="B42" s="5" t="str">
        <f aca="false">IF($L$3&lt;&gt;0,NA(),IF(COUNTA(在庫と条件!A40:J40)=0,"",IF(COUNTA(在庫と条件!C40)=0,"",在庫と条件!C40)))</f>
        <v/>
      </c>
      <c r="C42" s="5" t="str">
        <f aca="false">IF($L$3&lt;&gt;0,NA(),IF(COUNTA(在庫と条件!A40:J40)=0,"",IF(COUNTA(在庫と条件!E40)=0,"",在庫と条件!E40)))</f>
        <v/>
      </c>
      <c r="D42" s="5" t="str">
        <f aca="false">IF($L$3&lt;&gt;0,NA(),IF(COUNTA(在庫と条件!A40:J40)=0,"",IF(COUNTA(在庫と条件!F40)=0,"",在庫と条件!F40)))</f>
        <v/>
      </c>
      <c r="E42" s="5" t="str">
        <f aca="false">IF($L$3&lt;&gt;0,NA(),IF(COUNTA(在庫と条件!A40:J40)=0,"",IF(COUNTA(在庫と条件!G40)=0,"",在庫と条件!G40)))</f>
        <v/>
      </c>
      <c r="F42" s="5" t="str">
        <f aca="false">IF($L$3&lt;&gt;0,NA(),IF(COUNTA(在庫と条件!A40:J40)=0,"",在庫と条件!K40))</f>
        <v/>
      </c>
      <c r="G42" s="5" t="str">
        <f aca="false">IF($L$3&lt;&gt;0,NA(),IF(COUNTA(在庫と条件!A40:J40)=0,"",IF(COUNTA(在庫と条件!I40)=0,"",在庫と条件!I40)))</f>
        <v/>
      </c>
      <c r="H42" s="6" t="str">
        <f aca="false">IF($L$3&lt;&gt;0,NA(),IF(COUNTA(在庫と条件!A40:J40)=0,"",在庫と条件!L40))</f>
        <v/>
      </c>
      <c r="I42" s="6" t="str">
        <f aca="false">IF($L$3&lt;&gt;0,NA(),IF(COUNTA(在庫と条件!A40:J40)=0,"",在庫と条件!M40))</f>
        <v/>
      </c>
      <c r="J42" s="1"/>
      <c r="K42" s="1"/>
      <c r="L42" s="1"/>
    </row>
    <row r="43" customFormat="false" ht="32" hidden="false" customHeight="true" outlineLevel="0" collapsed="false">
      <c r="A43" s="1" t="str">
        <f aca="false">IF($L$3&lt;&gt;0,NA(),IF(COUNTA(在庫と条件!A41:J41)=0,"",在庫と条件!A41))</f>
        <v/>
      </c>
      <c r="B43" s="5" t="str">
        <f aca="false">IF($L$3&lt;&gt;0,NA(),IF(COUNTA(在庫と条件!A41:J41)=0,"",IF(COUNTA(在庫と条件!C41)=0,"",在庫と条件!C41)))</f>
        <v/>
      </c>
      <c r="C43" s="5" t="str">
        <f aca="false">IF($L$3&lt;&gt;0,NA(),IF(COUNTA(在庫と条件!A41:J41)=0,"",IF(COUNTA(在庫と条件!E41)=0,"",在庫と条件!E41)))</f>
        <v/>
      </c>
      <c r="D43" s="5" t="str">
        <f aca="false">IF($L$3&lt;&gt;0,NA(),IF(COUNTA(在庫と条件!A41:J41)=0,"",IF(COUNTA(在庫と条件!F41)=0,"",在庫と条件!F41)))</f>
        <v/>
      </c>
      <c r="E43" s="5" t="str">
        <f aca="false">IF($L$3&lt;&gt;0,NA(),IF(COUNTA(在庫と条件!A41:J41)=0,"",IF(COUNTA(在庫と条件!G41)=0,"",在庫と条件!G41)))</f>
        <v/>
      </c>
      <c r="F43" s="5" t="str">
        <f aca="false">IF($L$3&lt;&gt;0,NA(),IF(COUNTA(在庫と条件!A41:J41)=0,"",在庫と条件!K41))</f>
        <v/>
      </c>
      <c r="G43" s="5" t="str">
        <f aca="false">IF($L$3&lt;&gt;0,NA(),IF(COUNTA(在庫と条件!A41:J41)=0,"",IF(COUNTA(在庫と条件!I41)=0,"",在庫と条件!I41)))</f>
        <v/>
      </c>
      <c r="H43" s="6" t="str">
        <f aca="false">IF($L$3&lt;&gt;0,NA(),IF(COUNTA(在庫と条件!A41:J41)=0,"",在庫と条件!L41))</f>
        <v/>
      </c>
      <c r="I43" s="6" t="str">
        <f aca="false">IF($L$3&lt;&gt;0,NA(),IF(COUNTA(在庫と条件!A41:J41)=0,"",在庫と条件!M41))</f>
        <v/>
      </c>
      <c r="J43" s="1"/>
      <c r="K43" s="1"/>
      <c r="L43" s="1"/>
    </row>
    <row r="44" customFormat="false" ht="32" hidden="false" customHeight="true" outlineLevel="0" collapsed="false">
      <c r="A44" s="1" t="str">
        <f aca="false">IF($L$3&lt;&gt;0,NA(),IF(COUNTA(在庫と条件!A42:J42)=0,"",在庫と条件!A42))</f>
        <v/>
      </c>
      <c r="B44" s="5" t="str">
        <f aca="false">IF($L$3&lt;&gt;0,NA(),IF(COUNTA(在庫と条件!A42:J42)=0,"",IF(COUNTA(在庫と条件!C42)=0,"",在庫と条件!C42)))</f>
        <v/>
      </c>
      <c r="C44" s="5" t="str">
        <f aca="false">IF($L$3&lt;&gt;0,NA(),IF(COUNTA(在庫と条件!A42:J42)=0,"",IF(COUNTA(在庫と条件!E42)=0,"",在庫と条件!E42)))</f>
        <v/>
      </c>
      <c r="D44" s="5" t="str">
        <f aca="false">IF($L$3&lt;&gt;0,NA(),IF(COUNTA(在庫と条件!A42:J42)=0,"",IF(COUNTA(在庫と条件!F42)=0,"",在庫と条件!F42)))</f>
        <v/>
      </c>
      <c r="E44" s="5" t="str">
        <f aca="false">IF($L$3&lt;&gt;0,NA(),IF(COUNTA(在庫と条件!A42:J42)=0,"",IF(COUNTA(在庫と条件!G42)=0,"",在庫と条件!G42)))</f>
        <v/>
      </c>
      <c r="F44" s="5" t="str">
        <f aca="false">IF($L$3&lt;&gt;0,NA(),IF(COUNTA(在庫と条件!A42:J42)=0,"",在庫と条件!K42))</f>
        <v/>
      </c>
      <c r="G44" s="5" t="str">
        <f aca="false">IF($L$3&lt;&gt;0,NA(),IF(COUNTA(在庫と条件!A42:J42)=0,"",IF(COUNTA(在庫と条件!I42)=0,"",在庫と条件!I42)))</f>
        <v/>
      </c>
      <c r="H44" s="6" t="str">
        <f aca="false">IF($L$3&lt;&gt;0,NA(),IF(COUNTA(在庫と条件!A42:J42)=0,"",在庫と条件!L42))</f>
        <v/>
      </c>
      <c r="I44" s="6" t="str">
        <f aca="false">IF($L$3&lt;&gt;0,NA(),IF(COUNTA(在庫と条件!A42:J42)=0,"",在庫と条件!M42))</f>
        <v/>
      </c>
      <c r="J44" s="1"/>
      <c r="K44" s="1"/>
      <c r="L44" s="1"/>
    </row>
    <row r="45" customFormat="false" ht="32" hidden="false" customHeight="true" outlineLevel="0" collapsed="false">
      <c r="A45" s="1" t="str">
        <f aca="false">IF($L$3&lt;&gt;0,NA(),IF(COUNTA(在庫と条件!A43:J43)=0,"",在庫と条件!A43))</f>
        <v/>
      </c>
      <c r="B45" s="5" t="str">
        <f aca="false">IF($L$3&lt;&gt;0,NA(),IF(COUNTA(在庫と条件!A43:J43)=0,"",IF(COUNTA(在庫と条件!C43)=0,"",在庫と条件!C43)))</f>
        <v/>
      </c>
      <c r="C45" s="5" t="str">
        <f aca="false">IF($L$3&lt;&gt;0,NA(),IF(COUNTA(在庫と条件!A43:J43)=0,"",IF(COUNTA(在庫と条件!E43)=0,"",在庫と条件!E43)))</f>
        <v/>
      </c>
      <c r="D45" s="5" t="str">
        <f aca="false">IF($L$3&lt;&gt;0,NA(),IF(COUNTA(在庫と条件!A43:J43)=0,"",IF(COUNTA(在庫と条件!F43)=0,"",在庫と条件!F43)))</f>
        <v/>
      </c>
      <c r="E45" s="5" t="str">
        <f aca="false">IF($L$3&lt;&gt;0,NA(),IF(COUNTA(在庫と条件!A43:J43)=0,"",IF(COUNTA(在庫と条件!G43)=0,"",在庫と条件!G43)))</f>
        <v/>
      </c>
      <c r="F45" s="5" t="str">
        <f aca="false">IF($L$3&lt;&gt;0,NA(),IF(COUNTA(在庫と条件!A43:J43)=0,"",在庫と条件!K43))</f>
        <v/>
      </c>
      <c r="G45" s="5" t="str">
        <f aca="false">IF($L$3&lt;&gt;0,NA(),IF(COUNTA(在庫と条件!A43:J43)=0,"",IF(COUNTA(在庫と条件!I43)=0,"",在庫と条件!I43)))</f>
        <v/>
      </c>
      <c r="H45" s="6" t="str">
        <f aca="false">IF($L$3&lt;&gt;0,NA(),IF(COUNTA(在庫と条件!A43:J43)=0,"",在庫と条件!L43))</f>
        <v/>
      </c>
      <c r="I45" s="6" t="str">
        <f aca="false">IF($L$3&lt;&gt;0,NA(),IF(COUNTA(在庫と条件!A43:J43)=0,"",在庫と条件!M43))</f>
        <v/>
      </c>
      <c r="J45" s="1"/>
      <c r="K45" s="1"/>
      <c r="L45" s="1"/>
    </row>
    <row r="46" customFormat="false" ht="32" hidden="false" customHeight="true" outlineLevel="0" collapsed="false">
      <c r="A46" s="1" t="str">
        <f aca="false">IF($L$3&lt;&gt;0,NA(),IF(COUNTA(在庫と条件!A44:J44)=0,"",在庫と条件!A44))</f>
        <v/>
      </c>
      <c r="B46" s="5" t="str">
        <f aca="false">IF($L$3&lt;&gt;0,NA(),IF(COUNTA(在庫と条件!A44:J44)=0,"",IF(COUNTA(在庫と条件!C44)=0,"",在庫と条件!C44)))</f>
        <v/>
      </c>
      <c r="C46" s="5" t="str">
        <f aca="false">IF($L$3&lt;&gt;0,NA(),IF(COUNTA(在庫と条件!A44:J44)=0,"",IF(COUNTA(在庫と条件!E44)=0,"",在庫と条件!E44)))</f>
        <v/>
      </c>
      <c r="D46" s="5" t="str">
        <f aca="false">IF($L$3&lt;&gt;0,NA(),IF(COUNTA(在庫と条件!A44:J44)=0,"",IF(COUNTA(在庫と条件!F44)=0,"",在庫と条件!F44)))</f>
        <v/>
      </c>
      <c r="E46" s="5" t="str">
        <f aca="false">IF($L$3&lt;&gt;0,NA(),IF(COUNTA(在庫と条件!A44:J44)=0,"",IF(COUNTA(在庫と条件!G44)=0,"",在庫と条件!G44)))</f>
        <v/>
      </c>
      <c r="F46" s="5" t="str">
        <f aca="false">IF($L$3&lt;&gt;0,NA(),IF(COUNTA(在庫と条件!A44:J44)=0,"",在庫と条件!K44))</f>
        <v/>
      </c>
      <c r="G46" s="5" t="str">
        <f aca="false">IF($L$3&lt;&gt;0,NA(),IF(COUNTA(在庫と条件!A44:J44)=0,"",IF(COUNTA(在庫と条件!I44)=0,"",在庫と条件!I44)))</f>
        <v/>
      </c>
      <c r="H46" s="6" t="str">
        <f aca="false">IF($L$3&lt;&gt;0,NA(),IF(COUNTA(在庫と条件!A44:J44)=0,"",在庫と条件!L44))</f>
        <v/>
      </c>
      <c r="I46" s="6" t="str">
        <f aca="false">IF($L$3&lt;&gt;0,NA(),IF(COUNTA(在庫と条件!A44:J44)=0,"",在庫と条件!M44))</f>
        <v/>
      </c>
      <c r="J46" s="1"/>
      <c r="K46" s="1"/>
      <c r="L46" s="1"/>
    </row>
    <row r="47" customFormat="false" ht="32" hidden="false" customHeight="true" outlineLevel="0" collapsed="false">
      <c r="A47" s="1" t="str">
        <f aca="false">IF($L$3&lt;&gt;0,NA(),IF(COUNTA(在庫と条件!A45:J45)=0,"",在庫と条件!A45))</f>
        <v/>
      </c>
      <c r="B47" s="5" t="str">
        <f aca="false">IF($L$3&lt;&gt;0,NA(),IF(COUNTA(在庫と条件!A45:J45)=0,"",IF(COUNTA(在庫と条件!C45)=0,"",在庫と条件!C45)))</f>
        <v/>
      </c>
      <c r="C47" s="5" t="str">
        <f aca="false">IF($L$3&lt;&gt;0,NA(),IF(COUNTA(在庫と条件!A45:J45)=0,"",IF(COUNTA(在庫と条件!E45)=0,"",在庫と条件!E45)))</f>
        <v/>
      </c>
      <c r="D47" s="5" t="str">
        <f aca="false">IF($L$3&lt;&gt;0,NA(),IF(COUNTA(在庫と条件!A45:J45)=0,"",IF(COUNTA(在庫と条件!F45)=0,"",在庫と条件!F45)))</f>
        <v/>
      </c>
      <c r="E47" s="5" t="str">
        <f aca="false">IF($L$3&lt;&gt;0,NA(),IF(COUNTA(在庫と条件!A45:J45)=0,"",IF(COUNTA(在庫と条件!G45)=0,"",在庫と条件!G45)))</f>
        <v/>
      </c>
      <c r="F47" s="5" t="str">
        <f aca="false">IF($L$3&lt;&gt;0,NA(),IF(COUNTA(在庫と条件!A45:J45)=0,"",在庫と条件!K45))</f>
        <v/>
      </c>
      <c r="G47" s="5" t="str">
        <f aca="false">IF($L$3&lt;&gt;0,NA(),IF(COUNTA(在庫と条件!A45:J45)=0,"",IF(COUNTA(在庫と条件!I45)=0,"",在庫と条件!I45)))</f>
        <v/>
      </c>
      <c r="H47" s="6" t="str">
        <f aca="false">IF($L$3&lt;&gt;0,NA(),IF(COUNTA(在庫と条件!A45:J45)=0,"",在庫と条件!L45))</f>
        <v/>
      </c>
      <c r="I47" s="6" t="str">
        <f aca="false">IF($L$3&lt;&gt;0,NA(),IF(COUNTA(在庫と条件!A45:J45)=0,"",在庫と条件!M45))</f>
        <v/>
      </c>
      <c r="J47" s="1"/>
      <c r="K47" s="1"/>
      <c r="L47" s="1"/>
    </row>
    <row r="48" customFormat="false" ht="32" hidden="false" customHeight="true" outlineLevel="0" collapsed="false">
      <c r="A48" s="1" t="str">
        <f aca="false">IF($L$3&lt;&gt;0,NA(),IF(COUNTA(在庫と条件!A46:J46)=0,"",在庫と条件!A46))</f>
        <v/>
      </c>
      <c r="B48" s="5" t="str">
        <f aca="false">IF($L$3&lt;&gt;0,NA(),IF(COUNTA(在庫と条件!A46:J46)=0,"",IF(COUNTA(在庫と条件!C46)=0,"",在庫と条件!C46)))</f>
        <v/>
      </c>
      <c r="C48" s="5" t="str">
        <f aca="false">IF($L$3&lt;&gt;0,NA(),IF(COUNTA(在庫と条件!A46:J46)=0,"",IF(COUNTA(在庫と条件!E46)=0,"",在庫と条件!E46)))</f>
        <v/>
      </c>
      <c r="D48" s="5" t="str">
        <f aca="false">IF($L$3&lt;&gt;0,NA(),IF(COUNTA(在庫と条件!A46:J46)=0,"",IF(COUNTA(在庫と条件!F46)=0,"",在庫と条件!F46)))</f>
        <v/>
      </c>
      <c r="E48" s="5" t="str">
        <f aca="false">IF($L$3&lt;&gt;0,NA(),IF(COUNTA(在庫と条件!A46:J46)=0,"",IF(COUNTA(在庫と条件!G46)=0,"",在庫と条件!G46)))</f>
        <v/>
      </c>
      <c r="F48" s="5" t="str">
        <f aca="false">IF($L$3&lt;&gt;0,NA(),IF(COUNTA(在庫と条件!A46:J46)=0,"",在庫と条件!K46))</f>
        <v/>
      </c>
      <c r="G48" s="5" t="str">
        <f aca="false">IF($L$3&lt;&gt;0,NA(),IF(COUNTA(在庫と条件!A46:J46)=0,"",IF(COUNTA(在庫と条件!I46)=0,"",在庫と条件!I46)))</f>
        <v/>
      </c>
      <c r="H48" s="6" t="str">
        <f aca="false">IF($L$3&lt;&gt;0,NA(),IF(COUNTA(在庫と条件!A46:J46)=0,"",在庫と条件!L46))</f>
        <v/>
      </c>
      <c r="I48" s="6" t="str">
        <f aca="false">IF($L$3&lt;&gt;0,NA(),IF(COUNTA(在庫と条件!A46:J46)=0,"",在庫と条件!M46))</f>
        <v/>
      </c>
      <c r="J48" s="1"/>
      <c r="K48" s="1"/>
      <c r="L48" s="1"/>
    </row>
    <row r="49" customFormat="false" ht="32" hidden="false" customHeight="true" outlineLevel="0" collapsed="false">
      <c r="A49" s="1" t="str">
        <f aca="false">IF($L$3&lt;&gt;0,NA(),IF(COUNTA(在庫と条件!A47:J47)=0,"",在庫と条件!A47))</f>
        <v/>
      </c>
      <c r="B49" s="5" t="str">
        <f aca="false">IF($L$3&lt;&gt;0,NA(),IF(COUNTA(在庫と条件!A47:J47)=0,"",IF(COUNTA(在庫と条件!C47)=0,"",在庫と条件!C47)))</f>
        <v/>
      </c>
      <c r="C49" s="5" t="str">
        <f aca="false">IF($L$3&lt;&gt;0,NA(),IF(COUNTA(在庫と条件!A47:J47)=0,"",IF(COUNTA(在庫と条件!E47)=0,"",在庫と条件!E47)))</f>
        <v/>
      </c>
      <c r="D49" s="5" t="str">
        <f aca="false">IF($L$3&lt;&gt;0,NA(),IF(COUNTA(在庫と条件!A47:J47)=0,"",IF(COUNTA(在庫と条件!F47)=0,"",在庫と条件!F47)))</f>
        <v/>
      </c>
      <c r="E49" s="5" t="str">
        <f aca="false">IF($L$3&lt;&gt;0,NA(),IF(COUNTA(在庫と条件!A47:J47)=0,"",IF(COUNTA(在庫と条件!G47)=0,"",在庫と条件!G47)))</f>
        <v/>
      </c>
      <c r="F49" s="5" t="str">
        <f aca="false">IF($L$3&lt;&gt;0,NA(),IF(COUNTA(在庫と条件!A47:J47)=0,"",在庫と条件!K47))</f>
        <v/>
      </c>
      <c r="G49" s="5" t="str">
        <f aca="false">IF($L$3&lt;&gt;0,NA(),IF(COUNTA(在庫と条件!A47:J47)=0,"",IF(COUNTA(在庫と条件!I47)=0,"",在庫と条件!I47)))</f>
        <v/>
      </c>
      <c r="H49" s="6" t="str">
        <f aca="false">IF($L$3&lt;&gt;0,NA(),IF(COUNTA(在庫と条件!A47:J47)=0,"",在庫と条件!L47))</f>
        <v/>
      </c>
      <c r="I49" s="6" t="str">
        <f aca="false">IF($L$3&lt;&gt;0,NA(),IF(COUNTA(在庫と条件!A47:J47)=0,"",在庫と条件!M47))</f>
        <v/>
      </c>
      <c r="J49" s="1"/>
      <c r="K49" s="1"/>
      <c r="L49" s="1"/>
    </row>
    <row r="50" customFormat="false" ht="32" hidden="false" customHeight="true" outlineLevel="0" collapsed="false">
      <c r="A50" s="1" t="str">
        <f aca="false">IF($L$3&lt;&gt;0,NA(),IF(COUNTA(在庫と条件!A48:J48)=0,"",在庫と条件!A48))</f>
        <v/>
      </c>
      <c r="B50" s="5" t="str">
        <f aca="false">IF($L$3&lt;&gt;0,NA(),IF(COUNTA(在庫と条件!A48:J48)=0,"",IF(COUNTA(在庫と条件!C48)=0,"",在庫と条件!C48)))</f>
        <v/>
      </c>
      <c r="C50" s="5" t="str">
        <f aca="false">IF($L$3&lt;&gt;0,NA(),IF(COUNTA(在庫と条件!A48:J48)=0,"",IF(COUNTA(在庫と条件!E48)=0,"",在庫と条件!E48)))</f>
        <v/>
      </c>
      <c r="D50" s="5" t="str">
        <f aca="false">IF($L$3&lt;&gt;0,NA(),IF(COUNTA(在庫と条件!A48:J48)=0,"",IF(COUNTA(在庫と条件!F48)=0,"",在庫と条件!F48)))</f>
        <v/>
      </c>
      <c r="E50" s="5" t="str">
        <f aca="false">IF($L$3&lt;&gt;0,NA(),IF(COUNTA(在庫と条件!A48:J48)=0,"",IF(COUNTA(在庫と条件!G48)=0,"",在庫と条件!G48)))</f>
        <v/>
      </c>
      <c r="F50" s="5" t="str">
        <f aca="false">IF($L$3&lt;&gt;0,NA(),IF(COUNTA(在庫と条件!A48:J48)=0,"",在庫と条件!K48))</f>
        <v/>
      </c>
      <c r="G50" s="5" t="str">
        <f aca="false">IF($L$3&lt;&gt;0,NA(),IF(COUNTA(在庫と条件!A48:J48)=0,"",IF(COUNTA(在庫と条件!I48)=0,"",在庫と条件!I48)))</f>
        <v/>
      </c>
      <c r="H50" s="6" t="str">
        <f aca="false">IF($L$3&lt;&gt;0,NA(),IF(COUNTA(在庫と条件!A48:J48)=0,"",在庫と条件!L48))</f>
        <v/>
      </c>
      <c r="I50" s="6" t="str">
        <f aca="false">IF($L$3&lt;&gt;0,NA(),IF(COUNTA(在庫と条件!A48:J48)=0,"",在庫と条件!M48))</f>
        <v/>
      </c>
      <c r="J50" s="1"/>
      <c r="K50" s="1"/>
      <c r="L50" s="1"/>
    </row>
    <row r="51" customFormat="false" ht="32" hidden="false" customHeight="true" outlineLevel="0" collapsed="false">
      <c r="A51" s="1" t="str">
        <f aca="false">IF($L$3&lt;&gt;0,NA(),IF(COUNTA(在庫と条件!A49:J49)=0,"",在庫と条件!A49))</f>
        <v/>
      </c>
      <c r="B51" s="5" t="str">
        <f aca="false">IF($L$3&lt;&gt;0,NA(),IF(COUNTA(在庫と条件!A49:J49)=0,"",IF(COUNTA(在庫と条件!C49)=0,"",在庫と条件!C49)))</f>
        <v/>
      </c>
      <c r="C51" s="5" t="str">
        <f aca="false">IF($L$3&lt;&gt;0,NA(),IF(COUNTA(在庫と条件!A49:J49)=0,"",IF(COUNTA(在庫と条件!E49)=0,"",在庫と条件!E49)))</f>
        <v/>
      </c>
      <c r="D51" s="5" t="str">
        <f aca="false">IF($L$3&lt;&gt;0,NA(),IF(COUNTA(在庫と条件!A49:J49)=0,"",IF(COUNTA(在庫と条件!F49)=0,"",在庫と条件!F49)))</f>
        <v/>
      </c>
      <c r="E51" s="5" t="str">
        <f aca="false">IF($L$3&lt;&gt;0,NA(),IF(COUNTA(在庫と条件!A49:J49)=0,"",IF(COUNTA(在庫と条件!G49)=0,"",在庫と条件!G49)))</f>
        <v/>
      </c>
      <c r="F51" s="5" t="str">
        <f aca="false">IF($L$3&lt;&gt;0,NA(),IF(COUNTA(在庫と条件!A49:J49)=0,"",在庫と条件!K49))</f>
        <v/>
      </c>
      <c r="G51" s="5" t="str">
        <f aca="false">IF($L$3&lt;&gt;0,NA(),IF(COUNTA(在庫と条件!A49:J49)=0,"",IF(COUNTA(在庫と条件!I49)=0,"",在庫と条件!I49)))</f>
        <v/>
      </c>
      <c r="H51" s="6" t="str">
        <f aca="false">IF($L$3&lt;&gt;0,NA(),IF(COUNTA(在庫と条件!A49:J49)=0,"",在庫と条件!L49))</f>
        <v/>
      </c>
      <c r="I51" s="6" t="str">
        <f aca="false">IF($L$3&lt;&gt;0,NA(),IF(COUNTA(在庫と条件!A49:J49)=0,"",在庫と条件!M49))</f>
        <v/>
      </c>
      <c r="J51" s="1"/>
      <c r="K51" s="1"/>
      <c r="L51" s="1"/>
    </row>
    <row r="52" customFormat="false" ht="32" hidden="false" customHeight="true" outlineLevel="0" collapsed="false">
      <c r="A52" s="1" t="str">
        <f aca="false">IF($L$3&lt;&gt;0,NA(),IF(COUNTA(在庫と条件!A50:J50)=0,"",在庫と条件!A50))</f>
        <v/>
      </c>
      <c r="B52" s="5" t="str">
        <f aca="false">IF($L$3&lt;&gt;0,NA(),IF(COUNTA(在庫と条件!A50:J50)=0,"",IF(COUNTA(在庫と条件!C50)=0,"",在庫と条件!C50)))</f>
        <v/>
      </c>
      <c r="C52" s="5" t="str">
        <f aca="false">IF($L$3&lt;&gt;0,NA(),IF(COUNTA(在庫と条件!A50:J50)=0,"",IF(COUNTA(在庫と条件!E50)=0,"",在庫と条件!E50)))</f>
        <v/>
      </c>
      <c r="D52" s="5" t="str">
        <f aca="false">IF($L$3&lt;&gt;0,NA(),IF(COUNTA(在庫と条件!A50:J50)=0,"",IF(COUNTA(在庫と条件!F50)=0,"",在庫と条件!F50)))</f>
        <v/>
      </c>
      <c r="E52" s="5" t="str">
        <f aca="false">IF($L$3&lt;&gt;0,NA(),IF(COUNTA(在庫と条件!A50:J50)=0,"",IF(COUNTA(在庫と条件!G50)=0,"",在庫と条件!G50)))</f>
        <v/>
      </c>
      <c r="F52" s="5" t="str">
        <f aca="false">IF($L$3&lt;&gt;0,NA(),IF(COUNTA(在庫と条件!A50:J50)=0,"",在庫と条件!K50))</f>
        <v/>
      </c>
      <c r="G52" s="5" t="str">
        <f aca="false">IF($L$3&lt;&gt;0,NA(),IF(COUNTA(在庫と条件!A50:J50)=0,"",IF(COUNTA(在庫と条件!I50)=0,"",在庫と条件!I50)))</f>
        <v/>
      </c>
      <c r="H52" s="6" t="str">
        <f aca="false">IF($L$3&lt;&gt;0,NA(),IF(COUNTA(在庫と条件!A50:J50)=0,"",在庫と条件!L50))</f>
        <v/>
      </c>
      <c r="I52" s="6" t="str">
        <f aca="false">IF($L$3&lt;&gt;0,NA(),IF(COUNTA(在庫と条件!A50:J50)=0,"",在庫と条件!M50))</f>
        <v/>
      </c>
      <c r="J52" s="1"/>
      <c r="K52" s="1"/>
      <c r="L52" s="1"/>
    </row>
    <row r="53" customFormat="false" ht="32" hidden="false" customHeight="true" outlineLevel="0" collapsed="false">
      <c r="A53" s="1" t="str">
        <f aca="false">IF($L$3&lt;&gt;0,NA(),IF(COUNTA(在庫と条件!A51:J51)=0,"",在庫と条件!A51))</f>
        <v/>
      </c>
      <c r="B53" s="5" t="str">
        <f aca="false">IF($L$3&lt;&gt;0,NA(),IF(COUNTA(在庫と条件!A51:J51)=0,"",IF(COUNTA(在庫と条件!C51)=0,"",在庫と条件!C51)))</f>
        <v/>
      </c>
      <c r="C53" s="5" t="str">
        <f aca="false">IF($L$3&lt;&gt;0,NA(),IF(COUNTA(在庫と条件!A51:J51)=0,"",IF(COUNTA(在庫と条件!E51)=0,"",在庫と条件!E51)))</f>
        <v/>
      </c>
      <c r="D53" s="5" t="str">
        <f aca="false">IF($L$3&lt;&gt;0,NA(),IF(COUNTA(在庫と条件!A51:J51)=0,"",IF(COUNTA(在庫と条件!F51)=0,"",在庫と条件!F51)))</f>
        <v/>
      </c>
      <c r="E53" s="5" t="str">
        <f aca="false">IF($L$3&lt;&gt;0,NA(),IF(COUNTA(在庫と条件!A51:J51)=0,"",IF(COUNTA(在庫と条件!G51)=0,"",在庫と条件!G51)))</f>
        <v/>
      </c>
      <c r="F53" s="5" t="str">
        <f aca="false">IF($L$3&lt;&gt;0,NA(),IF(COUNTA(在庫と条件!A51:J51)=0,"",在庫と条件!K51))</f>
        <v/>
      </c>
      <c r="G53" s="5" t="str">
        <f aca="false">IF($L$3&lt;&gt;0,NA(),IF(COUNTA(在庫と条件!A51:J51)=0,"",IF(COUNTA(在庫と条件!I51)=0,"",在庫と条件!I51)))</f>
        <v/>
      </c>
      <c r="H53" s="6" t="str">
        <f aca="false">IF($L$3&lt;&gt;0,NA(),IF(COUNTA(在庫と条件!A51:J51)=0,"",在庫と条件!L51))</f>
        <v/>
      </c>
      <c r="I53" s="6" t="str">
        <f aca="false">IF($L$3&lt;&gt;0,NA(),IF(COUNTA(在庫と条件!A51:J51)=0,"",在庫と条件!M51))</f>
        <v/>
      </c>
      <c r="J53" s="1"/>
      <c r="K53" s="1"/>
      <c r="L53" s="1"/>
    </row>
    <row r="54" customFormat="false" ht="32" hidden="false" customHeight="true" outlineLevel="0" collapsed="false">
      <c r="A54" s="1" t="str">
        <f aca="false">IF($L$3&lt;&gt;0,NA(),IF(COUNTA(在庫と条件!A52:J52)=0,"",在庫と条件!A52))</f>
        <v/>
      </c>
      <c r="B54" s="5" t="str">
        <f aca="false">IF($L$3&lt;&gt;0,NA(),IF(COUNTA(在庫と条件!A52:J52)=0,"",IF(COUNTA(在庫と条件!C52)=0,"",在庫と条件!C52)))</f>
        <v/>
      </c>
      <c r="C54" s="5" t="str">
        <f aca="false">IF($L$3&lt;&gt;0,NA(),IF(COUNTA(在庫と条件!A52:J52)=0,"",IF(COUNTA(在庫と条件!E52)=0,"",在庫と条件!E52)))</f>
        <v/>
      </c>
      <c r="D54" s="5" t="str">
        <f aca="false">IF($L$3&lt;&gt;0,NA(),IF(COUNTA(在庫と条件!A52:J52)=0,"",IF(COUNTA(在庫と条件!F52)=0,"",在庫と条件!F52)))</f>
        <v/>
      </c>
      <c r="E54" s="5" t="str">
        <f aca="false">IF($L$3&lt;&gt;0,NA(),IF(COUNTA(在庫と条件!A52:J52)=0,"",IF(COUNTA(在庫と条件!G52)=0,"",在庫と条件!G52)))</f>
        <v/>
      </c>
      <c r="F54" s="5" t="str">
        <f aca="false">IF($L$3&lt;&gt;0,NA(),IF(COUNTA(在庫と条件!A52:J52)=0,"",在庫と条件!K52))</f>
        <v/>
      </c>
      <c r="G54" s="5" t="str">
        <f aca="false">IF($L$3&lt;&gt;0,NA(),IF(COUNTA(在庫と条件!A52:J52)=0,"",IF(COUNTA(在庫と条件!I52)=0,"",在庫と条件!I52)))</f>
        <v/>
      </c>
      <c r="H54" s="6" t="str">
        <f aca="false">IF($L$3&lt;&gt;0,NA(),IF(COUNTA(在庫と条件!A52:J52)=0,"",在庫と条件!L52))</f>
        <v/>
      </c>
      <c r="I54" s="6" t="str">
        <f aca="false">IF($L$3&lt;&gt;0,NA(),IF(COUNTA(在庫と条件!A52:J52)=0,"",在庫と条件!M52))</f>
        <v/>
      </c>
      <c r="J54" s="1"/>
      <c r="K54" s="1"/>
      <c r="L54" s="1"/>
    </row>
    <row r="55" customFormat="false" ht="32" hidden="false" customHeight="true" outlineLevel="0" collapsed="false">
      <c r="A55" s="1" t="str">
        <f aca="false">IF($L$3&lt;&gt;0,NA(),IF(COUNTA(在庫と条件!A53:J53)=0,"",在庫と条件!A53))</f>
        <v/>
      </c>
      <c r="B55" s="5" t="str">
        <f aca="false">IF($L$3&lt;&gt;0,NA(),IF(COUNTA(在庫と条件!A53:J53)=0,"",IF(COUNTA(在庫と条件!C53)=0,"",在庫と条件!C53)))</f>
        <v/>
      </c>
      <c r="C55" s="5" t="str">
        <f aca="false">IF($L$3&lt;&gt;0,NA(),IF(COUNTA(在庫と条件!A53:J53)=0,"",IF(COUNTA(在庫と条件!E53)=0,"",在庫と条件!E53)))</f>
        <v/>
      </c>
      <c r="D55" s="5" t="str">
        <f aca="false">IF($L$3&lt;&gt;0,NA(),IF(COUNTA(在庫と条件!A53:J53)=0,"",IF(COUNTA(在庫と条件!F53)=0,"",在庫と条件!F53)))</f>
        <v/>
      </c>
      <c r="E55" s="5" t="str">
        <f aca="false">IF($L$3&lt;&gt;0,NA(),IF(COUNTA(在庫と条件!A53:J53)=0,"",IF(COUNTA(在庫と条件!G53)=0,"",在庫と条件!G53)))</f>
        <v/>
      </c>
      <c r="F55" s="5" t="str">
        <f aca="false">IF($L$3&lt;&gt;0,NA(),IF(COUNTA(在庫と条件!A53:J53)=0,"",在庫と条件!K53))</f>
        <v/>
      </c>
      <c r="G55" s="5" t="str">
        <f aca="false">IF($L$3&lt;&gt;0,NA(),IF(COUNTA(在庫と条件!A53:J53)=0,"",IF(COUNTA(在庫と条件!I53)=0,"",在庫と条件!I53)))</f>
        <v/>
      </c>
      <c r="H55" s="6" t="str">
        <f aca="false">IF($L$3&lt;&gt;0,NA(),IF(COUNTA(在庫と条件!A53:J53)=0,"",在庫と条件!L53))</f>
        <v/>
      </c>
      <c r="I55" s="6" t="str">
        <f aca="false">IF($L$3&lt;&gt;0,NA(),IF(COUNTA(在庫と条件!A53:J53)=0,"",在庫と条件!M53))</f>
        <v/>
      </c>
      <c r="J55" s="1"/>
      <c r="K55" s="1"/>
      <c r="L55" s="1"/>
    </row>
    <row r="56" customFormat="false" ht="32" hidden="false" customHeight="true" outlineLevel="0" collapsed="false">
      <c r="A56" s="1" t="str">
        <f aca="false">IF($L$3&lt;&gt;0,NA(),IF(COUNTA(在庫と条件!A54:J54)=0,"",在庫と条件!A54))</f>
        <v/>
      </c>
      <c r="B56" s="5" t="str">
        <f aca="false">IF($L$3&lt;&gt;0,NA(),IF(COUNTA(在庫と条件!A54:J54)=0,"",IF(COUNTA(在庫と条件!C54)=0,"",在庫と条件!C54)))</f>
        <v/>
      </c>
      <c r="C56" s="5" t="str">
        <f aca="false">IF($L$3&lt;&gt;0,NA(),IF(COUNTA(在庫と条件!A54:J54)=0,"",IF(COUNTA(在庫と条件!E54)=0,"",在庫と条件!E54)))</f>
        <v/>
      </c>
      <c r="D56" s="5" t="str">
        <f aca="false">IF($L$3&lt;&gt;0,NA(),IF(COUNTA(在庫と条件!A54:J54)=0,"",IF(COUNTA(在庫と条件!F54)=0,"",在庫と条件!F54)))</f>
        <v/>
      </c>
      <c r="E56" s="5" t="str">
        <f aca="false">IF($L$3&lt;&gt;0,NA(),IF(COUNTA(在庫と条件!A54:J54)=0,"",IF(COUNTA(在庫と条件!G54)=0,"",在庫と条件!G54)))</f>
        <v/>
      </c>
      <c r="F56" s="5" t="str">
        <f aca="false">IF($L$3&lt;&gt;0,NA(),IF(COUNTA(在庫と条件!A54:J54)=0,"",在庫と条件!K54))</f>
        <v/>
      </c>
      <c r="G56" s="5" t="str">
        <f aca="false">IF($L$3&lt;&gt;0,NA(),IF(COUNTA(在庫と条件!A54:J54)=0,"",IF(COUNTA(在庫と条件!I54)=0,"",在庫と条件!I54)))</f>
        <v/>
      </c>
      <c r="H56" s="6" t="str">
        <f aca="false">IF($L$3&lt;&gt;0,NA(),IF(COUNTA(在庫と条件!A54:J54)=0,"",在庫と条件!L54))</f>
        <v/>
      </c>
      <c r="I56" s="6" t="str">
        <f aca="false">IF($L$3&lt;&gt;0,NA(),IF(COUNTA(在庫と条件!A54:J54)=0,"",在庫と条件!M54))</f>
        <v/>
      </c>
      <c r="J56" s="1"/>
      <c r="K56" s="1"/>
      <c r="L56" s="1"/>
    </row>
    <row r="57" customFormat="false" ht="32" hidden="false" customHeight="true" outlineLevel="0" collapsed="false">
      <c r="A57" s="1" t="str">
        <f aca="false">IF($L$3&lt;&gt;0,NA(),IF(COUNTA(在庫と条件!A55:J55)=0,"",在庫と条件!A55))</f>
        <v/>
      </c>
      <c r="B57" s="5" t="str">
        <f aca="false">IF($L$3&lt;&gt;0,NA(),IF(COUNTA(在庫と条件!A55:J55)=0,"",IF(COUNTA(在庫と条件!C55)=0,"",在庫と条件!C55)))</f>
        <v/>
      </c>
      <c r="C57" s="5" t="str">
        <f aca="false">IF($L$3&lt;&gt;0,NA(),IF(COUNTA(在庫と条件!A55:J55)=0,"",IF(COUNTA(在庫と条件!E55)=0,"",在庫と条件!E55)))</f>
        <v/>
      </c>
      <c r="D57" s="5" t="str">
        <f aca="false">IF($L$3&lt;&gt;0,NA(),IF(COUNTA(在庫と条件!A55:J55)=0,"",IF(COUNTA(在庫と条件!F55)=0,"",在庫と条件!F55)))</f>
        <v/>
      </c>
      <c r="E57" s="5" t="str">
        <f aca="false">IF($L$3&lt;&gt;0,NA(),IF(COUNTA(在庫と条件!A55:J55)=0,"",IF(COUNTA(在庫と条件!G55)=0,"",在庫と条件!G55)))</f>
        <v/>
      </c>
      <c r="F57" s="5" t="str">
        <f aca="false">IF($L$3&lt;&gt;0,NA(),IF(COUNTA(在庫と条件!A55:J55)=0,"",在庫と条件!K55))</f>
        <v/>
      </c>
      <c r="G57" s="5" t="str">
        <f aca="false">IF($L$3&lt;&gt;0,NA(),IF(COUNTA(在庫と条件!A55:J55)=0,"",IF(COUNTA(在庫と条件!I55)=0,"",在庫と条件!I55)))</f>
        <v/>
      </c>
      <c r="H57" s="6" t="str">
        <f aca="false">IF($L$3&lt;&gt;0,NA(),IF(COUNTA(在庫と条件!A55:J55)=0,"",在庫と条件!L55))</f>
        <v/>
      </c>
      <c r="I57" s="6" t="str">
        <f aca="false">IF($L$3&lt;&gt;0,NA(),IF(COUNTA(在庫と条件!A55:J55)=0,"",在庫と条件!M55))</f>
        <v/>
      </c>
      <c r="J57" s="1"/>
      <c r="K57" s="1"/>
      <c r="L57" s="1"/>
    </row>
    <row r="58" customFormat="false" ht="32" hidden="false" customHeight="true" outlineLevel="0" collapsed="false">
      <c r="A58" s="1" t="str">
        <f aca="false">IF($L$3&lt;&gt;0,NA(),IF(COUNTA(在庫と条件!A56:J56)=0,"",在庫と条件!A56))</f>
        <v/>
      </c>
      <c r="B58" s="5" t="str">
        <f aca="false">IF($L$3&lt;&gt;0,NA(),IF(COUNTA(在庫と条件!A56:J56)=0,"",IF(COUNTA(在庫と条件!C56)=0,"",在庫と条件!C56)))</f>
        <v/>
      </c>
      <c r="C58" s="5" t="str">
        <f aca="false">IF($L$3&lt;&gt;0,NA(),IF(COUNTA(在庫と条件!A56:J56)=0,"",IF(COUNTA(在庫と条件!E56)=0,"",在庫と条件!E56)))</f>
        <v/>
      </c>
      <c r="D58" s="5" t="str">
        <f aca="false">IF($L$3&lt;&gt;0,NA(),IF(COUNTA(在庫と条件!A56:J56)=0,"",IF(COUNTA(在庫と条件!F56)=0,"",在庫と条件!F56)))</f>
        <v/>
      </c>
      <c r="E58" s="5" t="str">
        <f aca="false">IF($L$3&lt;&gt;0,NA(),IF(COUNTA(在庫と条件!A56:J56)=0,"",IF(COUNTA(在庫と条件!G56)=0,"",在庫と条件!G56)))</f>
        <v/>
      </c>
      <c r="F58" s="5" t="str">
        <f aca="false">IF($L$3&lt;&gt;0,NA(),IF(COUNTA(在庫と条件!A56:J56)=0,"",在庫と条件!K56))</f>
        <v/>
      </c>
      <c r="G58" s="5" t="str">
        <f aca="false">IF($L$3&lt;&gt;0,NA(),IF(COUNTA(在庫と条件!A56:J56)=0,"",IF(COUNTA(在庫と条件!I56)=0,"",在庫と条件!I56)))</f>
        <v/>
      </c>
      <c r="H58" s="6" t="str">
        <f aca="false">IF($L$3&lt;&gt;0,NA(),IF(COUNTA(在庫と条件!A56:J56)=0,"",在庫と条件!L56))</f>
        <v/>
      </c>
      <c r="I58" s="6" t="str">
        <f aca="false">IF($L$3&lt;&gt;0,NA(),IF(COUNTA(在庫と条件!A56:J56)=0,"",在庫と条件!M56))</f>
        <v/>
      </c>
      <c r="J58" s="1"/>
      <c r="K58" s="1"/>
      <c r="L58" s="1"/>
    </row>
    <row r="59" customFormat="false" ht="32" hidden="false" customHeight="true" outlineLevel="0" collapsed="false">
      <c r="A59" s="1" t="str">
        <f aca="false">IF($L$3&lt;&gt;0,NA(),IF(COUNTA(在庫と条件!A57:J57)=0,"",在庫と条件!A57))</f>
        <v/>
      </c>
      <c r="B59" s="5" t="str">
        <f aca="false">IF($L$3&lt;&gt;0,NA(),IF(COUNTA(在庫と条件!A57:J57)=0,"",IF(COUNTA(在庫と条件!C57)=0,"",在庫と条件!C57)))</f>
        <v/>
      </c>
      <c r="C59" s="5" t="str">
        <f aca="false">IF($L$3&lt;&gt;0,NA(),IF(COUNTA(在庫と条件!A57:J57)=0,"",IF(COUNTA(在庫と条件!E57)=0,"",在庫と条件!E57)))</f>
        <v/>
      </c>
      <c r="D59" s="5" t="str">
        <f aca="false">IF($L$3&lt;&gt;0,NA(),IF(COUNTA(在庫と条件!A57:J57)=0,"",IF(COUNTA(在庫と条件!F57)=0,"",在庫と条件!F57)))</f>
        <v/>
      </c>
      <c r="E59" s="5" t="str">
        <f aca="false">IF($L$3&lt;&gt;0,NA(),IF(COUNTA(在庫と条件!A57:J57)=0,"",IF(COUNTA(在庫と条件!G57)=0,"",在庫と条件!G57)))</f>
        <v/>
      </c>
      <c r="F59" s="5" t="str">
        <f aca="false">IF($L$3&lt;&gt;0,NA(),IF(COUNTA(在庫と条件!A57:J57)=0,"",在庫と条件!K57))</f>
        <v/>
      </c>
      <c r="G59" s="5" t="str">
        <f aca="false">IF($L$3&lt;&gt;0,NA(),IF(COUNTA(在庫と条件!A57:J57)=0,"",IF(COUNTA(在庫と条件!I57)=0,"",在庫と条件!I57)))</f>
        <v/>
      </c>
      <c r="H59" s="6" t="str">
        <f aca="false">IF($L$3&lt;&gt;0,NA(),IF(COUNTA(在庫と条件!A57:J57)=0,"",在庫と条件!L57))</f>
        <v/>
      </c>
      <c r="I59" s="6" t="str">
        <f aca="false">IF($L$3&lt;&gt;0,NA(),IF(COUNTA(在庫と条件!A57:J57)=0,"",在庫と条件!M57))</f>
        <v/>
      </c>
      <c r="J59" s="1"/>
      <c r="K59" s="1"/>
      <c r="L59" s="1"/>
    </row>
  </sheetData>
  <mergeCells count="3">
    <mergeCell ref="A2:I2"/>
    <mergeCell ref="A4:I4"/>
    <mergeCell ref="A8:I8"/>
  </mergeCells>
  <conditionalFormatting sqref="H10:I59">
    <cfRule type="expression" priority="2" aboveAverage="0" equalAverage="0" bottom="0" percent="0" rank="0" text="" dxfId="0">
      <formula>$H10="発注点以下"</formula>
    </cfRule>
  </conditionalFormatting>
  <conditionalFormatting sqref="B10:I59">
    <cfRule type="expression" priority="3" aboveAverage="0" equalAverage="0" bottom="0" percent="0" rank="0" text="" dxfId="1">
      <formula>$H10="帳簿負数"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0" width="20"/>
    <col collapsed="false" customWidth="true" hidden="false" outlineLevel="0" max="13" min="12" style="0" width="24"/>
    <col collapsed="false" customWidth="true" hidden="false" outlineLevel="0" max="14" min="14" style="0" width="48"/>
    <col collapsed="false" customWidth="true" hidden="false" outlineLevel="0" max="16" min="15" style="0" width="20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32" hidden="false" customHeight="true" outlineLevel="0" collapsed="false">
      <c r="A2" s="2" t="s">
        <v>25</v>
      </c>
      <c r="B2" s="2"/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  <c r="O2" s="1"/>
      <c r="P2" s="1"/>
    </row>
    <row r="3" customFormat="false" ht="25" hidden="false" customHeight="true" outlineLevel="0" collapsed="false">
      <c r="A3" s="1" t="s">
        <v>26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customFormat="false" ht="2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customFormat="false" ht="25" hidden="false" customHeight="true" outlineLevel="0" collapsed="false">
      <c r="A5" s="1" t="s">
        <v>27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customFormat="false" ht="2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customFormat="false" ht="38" hidden="false" customHeight="true" outlineLevel="0" collapsed="false">
      <c r="A7" s="4" t="s">
        <v>16</v>
      </c>
      <c r="B7" s="4" t="s">
        <v>28</v>
      </c>
      <c r="C7" s="4" t="s">
        <v>17</v>
      </c>
      <c r="D7" s="4" t="s">
        <v>29</v>
      </c>
      <c r="E7" s="4" t="s">
        <v>30</v>
      </c>
      <c r="F7" s="4" t="s">
        <v>19</v>
      </c>
      <c r="G7" s="4" t="s">
        <v>20</v>
      </c>
      <c r="H7" s="4" t="s">
        <v>31</v>
      </c>
      <c r="I7" s="4" t="s">
        <v>22</v>
      </c>
      <c r="J7" s="4" t="s">
        <v>32</v>
      </c>
      <c r="K7" s="4" t="s">
        <v>21</v>
      </c>
      <c r="L7" s="4" t="s">
        <v>23</v>
      </c>
      <c r="M7" s="4" t="s">
        <v>24</v>
      </c>
      <c r="N7" s="4" t="s">
        <v>33</v>
      </c>
      <c r="O7" s="4" t="s">
        <v>34</v>
      </c>
      <c r="P7" s="4" t="s">
        <v>35</v>
      </c>
    </row>
    <row r="8" customFormat="false" ht="32" hidden="false" customHeight="true" outlineLevel="0" collapsed="false">
      <c r="A8" s="7" t="s">
        <v>36</v>
      </c>
      <c r="B8" s="8" t="s">
        <v>37</v>
      </c>
      <c r="C8" s="9" t="n">
        <v>50</v>
      </c>
      <c r="D8" s="8" t="s">
        <v>37</v>
      </c>
      <c r="E8" s="9" t="n">
        <v>10</v>
      </c>
      <c r="F8" s="9" t="n">
        <v>4</v>
      </c>
      <c r="G8" s="9" t="n">
        <v>10</v>
      </c>
      <c r="H8" s="10" t="s">
        <v>37</v>
      </c>
      <c r="I8" s="9" t="n">
        <v>0</v>
      </c>
      <c r="J8" s="3" t="n">
        <v>46327</v>
      </c>
      <c r="K8" s="5" t="n">
        <f aca="false">IF(N8="","",IF(O8&lt;&gt;0,NA(),IF(D8="未確認","",E8*F8+G8)))</f>
        <v>50</v>
      </c>
      <c r="L8" s="1" t="str">
        <f aca="false">IF(N8="","",IF(O8&lt;&gt;0,NA(),IF(B8="未確認","在庫未確認",IF(C8&lt;0,"帳簿負数",IF(D8="未確認","条件未確認",IF(C8&lt;=K8,"発注点以下","発注点超"))))))</f>
        <v>発注点以下</v>
      </c>
      <c r="M8" s="1" t="str">
        <f aca="false">IF(N8="","",IF(O8&lt;&gt;0,NA(),IF(L8="在庫未確認","在庫を確認",IF(L8="帳簿負数","原記録を照合",IF(L8="条件未確認","計算条件を確認",IF(H8="未確認","発注残を確認",IF(I8&gt;0,"納期・引当を照合",IF(L8="発注点以下","発注条件を照合","継続確認"))))))))</f>
        <v>発注条件を照合</v>
      </c>
      <c r="N8" s="1" t="str">
        <f aca="false">IF(COUNTA(A8:J8)=0,"",IF(NOT(AND(ISTEXT(A8),LEN(A8)=8,EXACT(LEFT(A8,4),"SKU-"),ISNUMBER(FIND(MID(A8,5,1)&amp;"x","0x1x2x3x4x5x6x7x8x9x")),ISNUMBER(FIND(MID(A8,6,1)&amp;"x","0x1x2x3x4x5x6x7x8x9x")),ISNUMBER(FIND(MID(A8,7,1)&amp;"x","0x1x2x3x4x5x6x7x8x9x")),ISNUMBER(FIND(MID(A8,8,1)&amp;"x","0x1x2x3x4x5x6x7x8x9x")))),"IDはSKU-と半角数字4桁",IF(COUNTIFS($A$8:$A$57,A8)&gt;1,"品目IDが重複",IF(NOT(OR(B8="確認済",B8="未確認")),"在庫区分を確認",IF(AND(B8="確認済",NOT(IF(ISNUMBER(C8),AND(C8&gt;=-1000000,C8&lt;=1000000,C8=INT(C8)),FALSE()))),"確認済在庫は±100万個の整数で必須",IF(AND(B8="未確認",COUNTA(C8)&gt;0),"未確認在庫は空欄",IF(NOT(OR(D8="確認済",D8="未確認")),"条件区分を確認",IF(AND(D8="確認済",NOT(AND(IF(ISNUMBER(E8),AND(E8&gt;=0,E8&lt;=1000000,E8=INT(E8)),FALSE()),IF(ISNUMBER(F8),AND(F8&gt;=1,F8&lt;=365,F8=INT(F8)),FALSE()),IF(ISNUMBER(G8),AND(G8&gt;=0,G8&lt;=1000000,G8=INT(G8)),FALSE())))),"確認済需要/日数/安全在庫を確認",IF(AND(D8="未確認",COUNTA(E8:G8)&gt;0),"未確認条件の3値はすべて空欄",IF(NOT(OR(H8="確認済",H8="未確認")),"発注残区分を確認",IF(AND(H8="確認済",NOT(IF(ISNUMBER(I8),AND(I8&gt;=0,I8&lt;=1000000,I8=INT(I8)),FALSE()))),"確認済発注残は0〜100万個の整数で必須",IF(AND(H8="未確認",COUNTA(I8)&gt;0),"未確認発注残は空欄",IF(NOT(IF(ISNUMBER(J8),AND(J8&gt;=43831,J8&lt;=73050,J8=INT(J8)),FALSE())),"確認日は時刻なしで必須",IF(OR(J8&lt;発注点チェック!$B$3,J8&gt;発注点チェック!$E$3),"在庫基準日≦確認日≦確認基準日","確認済み"))))))))))))))</f>
        <v>確認済み</v>
      </c>
      <c r="O8" s="1" t="n">
        <f aca="false">IF(N8="","",IF(N8="確認済み",0,1))</f>
        <v>0</v>
      </c>
      <c r="P8" s="1" t="n">
        <f aca="false">IF(COUNTA(A8:J8)=0,IF(AND(N8="",O8="",K8="",L8="",M8=""),0,1),IF(NOT(AND(ISTEXT(N8),N8=IF(COUNTA(A8:J8)=0,"",IF(NOT(AND(ISTEXT(A8),LEN(A8)=8,EXACT(LEFT(A8,4),"SKU-"),ISNUMBER(FIND(MID(A8,5,1)&amp;"x","0x1x2x3x4x5x6x7x8x9x")),ISNUMBER(FIND(MID(A8,6,1)&amp;"x","0x1x2x3x4x5x6x7x8x9x")),ISNUMBER(FIND(MID(A8,7,1)&amp;"x","0x1x2x3x4x5x6x7x8x9x")),ISNUMBER(FIND(MID(A8,8,1)&amp;"x","0x1x2x3x4x5x6x7x8x9x")))),"IDはSKU-と半角数字4桁",IF(COUNTIFS($A$8:$A$57,A8)&gt;1,"品目IDが重複",IF(NOT(OR(B8="確認済",B8="未確認")),"在庫区分を確認",IF(AND(B8="確認済",NOT(IF(ISNUMBER(C8),AND(C8&gt;=-1000000,C8&lt;=1000000,C8=INT(C8)),FALSE()))),"確認済在庫は±100万個の整数で必須",IF(AND(B8="未確認",COUNTA(C8)&gt;0),"未確認在庫は空欄",IF(NOT(OR(D8="確認済",D8="未確認")),"条件区分を確認",IF(AND(D8="確認済",NOT(AND(IF(ISNUMBER(E8),AND(E8&gt;=0,E8&lt;=1000000,E8=INT(E8)),FALSE()),IF(ISNUMBER(F8),AND(F8&gt;=1,F8&lt;=365,F8=INT(F8)),FALSE()),IF(ISNUMBER(G8),AND(G8&gt;=0,G8&lt;=1000000,G8=INT(G8)),FALSE())))),"確認済需要/日数/安全在庫を確認",IF(AND(D8="未確認",COUNTA(E8:G8)&gt;0),"未確認条件の3値はすべて空欄",IF(NOT(OR(H8="確認済",H8="未確認")),"発注残区分を確認",IF(AND(H8="確認済",NOT(IF(ISNUMBER(I8),AND(I8&gt;=0,I8&lt;=1000000,I8=INT(I8)),FALSE()))),"確認済発注残は0〜100万個の整数で必須",IF(AND(H8="未確認",COUNTA(I8)&gt;0),"未確認発注残は空欄",IF(NOT(IF(ISNUMBER(J8),AND(J8&gt;=43831,J8&lt;=73050,J8=INT(J8)),FALSE())),"確認日は時刻なしで必須",IF(OR(J8&lt;発注点チェック!$B$3,J8&gt;発注点チェック!$E$3),"在庫基準日≦確認日≦確認基準日","確認済み")))))))))))))),ISNUMBER(O8),O8=IF(N8="確認済み",0,1))),1,IF(O8&lt;&gt;0,0,IF(AND(IF(D8="未確認",ISTEXT(K8),ISNUMBER(K8)),K8=IF(D8="未確認","",E8*F8+G8),ISTEXT(L8),L8=IF(B8="未確認","在庫未確認",IF(C8&lt;0,"帳簿負数",IF(D8="未確認","条件未確認",IF(C8&lt;=K8,"発注点以下","発注点超")))),ISTEXT(M8),M8=IF(L8="在庫未確認","在庫を確認",IF(L8="帳簿負数","原記録を照合",IF(L8="条件未確認","計算条件を確認",IF(H8="未確認","発注残を確認",IF(I8&gt;0,"納期・引当を照合",IF(L8="発注点以下","発注条件を照合","継続確認"))))))),0,1))))</f>
        <v>0</v>
      </c>
    </row>
    <row r="9" customFormat="false" ht="32" hidden="false" customHeight="true" outlineLevel="0" collapsed="false">
      <c r="A9" s="7" t="s">
        <v>38</v>
      </c>
      <c r="B9" s="8" t="s">
        <v>37</v>
      </c>
      <c r="C9" s="9" t="n">
        <v>20</v>
      </c>
      <c r="D9" s="8" t="s">
        <v>37</v>
      </c>
      <c r="E9" s="9" t="n">
        <v>10</v>
      </c>
      <c r="F9" s="9" t="n">
        <v>4</v>
      </c>
      <c r="G9" s="9" t="n">
        <v>10</v>
      </c>
      <c r="H9" s="10" t="s">
        <v>37</v>
      </c>
      <c r="I9" s="9" t="n">
        <v>80</v>
      </c>
      <c r="J9" s="3" t="n">
        <v>46327</v>
      </c>
      <c r="K9" s="5" t="n">
        <f aca="false">IF(N9="","",IF(O9&lt;&gt;0,NA(),IF(D9="未確認","",E9*F9+G9)))</f>
        <v>50</v>
      </c>
      <c r="L9" s="1" t="str">
        <f aca="false">IF(N9="","",IF(O9&lt;&gt;0,NA(),IF(B9="未確認","在庫未確認",IF(C9&lt;0,"帳簿負数",IF(D9="未確認","条件未確認",IF(C9&lt;=K9,"発注点以下","発注点超"))))))</f>
        <v>発注点以下</v>
      </c>
      <c r="M9" s="1" t="str">
        <f aca="false">IF(N9="","",IF(O9&lt;&gt;0,NA(),IF(L9="在庫未確認","在庫を確認",IF(L9="帳簿負数","原記録を照合",IF(L9="条件未確認","計算条件を確認",IF(H9="未確認","発注残を確認",IF(I9&gt;0,"納期・引当を照合",IF(L9="発注点以下","発注条件を照合","継続確認"))))))))</f>
        <v>納期・引当を照合</v>
      </c>
      <c r="N9" s="1" t="str">
        <f aca="false">IF(COUNTA(A9:J9)=0,"",IF(NOT(AND(ISTEXT(A9),LEN(A9)=8,EXACT(LEFT(A9,4),"SKU-"),ISNUMBER(FIND(MID(A9,5,1)&amp;"x","0x1x2x3x4x5x6x7x8x9x")),ISNUMBER(FIND(MID(A9,6,1)&amp;"x","0x1x2x3x4x5x6x7x8x9x")),ISNUMBER(FIND(MID(A9,7,1)&amp;"x","0x1x2x3x4x5x6x7x8x9x")),ISNUMBER(FIND(MID(A9,8,1)&amp;"x","0x1x2x3x4x5x6x7x8x9x")))),"IDはSKU-と半角数字4桁",IF(COUNTIFS($A$8:$A$57,A9)&gt;1,"品目IDが重複",IF(NOT(OR(B9="確認済",B9="未確認")),"在庫区分を確認",IF(AND(B9="確認済",NOT(IF(ISNUMBER(C9),AND(C9&gt;=-1000000,C9&lt;=1000000,C9=INT(C9)),FALSE()))),"確認済在庫は±100万個の整数で必須",IF(AND(B9="未確認",COUNTA(C9)&gt;0),"未確認在庫は空欄",IF(NOT(OR(D9="確認済",D9="未確認")),"条件区分を確認",IF(AND(D9="確認済",NOT(AND(IF(ISNUMBER(E9),AND(E9&gt;=0,E9&lt;=1000000,E9=INT(E9)),FALSE()),IF(ISNUMBER(F9),AND(F9&gt;=1,F9&lt;=365,F9=INT(F9)),FALSE()),IF(ISNUMBER(G9),AND(G9&gt;=0,G9&lt;=1000000,G9=INT(G9)),FALSE())))),"確認済需要/日数/安全在庫を確認",IF(AND(D9="未確認",COUNTA(E9:G9)&gt;0),"未確認条件の3値はすべて空欄",IF(NOT(OR(H9="確認済",H9="未確認")),"発注残区分を確認",IF(AND(H9="確認済",NOT(IF(ISNUMBER(I9),AND(I9&gt;=0,I9&lt;=1000000,I9=INT(I9)),FALSE()))),"確認済発注残は0〜100万個の整数で必須",IF(AND(H9="未確認",COUNTA(I9)&gt;0),"未確認発注残は空欄",IF(NOT(IF(ISNUMBER(J9),AND(J9&gt;=43831,J9&lt;=73050,J9=INT(J9)),FALSE())),"確認日は時刻なしで必須",IF(OR(J9&lt;発注点チェック!$B$3,J9&gt;発注点チェック!$E$3),"在庫基準日≦確認日≦確認基準日","確認済み"))))))))))))))</f>
        <v>確認済み</v>
      </c>
      <c r="O9" s="1" t="n">
        <f aca="false">IF(N9="","",IF(N9="確認済み",0,1))</f>
        <v>0</v>
      </c>
      <c r="P9" s="1" t="n">
        <f aca="false">IF(COUNTA(A9:J9)=0,IF(AND(N9="",O9="",K9="",L9="",M9=""),0,1),IF(NOT(AND(ISTEXT(N9),N9=IF(COUNTA(A9:J9)=0,"",IF(NOT(AND(ISTEXT(A9),LEN(A9)=8,EXACT(LEFT(A9,4),"SKU-"),ISNUMBER(FIND(MID(A9,5,1)&amp;"x","0x1x2x3x4x5x6x7x8x9x")),ISNUMBER(FIND(MID(A9,6,1)&amp;"x","0x1x2x3x4x5x6x7x8x9x")),ISNUMBER(FIND(MID(A9,7,1)&amp;"x","0x1x2x3x4x5x6x7x8x9x")),ISNUMBER(FIND(MID(A9,8,1)&amp;"x","0x1x2x3x4x5x6x7x8x9x")))),"IDはSKU-と半角数字4桁",IF(COUNTIFS($A$8:$A$57,A9)&gt;1,"品目IDが重複",IF(NOT(OR(B9="確認済",B9="未確認")),"在庫区分を確認",IF(AND(B9="確認済",NOT(IF(ISNUMBER(C9),AND(C9&gt;=-1000000,C9&lt;=1000000,C9=INT(C9)),FALSE()))),"確認済在庫は±100万個の整数で必須",IF(AND(B9="未確認",COUNTA(C9)&gt;0),"未確認在庫は空欄",IF(NOT(OR(D9="確認済",D9="未確認")),"条件区分を確認",IF(AND(D9="確認済",NOT(AND(IF(ISNUMBER(E9),AND(E9&gt;=0,E9&lt;=1000000,E9=INT(E9)),FALSE()),IF(ISNUMBER(F9),AND(F9&gt;=1,F9&lt;=365,F9=INT(F9)),FALSE()),IF(ISNUMBER(G9),AND(G9&gt;=0,G9&lt;=1000000,G9=INT(G9)),FALSE())))),"確認済需要/日数/安全在庫を確認",IF(AND(D9="未確認",COUNTA(E9:G9)&gt;0),"未確認条件の3値はすべて空欄",IF(NOT(OR(H9="確認済",H9="未確認")),"発注残区分を確認",IF(AND(H9="確認済",NOT(IF(ISNUMBER(I9),AND(I9&gt;=0,I9&lt;=1000000,I9=INT(I9)),FALSE()))),"確認済発注残は0〜100万個の整数で必須",IF(AND(H9="未確認",COUNTA(I9)&gt;0),"未確認発注残は空欄",IF(NOT(IF(ISNUMBER(J9),AND(J9&gt;=43831,J9&lt;=73050,J9=INT(J9)),FALSE())),"確認日は時刻なしで必須",IF(OR(J9&lt;発注点チェック!$B$3,J9&gt;発注点チェック!$E$3),"在庫基準日≦確認日≦確認基準日","確認済み")))))))))))))),ISNUMBER(O9),O9=IF(N9="確認済み",0,1))),1,IF(O9&lt;&gt;0,0,IF(AND(IF(D9="未確認",ISTEXT(K9),ISNUMBER(K9)),K9=IF(D9="未確認","",E9*F9+G9),ISTEXT(L9),L9=IF(B9="未確認","在庫未確認",IF(C9&lt;0,"帳簿負数",IF(D9="未確認","条件未確認",IF(C9&lt;=K9,"発注点以下","発注点超")))),ISTEXT(M9),M9=IF(L9="在庫未確認","在庫を確認",IF(L9="帳簿負数","原記録を照合",IF(L9="条件未確認","計算条件を確認",IF(H9="未確認","発注残を確認",IF(I9&gt;0,"納期・引当を照合",IF(L9="発注点以下","発注条件を照合","継続確認"))))))),0,1))))</f>
        <v>0</v>
      </c>
    </row>
    <row r="10" customFormat="false" ht="32" hidden="false" customHeight="true" outlineLevel="0" collapsed="false">
      <c r="A10" s="7" t="s">
        <v>39</v>
      </c>
      <c r="B10" s="8" t="s">
        <v>37</v>
      </c>
      <c r="C10" s="9" t="n">
        <v>60</v>
      </c>
      <c r="D10" s="8" t="s">
        <v>37</v>
      </c>
      <c r="E10" s="9" t="n">
        <v>10</v>
      </c>
      <c r="F10" s="9" t="n">
        <v>4</v>
      </c>
      <c r="G10" s="9" t="n">
        <v>10</v>
      </c>
      <c r="H10" s="10" t="s">
        <v>37</v>
      </c>
      <c r="I10" s="9" t="n">
        <v>0</v>
      </c>
      <c r="J10" s="3" t="n">
        <v>46328</v>
      </c>
      <c r="K10" s="5" t="n">
        <f aca="false">IF(N10="","",IF(O10&lt;&gt;0,NA(),IF(D10="未確認","",E10*F10+G10)))</f>
        <v>50</v>
      </c>
      <c r="L10" s="1" t="str">
        <f aca="false">IF(N10="","",IF(O10&lt;&gt;0,NA(),IF(B10="未確認","在庫未確認",IF(C10&lt;0,"帳簿負数",IF(D10="未確認","条件未確認",IF(C10&lt;=K10,"発注点以下","発注点超"))))))</f>
        <v>発注点超</v>
      </c>
      <c r="M10" s="1" t="str">
        <f aca="false">IF(N10="","",IF(O10&lt;&gt;0,NA(),IF(L10="在庫未確認","在庫を確認",IF(L10="帳簿負数","原記録を照合",IF(L10="条件未確認","計算条件を確認",IF(H10="未確認","発注残を確認",IF(I10&gt;0,"納期・引当を照合",IF(L10="発注点以下","発注条件を照合","継続確認"))))))))</f>
        <v>継続確認</v>
      </c>
      <c r="N10" s="1" t="str">
        <f aca="false">IF(COUNTA(A10:J10)=0,"",IF(NOT(AND(ISTEXT(A10),LEN(A10)=8,EXACT(LEFT(A10,4),"SKU-"),ISNUMBER(FIND(MID(A10,5,1)&amp;"x","0x1x2x3x4x5x6x7x8x9x")),ISNUMBER(FIND(MID(A10,6,1)&amp;"x","0x1x2x3x4x5x6x7x8x9x")),ISNUMBER(FIND(MID(A10,7,1)&amp;"x","0x1x2x3x4x5x6x7x8x9x")),ISNUMBER(FIND(MID(A10,8,1)&amp;"x","0x1x2x3x4x5x6x7x8x9x")))),"IDはSKU-と半角数字4桁",IF(COUNTIFS($A$8:$A$57,A10)&gt;1,"品目IDが重複",IF(NOT(OR(B10="確認済",B10="未確認")),"在庫区分を確認",IF(AND(B10="確認済",NOT(IF(ISNUMBER(C10),AND(C10&gt;=-1000000,C10&lt;=1000000,C10=INT(C10)),FALSE()))),"確認済在庫は±100万個の整数で必須",IF(AND(B10="未確認",COUNTA(C10)&gt;0),"未確認在庫は空欄",IF(NOT(OR(D10="確認済",D10="未確認")),"条件区分を確認",IF(AND(D10="確認済",NOT(AND(IF(ISNUMBER(E10),AND(E10&gt;=0,E10&lt;=1000000,E10=INT(E10)),FALSE()),IF(ISNUMBER(F10),AND(F10&gt;=1,F10&lt;=365,F10=INT(F10)),FALSE()),IF(ISNUMBER(G10),AND(G10&gt;=0,G10&lt;=1000000,G10=INT(G10)),FALSE())))),"確認済需要/日数/安全在庫を確認",IF(AND(D10="未確認",COUNTA(E10:G10)&gt;0),"未確認条件の3値はすべて空欄",IF(NOT(OR(H10="確認済",H10="未確認")),"発注残区分を確認",IF(AND(H10="確認済",NOT(IF(ISNUMBER(I10),AND(I10&gt;=0,I10&lt;=1000000,I10=INT(I10)),FALSE()))),"確認済発注残は0〜100万個の整数で必須",IF(AND(H10="未確認",COUNTA(I10)&gt;0),"未確認発注残は空欄",IF(NOT(IF(ISNUMBER(J10),AND(J10&gt;=43831,J10&lt;=73050,J10=INT(J10)),FALSE())),"確認日は時刻なしで必須",IF(OR(J10&lt;発注点チェック!$B$3,J10&gt;発注点チェック!$E$3),"在庫基準日≦確認日≦確認基準日","確認済み"))))))))))))))</f>
        <v>確認済み</v>
      </c>
      <c r="O10" s="1" t="n">
        <f aca="false">IF(N10="","",IF(N10="確認済み",0,1))</f>
        <v>0</v>
      </c>
      <c r="P10" s="1" t="n">
        <f aca="false">IF(COUNTA(A10:J10)=0,IF(AND(N10="",O10="",K10="",L10="",M10=""),0,1),IF(NOT(AND(ISTEXT(N10),N10=IF(COUNTA(A10:J10)=0,"",IF(NOT(AND(ISTEXT(A10),LEN(A10)=8,EXACT(LEFT(A10,4),"SKU-"),ISNUMBER(FIND(MID(A10,5,1)&amp;"x","0x1x2x3x4x5x6x7x8x9x")),ISNUMBER(FIND(MID(A10,6,1)&amp;"x","0x1x2x3x4x5x6x7x8x9x")),ISNUMBER(FIND(MID(A10,7,1)&amp;"x","0x1x2x3x4x5x6x7x8x9x")),ISNUMBER(FIND(MID(A10,8,1)&amp;"x","0x1x2x3x4x5x6x7x8x9x")))),"IDはSKU-と半角数字4桁",IF(COUNTIFS($A$8:$A$57,A10)&gt;1,"品目IDが重複",IF(NOT(OR(B10="確認済",B10="未確認")),"在庫区分を確認",IF(AND(B10="確認済",NOT(IF(ISNUMBER(C10),AND(C10&gt;=-1000000,C10&lt;=1000000,C10=INT(C10)),FALSE()))),"確認済在庫は±100万個の整数で必須",IF(AND(B10="未確認",COUNTA(C10)&gt;0),"未確認在庫は空欄",IF(NOT(OR(D10="確認済",D10="未確認")),"条件区分を確認",IF(AND(D10="確認済",NOT(AND(IF(ISNUMBER(E10),AND(E10&gt;=0,E10&lt;=1000000,E10=INT(E10)),FALSE()),IF(ISNUMBER(F10),AND(F10&gt;=1,F10&lt;=365,F10=INT(F10)),FALSE()),IF(ISNUMBER(G10),AND(G10&gt;=0,G10&lt;=1000000,G10=INT(G10)),FALSE())))),"確認済需要/日数/安全在庫を確認",IF(AND(D10="未確認",COUNTA(E10:G10)&gt;0),"未確認条件の3値はすべて空欄",IF(NOT(OR(H10="確認済",H10="未確認")),"発注残区分を確認",IF(AND(H10="確認済",NOT(IF(ISNUMBER(I10),AND(I10&gt;=0,I10&lt;=1000000,I10=INT(I10)),FALSE()))),"確認済発注残は0〜100万個の整数で必須",IF(AND(H10="未確認",COUNTA(I10)&gt;0),"未確認発注残は空欄",IF(NOT(IF(ISNUMBER(J10),AND(J10&gt;=43831,J10&lt;=73050,J10=INT(J10)),FALSE())),"確認日は時刻なしで必須",IF(OR(J10&lt;発注点チェック!$B$3,J10&gt;発注点チェック!$E$3),"在庫基準日≦確認日≦確認基準日","確認済み")))))))))))))),ISNUMBER(O10),O10=IF(N10="確認済み",0,1))),1,IF(O10&lt;&gt;0,0,IF(AND(IF(D10="未確認",ISTEXT(K10),ISNUMBER(K10)),K10=IF(D10="未確認","",E10*F10+G10),ISTEXT(L10),L10=IF(B10="未確認","在庫未確認",IF(C10&lt;0,"帳簿負数",IF(D10="未確認","条件未確認",IF(C10&lt;=K10,"発注点以下","発注点超")))),ISTEXT(M10),M10=IF(L10="在庫未確認","在庫を確認",IF(L10="帳簿負数","原記録を照合",IF(L10="条件未確認","計算条件を確認",IF(H10="未確認","発注残を確認",IF(I10&gt;0,"納期・引当を照合",IF(L10="発注点以下","発注条件を照合","継続確認"))))))),0,1))))</f>
        <v>0</v>
      </c>
    </row>
    <row r="11" customFormat="false" ht="32" hidden="false" customHeight="true" outlineLevel="0" collapsed="false">
      <c r="A11" s="7" t="s">
        <v>40</v>
      </c>
      <c r="B11" s="8" t="s">
        <v>41</v>
      </c>
      <c r="C11" s="9"/>
      <c r="D11" s="8" t="s">
        <v>37</v>
      </c>
      <c r="E11" s="9" t="n">
        <v>5</v>
      </c>
      <c r="F11" s="9" t="n">
        <v>3</v>
      </c>
      <c r="G11" s="9" t="n">
        <v>5</v>
      </c>
      <c r="H11" s="10" t="s">
        <v>37</v>
      </c>
      <c r="I11" s="9" t="n">
        <v>0</v>
      </c>
      <c r="J11" s="3" t="n">
        <v>46328</v>
      </c>
      <c r="K11" s="5" t="n">
        <f aca="false">IF(N11="","",IF(O11&lt;&gt;0,NA(),IF(D11="未確認","",E11*F11+G11)))</f>
        <v>20</v>
      </c>
      <c r="L11" s="1" t="str">
        <f aca="false">IF(N11="","",IF(O11&lt;&gt;0,NA(),IF(B11="未確認","在庫未確認",IF(C11&lt;0,"帳簿負数",IF(D11="未確認","条件未確認",IF(C11&lt;=K11,"発注点以下","発注点超"))))))</f>
        <v>在庫未確認</v>
      </c>
      <c r="M11" s="1" t="str">
        <f aca="false">IF(N11="","",IF(O11&lt;&gt;0,NA(),IF(L11="在庫未確認","在庫を確認",IF(L11="帳簿負数","原記録を照合",IF(L11="条件未確認","計算条件を確認",IF(H11="未確認","発注残を確認",IF(I11&gt;0,"納期・引当を照合",IF(L11="発注点以下","発注条件を照合","継続確認"))))))))</f>
        <v>在庫を確認</v>
      </c>
      <c r="N11" s="1" t="str">
        <f aca="false">IF(COUNTA(A11:J11)=0,"",IF(NOT(AND(ISTEXT(A11),LEN(A11)=8,EXACT(LEFT(A11,4),"SKU-"),ISNUMBER(FIND(MID(A11,5,1)&amp;"x","0x1x2x3x4x5x6x7x8x9x")),ISNUMBER(FIND(MID(A11,6,1)&amp;"x","0x1x2x3x4x5x6x7x8x9x")),ISNUMBER(FIND(MID(A11,7,1)&amp;"x","0x1x2x3x4x5x6x7x8x9x")),ISNUMBER(FIND(MID(A11,8,1)&amp;"x","0x1x2x3x4x5x6x7x8x9x")))),"IDはSKU-と半角数字4桁",IF(COUNTIFS($A$8:$A$57,A11)&gt;1,"品目IDが重複",IF(NOT(OR(B11="確認済",B11="未確認")),"在庫区分を確認",IF(AND(B11="確認済",NOT(IF(ISNUMBER(C11),AND(C11&gt;=-1000000,C11&lt;=1000000,C11=INT(C11)),FALSE()))),"確認済在庫は±100万個の整数で必須",IF(AND(B11="未確認",COUNTA(C11)&gt;0),"未確認在庫は空欄",IF(NOT(OR(D11="確認済",D11="未確認")),"条件区分を確認",IF(AND(D11="確認済",NOT(AND(IF(ISNUMBER(E11),AND(E11&gt;=0,E11&lt;=1000000,E11=INT(E11)),FALSE()),IF(ISNUMBER(F11),AND(F11&gt;=1,F11&lt;=365,F11=INT(F11)),FALSE()),IF(ISNUMBER(G11),AND(G11&gt;=0,G11&lt;=1000000,G11=INT(G11)),FALSE())))),"確認済需要/日数/安全在庫を確認",IF(AND(D11="未確認",COUNTA(E11:G11)&gt;0),"未確認条件の3値はすべて空欄",IF(NOT(OR(H11="確認済",H11="未確認")),"発注残区分を確認",IF(AND(H11="確認済",NOT(IF(ISNUMBER(I11),AND(I11&gt;=0,I11&lt;=1000000,I11=INT(I11)),FALSE()))),"確認済発注残は0〜100万個の整数で必須",IF(AND(H11="未確認",COUNTA(I11)&gt;0),"未確認発注残は空欄",IF(NOT(IF(ISNUMBER(J11),AND(J11&gt;=43831,J11&lt;=73050,J11=INT(J11)),FALSE())),"確認日は時刻なしで必須",IF(OR(J11&lt;発注点チェック!$B$3,J11&gt;発注点チェック!$E$3),"在庫基準日≦確認日≦確認基準日","確認済み"))))))))))))))</f>
        <v>確認済み</v>
      </c>
      <c r="O11" s="1" t="n">
        <f aca="false">IF(N11="","",IF(N11="確認済み",0,1))</f>
        <v>0</v>
      </c>
      <c r="P11" s="1" t="n">
        <f aca="false">IF(COUNTA(A11:J11)=0,IF(AND(N11="",O11="",K11="",L11="",M11=""),0,1),IF(NOT(AND(ISTEXT(N11),N11=IF(COUNTA(A11:J11)=0,"",IF(NOT(AND(ISTEXT(A11),LEN(A11)=8,EXACT(LEFT(A11,4),"SKU-"),ISNUMBER(FIND(MID(A11,5,1)&amp;"x","0x1x2x3x4x5x6x7x8x9x")),ISNUMBER(FIND(MID(A11,6,1)&amp;"x","0x1x2x3x4x5x6x7x8x9x")),ISNUMBER(FIND(MID(A11,7,1)&amp;"x","0x1x2x3x4x5x6x7x8x9x")),ISNUMBER(FIND(MID(A11,8,1)&amp;"x","0x1x2x3x4x5x6x7x8x9x")))),"IDはSKU-と半角数字4桁",IF(COUNTIFS($A$8:$A$57,A11)&gt;1,"品目IDが重複",IF(NOT(OR(B11="確認済",B11="未確認")),"在庫区分を確認",IF(AND(B11="確認済",NOT(IF(ISNUMBER(C11),AND(C11&gt;=-1000000,C11&lt;=1000000,C11=INT(C11)),FALSE()))),"確認済在庫は±100万個の整数で必須",IF(AND(B11="未確認",COUNTA(C11)&gt;0),"未確認在庫は空欄",IF(NOT(OR(D11="確認済",D11="未確認")),"条件区分を確認",IF(AND(D11="確認済",NOT(AND(IF(ISNUMBER(E11),AND(E11&gt;=0,E11&lt;=1000000,E11=INT(E11)),FALSE()),IF(ISNUMBER(F11),AND(F11&gt;=1,F11&lt;=365,F11=INT(F11)),FALSE()),IF(ISNUMBER(G11),AND(G11&gt;=0,G11&lt;=1000000,G11=INT(G11)),FALSE())))),"確認済需要/日数/安全在庫を確認",IF(AND(D11="未確認",COUNTA(E11:G11)&gt;0),"未確認条件の3値はすべて空欄",IF(NOT(OR(H11="確認済",H11="未確認")),"発注残区分を確認",IF(AND(H11="確認済",NOT(IF(ISNUMBER(I11),AND(I11&gt;=0,I11&lt;=1000000,I11=INT(I11)),FALSE()))),"確認済発注残は0〜100万個の整数で必須",IF(AND(H11="未確認",COUNTA(I11)&gt;0),"未確認発注残は空欄",IF(NOT(IF(ISNUMBER(J11),AND(J11&gt;=43831,J11&lt;=73050,J11=INT(J11)),FALSE())),"確認日は時刻なしで必須",IF(OR(J11&lt;発注点チェック!$B$3,J11&gt;発注点チェック!$E$3),"在庫基準日≦確認日≦確認基準日","確認済み")))))))))))))),ISNUMBER(O11),O11=IF(N11="確認済み",0,1))),1,IF(O11&lt;&gt;0,0,IF(AND(IF(D11="未確認",ISTEXT(K11),ISNUMBER(K11)),K11=IF(D11="未確認","",E11*F11+G11),ISTEXT(L11),L11=IF(B11="未確認","在庫未確認",IF(C11&lt;0,"帳簿負数",IF(D11="未確認","条件未確認",IF(C11&lt;=K11,"発注点以下","発注点超")))),ISTEXT(M11),M11=IF(L11="在庫未確認","在庫を確認",IF(L11="帳簿負数","原記録を照合",IF(L11="条件未確認","計算条件を確認",IF(H11="未確認","発注残を確認",IF(I11&gt;0,"納期・引当を照合",IF(L11="発注点以下","発注条件を照合","継続確認"))))))),0,1))))</f>
        <v>0</v>
      </c>
    </row>
    <row r="12" customFormat="false" ht="32" hidden="false" customHeight="true" outlineLevel="0" collapsed="false">
      <c r="A12" s="7" t="s">
        <v>42</v>
      </c>
      <c r="B12" s="8" t="s">
        <v>37</v>
      </c>
      <c r="C12" s="9" t="n">
        <v>-5</v>
      </c>
      <c r="D12" s="8" t="s">
        <v>37</v>
      </c>
      <c r="E12" s="9" t="n">
        <v>5</v>
      </c>
      <c r="F12" s="9" t="n">
        <v>3</v>
      </c>
      <c r="G12" s="9" t="n">
        <v>5</v>
      </c>
      <c r="H12" s="10" t="s">
        <v>37</v>
      </c>
      <c r="I12" s="9" t="n">
        <v>0</v>
      </c>
      <c r="J12" s="3" t="n">
        <v>46329</v>
      </c>
      <c r="K12" s="5" t="n">
        <f aca="false">IF(N12="","",IF(O12&lt;&gt;0,NA(),IF(D12="未確認","",E12*F12+G12)))</f>
        <v>20</v>
      </c>
      <c r="L12" s="1" t="str">
        <f aca="false">IF(N12="","",IF(O12&lt;&gt;0,NA(),IF(B12="未確認","在庫未確認",IF(C12&lt;0,"帳簿負数",IF(D12="未確認","条件未確認",IF(C12&lt;=K12,"発注点以下","発注点超"))))))</f>
        <v>帳簿負数</v>
      </c>
      <c r="M12" s="1" t="str">
        <f aca="false">IF(N12="","",IF(O12&lt;&gt;0,NA(),IF(L12="在庫未確認","在庫を確認",IF(L12="帳簿負数","原記録を照合",IF(L12="条件未確認","計算条件を確認",IF(H12="未確認","発注残を確認",IF(I12&gt;0,"納期・引当を照合",IF(L12="発注点以下","発注条件を照合","継続確認"))))))))</f>
        <v>原記録を照合</v>
      </c>
      <c r="N12" s="1" t="str">
        <f aca="false">IF(COUNTA(A12:J12)=0,"",IF(NOT(AND(ISTEXT(A12),LEN(A12)=8,EXACT(LEFT(A12,4),"SKU-"),ISNUMBER(FIND(MID(A12,5,1)&amp;"x","0x1x2x3x4x5x6x7x8x9x")),ISNUMBER(FIND(MID(A12,6,1)&amp;"x","0x1x2x3x4x5x6x7x8x9x")),ISNUMBER(FIND(MID(A12,7,1)&amp;"x","0x1x2x3x4x5x6x7x8x9x")),ISNUMBER(FIND(MID(A12,8,1)&amp;"x","0x1x2x3x4x5x6x7x8x9x")))),"IDはSKU-と半角数字4桁",IF(COUNTIFS($A$8:$A$57,A12)&gt;1,"品目IDが重複",IF(NOT(OR(B12="確認済",B12="未確認")),"在庫区分を確認",IF(AND(B12="確認済",NOT(IF(ISNUMBER(C12),AND(C12&gt;=-1000000,C12&lt;=1000000,C12=INT(C12)),FALSE()))),"確認済在庫は±100万個の整数で必須",IF(AND(B12="未確認",COUNTA(C12)&gt;0),"未確認在庫は空欄",IF(NOT(OR(D12="確認済",D12="未確認")),"条件区分を確認",IF(AND(D12="確認済",NOT(AND(IF(ISNUMBER(E12),AND(E12&gt;=0,E12&lt;=1000000,E12=INT(E12)),FALSE()),IF(ISNUMBER(F12),AND(F12&gt;=1,F12&lt;=365,F12=INT(F12)),FALSE()),IF(ISNUMBER(G12),AND(G12&gt;=0,G12&lt;=1000000,G12=INT(G12)),FALSE())))),"確認済需要/日数/安全在庫を確認",IF(AND(D12="未確認",COUNTA(E12:G12)&gt;0),"未確認条件の3値はすべて空欄",IF(NOT(OR(H12="確認済",H12="未確認")),"発注残区分を確認",IF(AND(H12="確認済",NOT(IF(ISNUMBER(I12),AND(I12&gt;=0,I12&lt;=1000000,I12=INT(I12)),FALSE()))),"確認済発注残は0〜100万個の整数で必須",IF(AND(H12="未確認",COUNTA(I12)&gt;0),"未確認発注残は空欄",IF(NOT(IF(ISNUMBER(J12),AND(J12&gt;=43831,J12&lt;=73050,J12=INT(J12)),FALSE())),"確認日は時刻なしで必須",IF(OR(J12&lt;発注点チェック!$B$3,J12&gt;発注点チェック!$E$3),"在庫基準日≦確認日≦確認基準日","確認済み"))))))))))))))</f>
        <v>確認済み</v>
      </c>
      <c r="O12" s="1" t="n">
        <f aca="false">IF(N12="","",IF(N12="確認済み",0,1))</f>
        <v>0</v>
      </c>
      <c r="P12" s="1" t="n">
        <f aca="false">IF(COUNTA(A12:J12)=0,IF(AND(N12="",O12="",K12="",L12="",M12=""),0,1),IF(NOT(AND(ISTEXT(N12),N12=IF(COUNTA(A12:J12)=0,"",IF(NOT(AND(ISTEXT(A12),LEN(A12)=8,EXACT(LEFT(A12,4),"SKU-"),ISNUMBER(FIND(MID(A12,5,1)&amp;"x","0x1x2x3x4x5x6x7x8x9x")),ISNUMBER(FIND(MID(A12,6,1)&amp;"x","0x1x2x3x4x5x6x7x8x9x")),ISNUMBER(FIND(MID(A12,7,1)&amp;"x","0x1x2x3x4x5x6x7x8x9x")),ISNUMBER(FIND(MID(A12,8,1)&amp;"x","0x1x2x3x4x5x6x7x8x9x")))),"IDはSKU-と半角数字4桁",IF(COUNTIFS($A$8:$A$57,A12)&gt;1,"品目IDが重複",IF(NOT(OR(B12="確認済",B12="未確認")),"在庫区分を確認",IF(AND(B12="確認済",NOT(IF(ISNUMBER(C12),AND(C12&gt;=-1000000,C12&lt;=1000000,C12=INT(C12)),FALSE()))),"確認済在庫は±100万個の整数で必須",IF(AND(B12="未確認",COUNTA(C12)&gt;0),"未確認在庫は空欄",IF(NOT(OR(D12="確認済",D12="未確認")),"条件区分を確認",IF(AND(D12="確認済",NOT(AND(IF(ISNUMBER(E12),AND(E12&gt;=0,E12&lt;=1000000,E12=INT(E12)),FALSE()),IF(ISNUMBER(F12),AND(F12&gt;=1,F12&lt;=365,F12=INT(F12)),FALSE()),IF(ISNUMBER(G12),AND(G12&gt;=0,G12&lt;=1000000,G12=INT(G12)),FALSE())))),"確認済需要/日数/安全在庫を確認",IF(AND(D12="未確認",COUNTA(E12:G12)&gt;0),"未確認条件の3値はすべて空欄",IF(NOT(OR(H12="確認済",H12="未確認")),"発注残区分を確認",IF(AND(H12="確認済",NOT(IF(ISNUMBER(I12),AND(I12&gt;=0,I12&lt;=1000000,I12=INT(I12)),FALSE()))),"確認済発注残は0〜100万個の整数で必須",IF(AND(H12="未確認",COUNTA(I12)&gt;0),"未確認発注残は空欄",IF(NOT(IF(ISNUMBER(J12),AND(J12&gt;=43831,J12&lt;=73050,J12=INT(J12)),FALSE())),"確認日は時刻なしで必須",IF(OR(J12&lt;発注点チェック!$B$3,J12&gt;発注点チェック!$E$3),"在庫基準日≦確認日≦確認基準日","確認済み")))))))))))))),ISNUMBER(O12),O12=IF(N12="確認済み",0,1))),1,IF(O12&lt;&gt;0,0,IF(AND(IF(D12="未確認",ISTEXT(K12),ISNUMBER(K12)),K12=IF(D12="未確認","",E12*F12+G12),ISTEXT(L12),L12=IF(B12="未確認","在庫未確認",IF(C12&lt;0,"帳簿負数",IF(D12="未確認","条件未確認",IF(C12&lt;=K12,"発注点以下","発注点超")))),ISTEXT(M12),M12=IF(L12="在庫未確認","在庫を確認",IF(L12="帳簿負数","原記録を照合",IF(L12="条件未確認","計算条件を確認",IF(H12="未確認","発注残を確認",IF(I12&gt;0,"納期・引当を照合",IF(L12="発注点以下","発注条件を照合","継続確認"))))))),0,1))))</f>
        <v>0</v>
      </c>
    </row>
    <row r="13" customFormat="false" ht="32" hidden="false" customHeight="true" outlineLevel="0" collapsed="false">
      <c r="A13" s="7" t="s">
        <v>43</v>
      </c>
      <c r="B13" s="8" t="s">
        <v>37</v>
      </c>
      <c r="C13" s="9" t="n">
        <v>10</v>
      </c>
      <c r="D13" s="8" t="s">
        <v>41</v>
      </c>
      <c r="E13" s="9"/>
      <c r="F13" s="9"/>
      <c r="G13" s="9"/>
      <c r="H13" s="10" t="s">
        <v>37</v>
      </c>
      <c r="I13" s="9" t="n">
        <v>0</v>
      </c>
      <c r="J13" s="3" t="n">
        <v>46329</v>
      </c>
      <c r="K13" s="5" t="str">
        <f aca="false">IF(N13="","",IF(O13&lt;&gt;0,NA(),IF(D13="未確認","",E13*F13+G13)))</f>
        <v/>
      </c>
      <c r="L13" s="1" t="str">
        <f aca="false">IF(N13="","",IF(O13&lt;&gt;0,NA(),IF(B13="未確認","在庫未確認",IF(C13&lt;0,"帳簿負数",IF(D13="未確認","条件未確認",IF(C13&lt;=K13,"発注点以下","発注点超"))))))</f>
        <v>条件未確認</v>
      </c>
      <c r="M13" s="1" t="str">
        <f aca="false">IF(N13="","",IF(O13&lt;&gt;0,NA(),IF(L13="在庫未確認","在庫を確認",IF(L13="帳簿負数","原記録を照合",IF(L13="条件未確認","計算条件を確認",IF(H13="未確認","発注残を確認",IF(I13&gt;0,"納期・引当を照合",IF(L13="発注点以下","発注条件を照合","継続確認"))))))))</f>
        <v>計算条件を確認</v>
      </c>
      <c r="N13" s="1" t="str">
        <f aca="false">IF(COUNTA(A13:J13)=0,"",IF(NOT(AND(ISTEXT(A13),LEN(A13)=8,EXACT(LEFT(A13,4),"SKU-"),ISNUMBER(FIND(MID(A13,5,1)&amp;"x","0x1x2x3x4x5x6x7x8x9x")),ISNUMBER(FIND(MID(A13,6,1)&amp;"x","0x1x2x3x4x5x6x7x8x9x")),ISNUMBER(FIND(MID(A13,7,1)&amp;"x","0x1x2x3x4x5x6x7x8x9x")),ISNUMBER(FIND(MID(A13,8,1)&amp;"x","0x1x2x3x4x5x6x7x8x9x")))),"IDはSKU-と半角数字4桁",IF(COUNTIFS($A$8:$A$57,A13)&gt;1,"品目IDが重複",IF(NOT(OR(B13="確認済",B13="未確認")),"在庫区分を確認",IF(AND(B13="確認済",NOT(IF(ISNUMBER(C13),AND(C13&gt;=-1000000,C13&lt;=1000000,C13=INT(C13)),FALSE()))),"確認済在庫は±100万個の整数で必須",IF(AND(B13="未確認",COUNTA(C13)&gt;0),"未確認在庫は空欄",IF(NOT(OR(D13="確認済",D13="未確認")),"条件区分を確認",IF(AND(D13="確認済",NOT(AND(IF(ISNUMBER(E13),AND(E13&gt;=0,E13&lt;=1000000,E13=INT(E13)),FALSE()),IF(ISNUMBER(F13),AND(F13&gt;=1,F13&lt;=365,F13=INT(F13)),FALSE()),IF(ISNUMBER(G13),AND(G13&gt;=0,G13&lt;=1000000,G13=INT(G13)),FALSE())))),"確認済需要/日数/安全在庫を確認",IF(AND(D13="未確認",COUNTA(E13:G13)&gt;0),"未確認条件の3値はすべて空欄",IF(NOT(OR(H13="確認済",H13="未確認")),"発注残区分を確認",IF(AND(H13="確認済",NOT(IF(ISNUMBER(I13),AND(I13&gt;=0,I13&lt;=1000000,I13=INT(I13)),FALSE()))),"確認済発注残は0〜100万個の整数で必須",IF(AND(H13="未確認",COUNTA(I13)&gt;0),"未確認発注残は空欄",IF(NOT(IF(ISNUMBER(J13),AND(J13&gt;=43831,J13&lt;=73050,J13=INT(J13)),FALSE())),"確認日は時刻なしで必須",IF(OR(J13&lt;発注点チェック!$B$3,J13&gt;発注点チェック!$E$3),"在庫基準日≦確認日≦確認基準日","確認済み"))))))))))))))</f>
        <v>確認済み</v>
      </c>
      <c r="O13" s="1" t="n">
        <f aca="false">IF(N13="","",IF(N13="確認済み",0,1))</f>
        <v>0</v>
      </c>
      <c r="P13" s="1" t="n">
        <f aca="false">IF(COUNTA(A13:J13)=0,IF(AND(N13="",O13="",K13="",L13="",M13=""),0,1),IF(NOT(AND(ISTEXT(N13),N13=IF(COUNTA(A13:J13)=0,"",IF(NOT(AND(ISTEXT(A13),LEN(A13)=8,EXACT(LEFT(A13,4),"SKU-"),ISNUMBER(FIND(MID(A13,5,1)&amp;"x","0x1x2x3x4x5x6x7x8x9x")),ISNUMBER(FIND(MID(A13,6,1)&amp;"x","0x1x2x3x4x5x6x7x8x9x")),ISNUMBER(FIND(MID(A13,7,1)&amp;"x","0x1x2x3x4x5x6x7x8x9x")),ISNUMBER(FIND(MID(A13,8,1)&amp;"x","0x1x2x3x4x5x6x7x8x9x")))),"IDはSKU-と半角数字4桁",IF(COUNTIFS($A$8:$A$57,A13)&gt;1,"品目IDが重複",IF(NOT(OR(B13="確認済",B13="未確認")),"在庫区分を確認",IF(AND(B13="確認済",NOT(IF(ISNUMBER(C13),AND(C13&gt;=-1000000,C13&lt;=1000000,C13=INT(C13)),FALSE()))),"確認済在庫は±100万個の整数で必須",IF(AND(B13="未確認",COUNTA(C13)&gt;0),"未確認在庫は空欄",IF(NOT(OR(D13="確認済",D13="未確認")),"条件区分を確認",IF(AND(D13="確認済",NOT(AND(IF(ISNUMBER(E13),AND(E13&gt;=0,E13&lt;=1000000,E13=INT(E13)),FALSE()),IF(ISNUMBER(F13),AND(F13&gt;=1,F13&lt;=365,F13=INT(F13)),FALSE()),IF(ISNUMBER(G13),AND(G13&gt;=0,G13&lt;=1000000,G13=INT(G13)),FALSE())))),"確認済需要/日数/安全在庫を確認",IF(AND(D13="未確認",COUNTA(E13:G13)&gt;0),"未確認条件の3値はすべて空欄",IF(NOT(OR(H13="確認済",H13="未確認")),"発注残区分を確認",IF(AND(H13="確認済",NOT(IF(ISNUMBER(I13),AND(I13&gt;=0,I13&lt;=1000000,I13=INT(I13)),FALSE()))),"確認済発注残は0〜100万個の整数で必須",IF(AND(H13="未確認",COUNTA(I13)&gt;0),"未確認発注残は空欄",IF(NOT(IF(ISNUMBER(J13),AND(J13&gt;=43831,J13&lt;=73050,J13=INT(J13)),FALSE())),"確認日は時刻なしで必須",IF(OR(J13&lt;発注点チェック!$B$3,J13&gt;発注点チェック!$E$3),"在庫基準日≦確認日≦確認基準日","確認済み")))))))))))))),ISNUMBER(O13),O13=IF(N13="確認済み",0,1))),1,IF(O13&lt;&gt;0,0,IF(AND(IF(D13="未確認",ISTEXT(K13),ISNUMBER(K13)),K13=IF(D13="未確認","",E13*F13+G13),ISTEXT(L13),L13=IF(B13="未確認","在庫未確認",IF(C13&lt;0,"帳簿負数",IF(D13="未確認","条件未確認",IF(C13&lt;=K13,"発注点以下","発注点超")))),ISTEXT(M13),M13=IF(L13="在庫未確認","在庫を確認",IF(L13="帳簿負数","原記録を照合",IF(L13="条件未確認","計算条件を確認",IF(H13="未確認","発注残を確認",IF(I13&gt;0,"納期・引当を照合",IF(L13="発注点以下","発注条件を照合","継続確認"))))))),0,1))))</f>
        <v>0</v>
      </c>
    </row>
    <row r="14" customFormat="false" ht="32" hidden="false" customHeight="true" outlineLevel="0" collapsed="false">
      <c r="A14" s="7" t="s">
        <v>44</v>
      </c>
      <c r="B14" s="8" t="s">
        <v>37</v>
      </c>
      <c r="C14" s="9" t="n">
        <v>0</v>
      </c>
      <c r="D14" s="8" t="s">
        <v>37</v>
      </c>
      <c r="E14" s="9" t="n">
        <v>0</v>
      </c>
      <c r="F14" s="9" t="n">
        <v>1</v>
      </c>
      <c r="G14" s="9" t="n">
        <v>0</v>
      </c>
      <c r="H14" s="10" t="s">
        <v>41</v>
      </c>
      <c r="I14" s="9"/>
      <c r="J14" s="3" t="n">
        <v>46330</v>
      </c>
      <c r="K14" s="5" t="n">
        <f aca="false">IF(N14="","",IF(O14&lt;&gt;0,NA(),IF(D14="未確認","",E14*F14+G14)))</f>
        <v>0</v>
      </c>
      <c r="L14" s="1" t="str">
        <f aca="false">IF(N14="","",IF(O14&lt;&gt;0,NA(),IF(B14="未確認","在庫未確認",IF(C14&lt;0,"帳簿負数",IF(D14="未確認","条件未確認",IF(C14&lt;=K14,"発注点以下","発注点超"))))))</f>
        <v>発注点以下</v>
      </c>
      <c r="M14" s="1" t="str">
        <f aca="false">IF(N14="","",IF(O14&lt;&gt;0,NA(),IF(L14="在庫未確認","在庫を確認",IF(L14="帳簿負数","原記録を照合",IF(L14="条件未確認","計算条件を確認",IF(H14="未確認","発注残を確認",IF(I14&gt;0,"納期・引当を照合",IF(L14="発注点以下","発注条件を照合","継続確認"))))))))</f>
        <v>発注残を確認</v>
      </c>
      <c r="N14" s="1" t="str">
        <f aca="false">IF(COUNTA(A14:J14)=0,"",IF(NOT(AND(ISTEXT(A14),LEN(A14)=8,EXACT(LEFT(A14,4),"SKU-"),ISNUMBER(FIND(MID(A14,5,1)&amp;"x","0x1x2x3x4x5x6x7x8x9x")),ISNUMBER(FIND(MID(A14,6,1)&amp;"x","0x1x2x3x4x5x6x7x8x9x")),ISNUMBER(FIND(MID(A14,7,1)&amp;"x","0x1x2x3x4x5x6x7x8x9x")),ISNUMBER(FIND(MID(A14,8,1)&amp;"x","0x1x2x3x4x5x6x7x8x9x")))),"IDはSKU-と半角数字4桁",IF(COUNTIFS($A$8:$A$57,A14)&gt;1,"品目IDが重複",IF(NOT(OR(B14="確認済",B14="未確認")),"在庫区分を確認",IF(AND(B14="確認済",NOT(IF(ISNUMBER(C14),AND(C14&gt;=-1000000,C14&lt;=1000000,C14=INT(C14)),FALSE()))),"確認済在庫は±100万個の整数で必須",IF(AND(B14="未確認",COUNTA(C14)&gt;0),"未確認在庫は空欄",IF(NOT(OR(D14="確認済",D14="未確認")),"条件区分を確認",IF(AND(D14="確認済",NOT(AND(IF(ISNUMBER(E14),AND(E14&gt;=0,E14&lt;=1000000,E14=INT(E14)),FALSE()),IF(ISNUMBER(F14),AND(F14&gt;=1,F14&lt;=365,F14=INT(F14)),FALSE()),IF(ISNUMBER(G14),AND(G14&gt;=0,G14&lt;=1000000,G14=INT(G14)),FALSE())))),"確認済需要/日数/安全在庫を確認",IF(AND(D14="未確認",COUNTA(E14:G14)&gt;0),"未確認条件の3値はすべて空欄",IF(NOT(OR(H14="確認済",H14="未確認")),"発注残区分を確認",IF(AND(H14="確認済",NOT(IF(ISNUMBER(I14),AND(I14&gt;=0,I14&lt;=1000000,I14=INT(I14)),FALSE()))),"確認済発注残は0〜100万個の整数で必須",IF(AND(H14="未確認",COUNTA(I14)&gt;0),"未確認発注残は空欄",IF(NOT(IF(ISNUMBER(J14),AND(J14&gt;=43831,J14&lt;=73050,J14=INT(J14)),FALSE())),"確認日は時刻なしで必須",IF(OR(J14&lt;発注点チェック!$B$3,J14&gt;発注点チェック!$E$3),"在庫基準日≦確認日≦確認基準日","確認済み"))))))))))))))</f>
        <v>確認済み</v>
      </c>
      <c r="O14" s="1" t="n">
        <f aca="false">IF(N14="","",IF(N14="確認済み",0,1))</f>
        <v>0</v>
      </c>
      <c r="P14" s="1" t="n">
        <f aca="false">IF(COUNTA(A14:J14)=0,IF(AND(N14="",O14="",K14="",L14="",M14=""),0,1),IF(NOT(AND(ISTEXT(N14),N14=IF(COUNTA(A14:J14)=0,"",IF(NOT(AND(ISTEXT(A14),LEN(A14)=8,EXACT(LEFT(A14,4),"SKU-"),ISNUMBER(FIND(MID(A14,5,1)&amp;"x","0x1x2x3x4x5x6x7x8x9x")),ISNUMBER(FIND(MID(A14,6,1)&amp;"x","0x1x2x3x4x5x6x7x8x9x")),ISNUMBER(FIND(MID(A14,7,1)&amp;"x","0x1x2x3x4x5x6x7x8x9x")),ISNUMBER(FIND(MID(A14,8,1)&amp;"x","0x1x2x3x4x5x6x7x8x9x")))),"IDはSKU-と半角数字4桁",IF(COUNTIFS($A$8:$A$57,A14)&gt;1,"品目IDが重複",IF(NOT(OR(B14="確認済",B14="未確認")),"在庫区分を確認",IF(AND(B14="確認済",NOT(IF(ISNUMBER(C14),AND(C14&gt;=-1000000,C14&lt;=1000000,C14=INT(C14)),FALSE()))),"確認済在庫は±100万個の整数で必須",IF(AND(B14="未確認",COUNTA(C14)&gt;0),"未確認在庫は空欄",IF(NOT(OR(D14="確認済",D14="未確認")),"条件区分を確認",IF(AND(D14="確認済",NOT(AND(IF(ISNUMBER(E14),AND(E14&gt;=0,E14&lt;=1000000,E14=INT(E14)),FALSE()),IF(ISNUMBER(F14),AND(F14&gt;=1,F14&lt;=365,F14=INT(F14)),FALSE()),IF(ISNUMBER(G14),AND(G14&gt;=0,G14&lt;=1000000,G14=INT(G14)),FALSE())))),"確認済需要/日数/安全在庫を確認",IF(AND(D14="未確認",COUNTA(E14:G14)&gt;0),"未確認条件の3値はすべて空欄",IF(NOT(OR(H14="確認済",H14="未確認")),"発注残区分を確認",IF(AND(H14="確認済",NOT(IF(ISNUMBER(I14),AND(I14&gt;=0,I14&lt;=1000000,I14=INT(I14)),FALSE()))),"確認済発注残は0〜100万個の整数で必須",IF(AND(H14="未確認",COUNTA(I14)&gt;0),"未確認発注残は空欄",IF(NOT(IF(ISNUMBER(J14),AND(J14&gt;=43831,J14&lt;=73050,J14=INT(J14)),FALSE())),"確認日は時刻なしで必須",IF(OR(J14&lt;発注点チェック!$B$3,J14&gt;発注点チェック!$E$3),"在庫基準日≦確認日≦確認基準日","確認済み")))))))))))))),ISNUMBER(O14),O14=IF(N14="確認済み",0,1))),1,IF(O14&lt;&gt;0,0,IF(AND(IF(D14="未確認",ISTEXT(K14),ISNUMBER(K14)),K14=IF(D14="未確認","",E14*F14+G14),ISTEXT(L14),L14=IF(B14="未確認","在庫未確認",IF(C14&lt;0,"帳簿負数",IF(D14="未確認","条件未確認",IF(C14&lt;=K14,"発注点以下","発注点超")))),ISTEXT(M14),M14=IF(L14="在庫未確認","在庫を確認",IF(L14="帳簿負数","原記録を照合",IF(L14="条件未確認","計算条件を確認",IF(H14="未確認","発注残を確認",IF(I14&gt;0,"納期・引当を照合",IF(L14="発注点以下","発注条件を照合","継続確認"))))))),0,1))))</f>
        <v>0</v>
      </c>
    </row>
    <row r="15" customFormat="false" ht="32" hidden="false" customHeight="true" outlineLevel="0" collapsed="false">
      <c r="A15" s="7" t="s">
        <v>45</v>
      </c>
      <c r="B15" s="8" t="s">
        <v>37</v>
      </c>
      <c r="C15" s="9" t="n">
        <v>5</v>
      </c>
      <c r="D15" s="8" t="s">
        <v>37</v>
      </c>
      <c r="E15" s="9" t="n">
        <v>2</v>
      </c>
      <c r="F15" s="9" t="n">
        <v>2</v>
      </c>
      <c r="G15" s="9" t="n">
        <v>0</v>
      </c>
      <c r="H15" s="10" t="s">
        <v>37</v>
      </c>
      <c r="I15" s="9" t="n">
        <v>0</v>
      </c>
      <c r="J15" s="3" t="n">
        <v>46331</v>
      </c>
      <c r="K15" s="5" t="n">
        <f aca="false">IF(N15="","",IF(O15&lt;&gt;0,NA(),IF(D15="未確認","",E15*F15+G15)))</f>
        <v>4</v>
      </c>
      <c r="L15" s="1" t="str">
        <f aca="false">IF(N15="","",IF(O15&lt;&gt;0,NA(),IF(B15="未確認","在庫未確認",IF(C15&lt;0,"帳簿負数",IF(D15="未確認","条件未確認",IF(C15&lt;=K15,"発注点以下","発注点超"))))))</f>
        <v>発注点超</v>
      </c>
      <c r="M15" s="1" t="str">
        <f aca="false">IF(N15="","",IF(O15&lt;&gt;0,NA(),IF(L15="在庫未確認","在庫を確認",IF(L15="帳簿負数","原記録を照合",IF(L15="条件未確認","計算条件を確認",IF(H15="未確認","発注残を確認",IF(I15&gt;0,"納期・引当を照合",IF(L15="発注点以下","発注条件を照合","継続確認"))))))))</f>
        <v>継続確認</v>
      </c>
      <c r="N15" s="1" t="str">
        <f aca="false">IF(COUNTA(A15:J15)=0,"",IF(NOT(AND(ISTEXT(A15),LEN(A15)=8,EXACT(LEFT(A15,4),"SKU-"),ISNUMBER(FIND(MID(A15,5,1)&amp;"x","0x1x2x3x4x5x6x7x8x9x")),ISNUMBER(FIND(MID(A15,6,1)&amp;"x","0x1x2x3x4x5x6x7x8x9x")),ISNUMBER(FIND(MID(A15,7,1)&amp;"x","0x1x2x3x4x5x6x7x8x9x")),ISNUMBER(FIND(MID(A15,8,1)&amp;"x","0x1x2x3x4x5x6x7x8x9x")))),"IDはSKU-と半角数字4桁",IF(COUNTIFS($A$8:$A$57,A15)&gt;1,"品目IDが重複",IF(NOT(OR(B15="確認済",B15="未確認")),"在庫区分を確認",IF(AND(B15="確認済",NOT(IF(ISNUMBER(C15),AND(C15&gt;=-1000000,C15&lt;=1000000,C15=INT(C15)),FALSE()))),"確認済在庫は±100万個の整数で必須",IF(AND(B15="未確認",COUNTA(C15)&gt;0),"未確認在庫は空欄",IF(NOT(OR(D15="確認済",D15="未確認")),"条件区分を確認",IF(AND(D15="確認済",NOT(AND(IF(ISNUMBER(E15),AND(E15&gt;=0,E15&lt;=1000000,E15=INT(E15)),FALSE()),IF(ISNUMBER(F15),AND(F15&gt;=1,F15&lt;=365,F15=INT(F15)),FALSE()),IF(ISNUMBER(G15),AND(G15&gt;=0,G15&lt;=1000000,G15=INT(G15)),FALSE())))),"確認済需要/日数/安全在庫を確認",IF(AND(D15="未確認",COUNTA(E15:G15)&gt;0),"未確認条件の3値はすべて空欄",IF(NOT(OR(H15="確認済",H15="未確認")),"発注残区分を確認",IF(AND(H15="確認済",NOT(IF(ISNUMBER(I15),AND(I15&gt;=0,I15&lt;=1000000,I15=INT(I15)),FALSE()))),"確認済発注残は0〜100万個の整数で必須",IF(AND(H15="未確認",COUNTA(I15)&gt;0),"未確認発注残は空欄",IF(NOT(IF(ISNUMBER(J15),AND(J15&gt;=43831,J15&lt;=73050,J15=INT(J15)),FALSE())),"確認日は時刻なしで必須",IF(OR(J15&lt;発注点チェック!$B$3,J15&gt;発注点チェック!$E$3),"在庫基準日≦確認日≦確認基準日","確認済み"))))))))))))))</f>
        <v>確認済み</v>
      </c>
      <c r="O15" s="1" t="n">
        <f aca="false">IF(N15="","",IF(N15="確認済み",0,1))</f>
        <v>0</v>
      </c>
      <c r="P15" s="1" t="n">
        <f aca="false">IF(COUNTA(A15:J15)=0,IF(AND(N15="",O15="",K15="",L15="",M15=""),0,1),IF(NOT(AND(ISTEXT(N15),N15=IF(COUNTA(A15:J15)=0,"",IF(NOT(AND(ISTEXT(A15),LEN(A15)=8,EXACT(LEFT(A15,4),"SKU-"),ISNUMBER(FIND(MID(A15,5,1)&amp;"x","0x1x2x3x4x5x6x7x8x9x")),ISNUMBER(FIND(MID(A15,6,1)&amp;"x","0x1x2x3x4x5x6x7x8x9x")),ISNUMBER(FIND(MID(A15,7,1)&amp;"x","0x1x2x3x4x5x6x7x8x9x")),ISNUMBER(FIND(MID(A15,8,1)&amp;"x","0x1x2x3x4x5x6x7x8x9x")))),"IDはSKU-と半角数字4桁",IF(COUNTIFS($A$8:$A$57,A15)&gt;1,"品目IDが重複",IF(NOT(OR(B15="確認済",B15="未確認")),"在庫区分を確認",IF(AND(B15="確認済",NOT(IF(ISNUMBER(C15),AND(C15&gt;=-1000000,C15&lt;=1000000,C15=INT(C15)),FALSE()))),"確認済在庫は±100万個の整数で必須",IF(AND(B15="未確認",COUNTA(C15)&gt;0),"未確認在庫は空欄",IF(NOT(OR(D15="確認済",D15="未確認")),"条件区分を確認",IF(AND(D15="確認済",NOT(AND(IF(ISNUMBER(E15),AND(E15&gt;=0,E15&lt;=1000000,E15=INT(E15)),FALSE()),IF(ISNUMBER(F15),AND(F15&gt;=1,F15&lt;=365,F15=INT(F15)),FALSE()),IF(ISNUMBER(G15),AND(G15&gt;=0,G15&lt;=1000000,G15=INT(G15)),FALSE())))),"確認済需要/日数/安全在庫を確認",IF(AND(D15="未確認",COUNTA(E15:G15)&gt;0),"未確認条件の3値はすべて空欄",IF(NOT(OR(H15="確認済",H15="未確認")),"発注残区分を確認",IF(AND(H15="確認済",NOT(IF(ISNUMBER(I15),AND(I15&gt;=0,I15&lt;=1000000,I15=INT(I15)),FALSE()))),"確認済発注残は0〜100万個の整数で必須",IF(AND(H15="未確認",COUNTA(I15)&gt;0),"未確認発注残は空欄",IF(NOT(IF(ISNUMBER(J15),AND(J15&gt;=43831,J15&lt;=73050,J15=INT(J15)),FALSE())),"確認日は時刻なしで必須",IF(OR(J15&lt;発注点チェック!$B$3,J15&gt;発注点チェック!$E$3),"在庫基準日≦確認日≦確認基準日","確認済み")))))))))))))),ISNUMBER(O15),O15=IF(N15="確認済み",0,1))),1,IF(O15&lt;&gt;0,0,IF(AND(IF(D15="未確認",ISTEXT(K15),ISNUMBER(K15)),K15=IF(D15="未確認","",E15*F15+G15),ISTEXT(L15),L15=IF(B15="未確認","在庫未確認",IF(C15&lt;0,"帳簿負数",IF(D15="未確認","条件未確認",IF(C15&lt;=K15,"発注点以下","発注点超")))),ISTEXT(M15),M15=IF(L15="在庫未確認","在庫を確認",IF(L15="帳簿負数","原記録を照合",IF(L15="条件未確認","計算条件を確認",IF(H15="未確認","発注残を確認",IF(I15&gt;0,"納期・引当を照合",IF(L15="発注点以下","発注条件を照合","継続確認"))))))),0,1))))</f>
        <v>0</v>
      </c>
    </row>
    <row r="16" customFormat="false" ht="32" hidden="false" customHeight="true" outlineLevel="0" collapsed="false">
      <c r="A16" s="7"/>
      <c r="B16" s="8"/>
      <c r="C16" s="9"/>
      <c r="D16" s="8"/>
      <c r="E16" s="9"/>
      <c r="F16" s="9"/>
      <c r="G16" s="9"/>
      <c r="H16" s="10"/>
      <c r="I16" s="9"/>
      <c r="J16" s="3"/>
      <c r="K16" s="5" t="str">
        <f aca="false">IF(N16="","",IF(O16&lt;&gt;0,NA(),IF(D16="未確認","",E16*F16+G16)))</f>
        <v/>
      </c>
      <c r="L16" s="1" t="str">
        <f aca="false">IF(N16="","",IF(O16&lt;&gt;0,NA(),IF(B16="未確認","在庫未確認",IF(C16&lt;0,"帳簿負数",IF(D16="未確認","条件未確認",IF(C16&lt;=K16,"発注点以下","発注点超"))))))</f>
        <v/>
      </c>
      <c r="M16" s="1" t="str">
        <f aca="false">IF(N16="","",IF(O16&lt;&gt;0,NA(),IF(L16="在庫未確認","在庫を確認",IF(L16="帳簿負数","原記録を照合",IF(L16="条件未確認","計算条件を確認",IF(H16="未確認","発注残を確認",IF(I16&gt;0,"納期・引当を照合",IF(L16="発注点以下","発注条件を照合","継続確認"))))))))</f>
        <v/>
      </c>
      <c r="N16" s="1" t="str">
        <f aca="false">IF(COUNTA(A16:J16)=0,"",IF(NOT(AND(ISTEXT(A16),LEN(A16)=8,EXACT(LEFT(A16,4),"SKU-"),ISNUMBER(FIND(MID(A16,5,1)&amp;"x","0x1x2x3x4x5x6x7x8x9x")),ISNUMBER(FIND(MID(A16,6,1)&amp;"x","0x1x2x3x4x5x6x7x8x9x")),ISNUMBER(FIND(MID(A16,7,1)&amp;"x","0x1x2x3x4x5x6x7x8x9x")),ISNUMBER(FIND(MID(A16,8,1)&amp;"x","0x1x2x3x4x5x6x7x8x9x")))),"IDはSKU-と半角数字4桁",IF(COUNTIFS($A$8:$A$57,A16)&gt;1,"品目IDが重複",IF(NOT(OR(B16="確認済",B16="未確認")),"在庫区分を確認",IF(AND(B16="確認済",NOT(IF(ISNUMBER(C16),AND(C16&gt;=-1000000,C16&lt;=1000000,C16=INT(C16)),FALSE()))),"確認済在庫は±100万個の整数で必須",IF(AND(B16="未確認",COUNTA(C16)&gt;0),"未確認在庫は空欄",IF(NOT(OR(D16="確認済",D16="未確認")),"条件区分を確認",IF(AND(D16="確認済",NOT(AND(IF(ISNUMBER(E16),AND(E16&gt;=0,E16&lt;=1000000,E16=INT(E16)),FALSE()),IF(ISNUMBER(F16),AND(F16&gt;=1,F16&lt;=365,F16=INT(F16)),FALSE()),IF(ISNUMBER(G16),AND(G16&gt;=0,G16&lt;=1000000,G16=INT(G16)),FALSE())))),"確認済需要/日数/安全在庫を確認",IF(AND(D16="未確認",COUNTA(E16:G16)&gt;0),"未確認条件の3値はすべて空欄",IF(NOT(OR(H16="確認済",H16="未確認")),"発注残区分を確認",IF(AND(H16="確認済",NOT(IF(ISNUMBER(I16),AND(I16&gt;=0,I16&lt;=1000000,I16=INT(I16)),FALSE()))),"確認済発注残は0〜100万個の整数で必須",IF(AND(H16="未確認",COUNTA(I16)&gt;0),"未確認発注残は空欄",IF(NOT(IF(ISNUMBER(J16),AND(J16&gt;=43831,J16&lt;=73050,J16=INT(J16)),FALSE())),"確認日は時刻なしで必須",IF(OR(J16&lt;発注点チェック!$B$3,J16&gt;発注点チェック!$E$3),"在庫基準日≦確認日≦確認基準日","確認済み"))))))))))))))</f>
        <v/>
      </c>
      <c r="O16" s="1" t="str">
        <f aca="false">IF(N16="","",IF(N16="確認済み",0,1))</f>
        <v/>
      </c>
      <c r="P16" s="1" t="n">
        <f aca="false">IF(COUNTA(A16:J16)=0,IF(AND(N16="",O16="",K16="",L16="",M16=""),0,1),IF(NOT(AND(ISTEXT(N16),N16=IF(COUNTA(A16:J16)=0,"",IF(NOT(AND(ISTEXT(A16),LEN(A16)=8,EXACT(LEFT(A16,4),"SKU-"),ISNUMBER(FIND(MID(A16,5,1)&amp;"x","0x1x2x3x4x5x6x7x8x9x")),ISNUMBER(FIND(MID(A16,6,1)&amp;"x","0x1x2x3x4x5x6x7x8x9x")),ISNUMBER(FIND(MID(A16,7,1)&amp;"x","0x1x2x3x4x5x6x7x8x9x")),ISNUMBER(FIND(MID(A16,8,1)&amp;"x","0x1x2x3x4x5x6x7x8x9x")))),"IDはSKU-と半角数字4桁",IF(COUNTIFS($A$8:$A$57,A16)&gt;1,"品目IDが重複",IF(NOT(OR(B16="確認済",B16="未確認")),"在庫区分を確認",IF(AND(B16="確認済",NOT(IF(ISNUMBER(C16),AND(C16&gt;=-1000000,C16&lt;=1000000,C16=INT(C16)),FALSE()))),"確認済在庫は±100万個の整数で必須",IF(AND(B16="未確認",COUNTA(C16)&gt;0),"未確認在庫は空欄",IF(NOT(OR(D16="確認済",D16="未確認")),"条件区分を確認",IF(AND(D16="確認済",NOT(AND(IF(ISNUMBER(E16),AND(E16&gt;=0,E16&lt;=1000000,E16=INT(E16)),FALSE()),IF(ISNUMBER(F16),AND(F16&gt;=1,F16&lt;=365,F16=INT(F16)),FALSE()),IF(ISNUMBER(G16),AND(G16&gt;=0,G16&lt;=1000000,G16=INT(G16)),FALSE())))),"確認済需要/日数/安全在庫を確認",IF(AND(D16="未確認",COUNTA(E16:G16)&gt;0),"未確認条件の3値はすべて空欄",IF(NOT(OR(H16="確認済",H16="未確認")),"発注残区分を確認",IF(AND(H16="確認済",NOT(IF(ISNUMBER(I16),AND(I16&gt;=0,I16&lt;=1000000,I16=INT(I16)),FALSE()))),"確認済発注残は0〜100万個の整数で必須",IF(AND(H16="未確認",COUNTA(I16)&gt;0),"未確認発注残は空欄",IF(NOT(IF(ISNUMBER(J16),AND(J16&gt;=43831,J16&lt;=73050,J16=INT(J16)),FALSE())),"確認日は時刻なしで必須",IF(OR(J16&lt;発注点チェック!$B$3,J16&gt;発注点チェック!$E$3),"在庫基準日≦確認日≦確認基準日","確認済み")))))))))))))),ISNUMBER(O16),O16=IF(N16="確認済み",0,1))),1,IF(O16&lt;&gt;0,0,IF(AND(IF(D16="未確認",ISTEXT(K16),ISNUMBER(K16)),K16=IF(D16="未確認","",E16*F16+G16),ISTEXT(L16),L16=IF(B16="未確認","在庫未確認",IF(C16&lt;0,"帳簿負数",IF(D16="未確認","条件未確認",IF(C16&lt;=K16,"発注点以下","発注点超")))),ISTEXT(M16),M16=IF(L16="在庫未確認","在庫を確認",IF(L16="帳簿負数","原記録を照合",IF(L16="条件未確認","計算条件を確認",IF(H16="未確認","発注残を確認",IF(I16&gt;0,"納期・引当を照合",IF(L16="発注点以下","発注条件を照合","継続確認"))))))),0,1))))</f>
        <v>0</v>
      </c>
    </row>
    <row r="17" customFormat="false" ht="32" hidden="false" customHeight="true" outlineLevel="0" collapsed="false">
      <c r="A17" s="7"/>
      <c r="B17" s="8"/>
      <c r="C17" s="9"/>
      <c r="D17" s="8"/>
      <c r="E17" s="9"/>
      <c r="F17" s="9"/>
      <c r="G17" s="9"/>
      <c r="H17" s="10"/>
      <c r="I17" s="9"/>
      <c r="J17" s="3"/>
      <c r="K17" s="5" t="str">
        <f aca="false">IF(N17="","",IF(O17&lt;&gt;0,NA(),IF(D17="未確認","",E17*F17+G17)))</f>
        <v/>
      </c>
      <c r="L17" s="1" t="str">
        <f aca="false">IF(N17="","",IF(O17&lt;&gt;0,NA(),IF(B17="未確認","在庫未確認",IF(C17&lt;0,"帳簿負数",IF(D17="未確認","条件未確認",IF(C17&lt;=K17,"発注点以下","発注点超"))))))</f>
        <v/>
      </c>
      <c r="M17" s="1" t="str">
        <f aca="false">IF(N17="","",IF(O17&lt;&gt;0,NA(),IF(L17="在庫未確認","在庫を確認",IF(L17="帳簿負数","原記録を照合",IF(L17="条件未確認","計算条件を確認",IF(H17="未確認","発注残を確認",IF(I17&gt;0,"納期・引当を照合",IF(L17="発注点以下","発注条件を照合","継続確認"))))))))</f>
        <v/>
      </c>
      <c r="N17" s="1" t="str">
        <f aca="false">IF(COUNTA(A17:J17)=0,"",IF(NOT(AND(ISTEXT(A17),LEN(A17)=8,EXACT(LEFT(A17,4),"SKU-"),ISNUMBER(FIND(MID(A17,5,1)&amp;"x","0x1x2x3x4x5x6x7x8x9x")),ISNUMBER(FIND(MID(A17,6,1)&amp;"x","0x1x2x3x4x5x6x7x8x9x")),ISNUMBER(FIND(MID(A17,7,1)&amp;"x","0x1x2x3x4x5x6x7x8x9x")),ISNUMBER(FIND(MID(A17,8,1)&amp;"x","0x1x2x3x4x5x6x7x8x9x")))),"IDはSKU-と半角数字4桁",IF(COUNTIFS($A$8:$A$57,A17)&gt;1,"品目IDが重複",IF(NOT(OR(B17="確認済",B17="未確認")),"在庫区分を確認",IF(AND(B17="確認済",NOT(IF(ISNUMBER(C17),AND(C17&gt;=-1000000,C17&lt;=1000000,C17=INT(C17)),FALSE()))),"確認済在庫は±100万個の整数で必須",IF(AND(B17="未確認",COUNTA(C17)&gt;0),"未確認在庫は空欄",IF(NOT(OR(D17="確認済",D17="未確認")),"条件区分を確認",IF(AND(D17="確認済",NOT(AND(IF(ISNUMBER(E17),AND(E17&gt;=0,E17&lt;=1000000,E17=INT(E17)),FALSE()),IF(ISNUMBER(F17),AND(F17&gt;=1,F17&lt;=365,F17=INT(F17)),FALSE()),IF(ISNUMBER(G17),AND(G17&gt;=0,G17&lt;=1000000,G17=INT(G17)),FALSE())))),"確認済需要/日数/安全在庫を確認",IF(AND(D17="未確認",COUNTA(E17:G17)&gt;0),"未確認条件の3値はすべて空欄",IF(NOT(OR(H17="確認済",H17="未確認")),"発注残区分を確認",IF(AND(H17="確認済",NOT(IF(ISNUMBER(I17),AND(I17&gt;=0,I17&lt;=1000000,I17=INT(I17)),FALSE()))),"確認済発注残は0〜100万個の整数で必須",IF(AND(H17="未確認",COUNTA(I17)&gt;0),"未確認発注残は空欄",IF(NOT(IF(ISNUMBER(J17),AND(J17&gt;=43831,J17&lt;=73050,J17=INT(J17)),FALSE())),"確認日は時刻なしで必須",IF(OR(J17&lt;発注点チェック!$B$3,J17&gt;発注点チェック!$E$3),"在庫基準日≦確認日≦確認基準日","確認済み"))))))))))))))</f>
        <v/>
      </c>
      <c r="O17" s="1" t="str">
        <f aca="false">IF(N17="","",IF(N17="確認済み",0,1))</f>
        <v/>
      </c>
      <c r="P17" s="1" t="n">
        <f aca="false">IF(COUNTA(A17:J17)=0,IF(AND(N17="",O17="",K17="",L17="",M17=""),0,1),IF(NOT(AND(ISTEXT(N17),N17=IF(COUNTA(A17:J17)=0,"",IF(NOT(AND(ISTEXT(A17),LEN(A17)=8,EXACT(LEFT(A17,4),"SKU-"),ISNUMBER(FIND(MID(A17,5,1)&amp;"x","0x1x2x3x4x5x6x7x8x9x")),ISNUMBER(FIND(MID(A17,6,1)&amp;"x","0x1x2x3x4x5x6x7x8x9x")),ISNUMBER(FIND(MID(A17,7,1)&amp;"x","0x1x2x3x4x5x6x7x8x9x")),ISNUMBER(FIND(MID(A17,8,1)&amp;"x","0x1x2x3x4x5x6x7x8x9x")))),"IDはSKU-と半角数字4桁",IF(COUNTIFS($A$8:$A$57,A17)&gt;1,"品目IDが重複",IF(NOT(OR(B17="確認済",B17="未確認")),"在庫区分を確認",IF(AND(B17="確認済",NOT(IF(ISNUMBER(C17),AND(C17&gt;=-1000000,C17&lt;=1000000,C17=INT(C17)),FALSE()))),"確認済在庫は±100万個の整数で必須",IF(AND(B17="未確認",COUNTA(C17)&gt;0),"未確認在庫は空欄",IF(NOT(OR(D17="確認済",D17="未確認")),"条件区分を確認",IF(AND(D17="確認済",NOT(AND(IF(ISNUMBER(E17),AND(E17&gt;=0,E17&lt;=1000000,E17=INT(E17)),FALSE()),IF(ISNUMBER(F17),AND(F17&gt;=1,F17&lt;=365,F17=INT(F17)),FALSE()),IF(ISNUMBER(G17),AND(G17&gt;=0,G17&lt;=1000000,G17=INT(G17)),FALSE())))),"確認済需要/日数/安全在庫を確認",IF(AND(D17="未確認",COUNTA(E17:G17)&gt;0),"未確認条件の3値はすべて空欄",IF(NOT(OR(H17="確認済",H17="未確認")),"発注残区分を確認",IF(AND(H17="確認済",NOT(IF(ISNUMBER(I17),AND(I17&gt;=0,I17&lt;=1000000,I17=INT(I17)),FALSE()))),"確認済発注残は0〜100万個の整数で必須",IF(AND(H17="未確認",COUNTA(I17)&gt;0),"未確認発注残は空欄",IF(NOT(IF(ISNUMBER(J17),AND(J17&gt;=43831,J17&lt;=73050,J17=INT(J17)),FALSE())),"確認日は時刻なしで必須",IF(OR(J17&lt;発注点チェック!$B$3,J17&gt;発注点チェック!$E$3),"在庫基準日≦確認日≦確認基準日","確認済み")))))))))))))),ISNUMBER(O17),O17=IF(N17="確認済み",0,1))),1,IF(O17&lt;&gt;0,0,IF(AND(IF(D17="未確認",ISTEXT(K17),ISNUMBER(K17)),K17=IF(D17="未確認","",E17*F17+G17),ISTEXT(L17),L17=IF(B17="未確認","在庫未確認",IF(C17&lt;0,"帳簿負数",IF(D17="未確認","条件未確認",IF(C17&lt;=K17,"発注点以下","発注点超")))),ISTEXT(M17),M17=IF(L17="在庫未確認","在庫を確認",IF(L17="帳簿負数","原記録を照合",IF(L17="条件未確認","計算条件を確認",IF(H17="未確認","発注残を確認",IF(I17&gt;0,"納期・引当を照合",IF(L17="発注点以下","発注条件を照合","継続確認"))))))),0,1))))</f>
        <v>0</v>
      </c>
    </row>
    <row r="18" customFormat="false" ht="32" hidden="false" customHeight="true" outlineLevel="0" collapsed="false">
      <c r="A18" s="7"/>
      <c r="B18" s="8"/>
      <c r="C18" s="9"/>
      <c r="D18" s="8"/>
      <c r="E18" s="9"/>
      <c r="F18" s="9"/>
      <c r="G18" s="9"/>
      <c r="H18" s="10"/>
      <c r="I18" s="9"/>
      <c r="J18" s="3"/>
      <c r="K18" s="5" t="str">
        <f aca="false">IF(N18="","",IF(O18&lt;&gt;0,NA(),IF(D18="未確認","",E18*F18+G18)))</f>
        <v/>
      </c>
      <c r="L18" s="1" t="str">
        <f aca="false">IF(N18="","",IF(O18&lt;&gt;0,NA(),IF(B18="未確認","在庫未確認",IF(C18&lt;0,"帳簿負数",IF(D18="未確認","条件未確認",IF(C18&lt;=K18,"発注点以下","発注点超"))))))</f>
        <v/>
      </c>
      <c r="M18" s="1" t="str">
        <f aca="false">IF(N18="","",IF(O18&lt;&gt;0,NA(),IF(L18="在庫未確認","在庫を確認",IF(L18="帳簿負数","原記録を照合",IF(L18="条件未確認","計算条件を確認",IF(H18="未確認","発注残を確認",IF(I18&gt;0,"納期・引当を照合",IF(L18="発注点以下","発注条件を照合","継続確認"))))))))</f>
        <v/>
      </c>
      <c r="N18" s="1" t="str">
        <f aca="false">IF(COUNTA(A18:J18)=0,"",IF(NOT(AND(ISTEXT(A18),LEN(A18)=8,EXACT(LEFT(A18,4),"SKU-"),ISNUMBER(FIND(MID(A18,5,1)&amp;"x","0x1x2x3x4x5x6x7x8x9x")),ISNUMBER(FIND(MID(A18,6,1)&amp;"x","0x1x2x3x4x5x6x7x8x9x")),ISNUMBER(FIND(MID(A18,7,1)&amp;"x","0x1x2x3x4x5x6x7x8x9x")),ISNUMBER(FIND(MID(A18,8,1)&amp;"x","0x1x2x3x4x5x6x7x8x9x")))),"IDはSKU-と半角数字4桁",IF(COUNTIFS($A$8:$A$57,A18)&gt;1,"品目IDが重複",IF(NOT(OR(B18="確認済",B18="未確認")),"在庫区分を確認",IF(AND(B18="確認済",NOT(IF(ISNUMBER(C18),AND(C18&gt;=-1000000,C18&lt;=1000000,C18=INT(C18)),FALSE()))),"確認済在庫は±100万個の整数で必須",IF(AND(B18="未確認",COUNTA(C18)&gt;0),"未確認在庫は空欄",IF(NOT(OR(D18="確認済",D18="未確認")),"条件区分を確認",IF(AND(D18="確認済",NOT(AND(IF(ISNUMBER(E18),AND(E18&gt;=0,E18&lt;=1000000,E18=INT(E18)),FALSE()),IF(ISNUMBER(F18),AND(F18&gt;=1,F18&lt;=365,F18=INT(F18)),FALSE()),IF(ISNUMBER(G18),AND(G18&gt;=0,G18&lt;=1000000,G18=INT(G18)),FALSE())))),"確認済需要/日数/安全在庫を確認",IF(AND(D18="未確認",COUNTA(E18:G18)&gt;0),"未確認条件の3値はすべて空欄",IF(NOT(OR(H18="確認済",H18="未確認")),"発注残区分を確認",IF(AND(H18="確認済",NOT(IF(ISNUMBER(I18),AND(I18&gt;=0,I18&lt;=1000000,I18=INT(I18)),FALSE()))),"確認済発注残は0〜100万個の整数で必須",IF(AND(H18="未確認",COUNTA(I18)&gt;0),"未確認発注残は空欄",IF(NOT(IF(ISNUMBER(J18),AND(J18&gt;=43831,J18&lt;=73050,J18=INT(J18)),FALSE())),"確認日は時刻なしで必須",IF(OR(J18&lt;発注点チェック!$B$3,J18&gt;発注点チェック!$E$3),"在庫基準日≦確認日≦確認基準日","確認済み"))))))))))))))</f>
        <v/>
      </c>
      <c r="O18" s="1" t="str">
        <f aca="false">IF(N18="","",IF(N18="確認済み",0,1))</f>
        <v/>
      </c>
      <c r="P18" s="1" t="n">
        <f aca="false">IF(COUNTA(A18:J18)=0,IF(AND(N18="",O18="",K18="",L18="",M18=""),0,1),IF(NOT(AND(ISTEXT(N18),N18=IF(COUNTA(A18:J18)=0,"",IF(NOT(AND(ISTEXT(A18),LEN(A18)=8,EXACT(LEFT(A18,4),"SKU-"),ISNUMBER(FIND(MID(A18,5,1)&amp;"x","0x1x2x3x4x5x6x7x8x9x")),ISNUMBER(FIND(MID(A18,6,1)&amp;"x","0x1x2x3x4x5x6x7x8x9x")),ISNUMBER(FIND(MID(A18,7,1)&amp;"x","0x1x2x3x4x5x6x7x8x9x")),ISNUMBER(FIND(MID(A18,8,1)&amp;"x","0x1x2x3x4x5x6x7x8x9x")))),"IDはSKU-と半角数字4桁",IF(COUNTIFS($A$8:$A$57,A18)&gt;1,"品目IDが重複",IF(NOT(OR(B18="確認済",B18="未確認")),"在庫区分を確認",IF(AND(B18="確認済",NOT(IF(ISNUMBER(C18),AND(C18&gt;=-1000000,C18&lt;=1000000,C18=INT(C18)),FALSE()))),"確認済在庫は±100万個の整数で必須",IF(AND(B18="未確認",COUNTA(C18)&gt;0),"未確認在庫は空欄",IF(NOT(OR(D18="確認済",D18="未確認")),"条件区分を確認",IF(AND(D18="確認済",NOT(AND(IF(ISNUMBER(E18),AND(E18&gt;=0,E18&lt;=1000000,E18=INT(E18)),FALSE()),IF(ISNUMBER(F18),AND(F18&gt;=1,F18&lt;=365,F18=INT(F18)),FALSE()),IF(ISNUMBER(G18),AND(G18&gt;=0,G18&lt;=1000000,G18=INT(G18)),FALSE())))),"確認済需要/日数/安全在庫を確認",IF(AND(D18="未確認",COUNTA(E18:G18)&gt;0),"未確認条件の3値はすべて空欄",IF(NOT(OR(H18="確認済",H18="未確認")),"発注残区分を確認",IF(AND(H18="確認済",NOT(IF(ISNUMBER(I18),AND(I18&gt;=0,I18&lt;=1000000,I18=INT(I18)),FALSE()))),"確認済発注残は0〜100万個の整数で必須",IF(AND(H18="未確認",COUNTA(I18)&gt;0),"未確認発注残は空欄",IF(NOT(IF(ISNUMBER(J18),AND(J18&gt;=43831,J18&lt;=73050,J18=INT(J18)),FALSE())),"確認日は時刻なしで必須",IF(OR(J18&lt;発注点チェック!$B$3,J18&gt;発注点チェック!$E$3),"在庫基準日≦確認日≦確認基準日","確認済み")))))))))))))),ISNUMBER(O18),O18=IF(N18="確認済み",0,1))),1,IF(O18&lt;&gt;0,0,IF(AND(IF(D18="未確認",ISTEXT(K18),ISNUMBER(K18)),K18=IF(D18="未確認","",E18*F18+G18),ISTEXT(L18),L18=IF(B18="未確認","在庫未確認",IF(C18&lt;0,"帳簿負数",IF(D18="未確認","条件未確認",IF(C18&lt;=K18,"発注点以下","発注点超")))),ISTEXT(M18),M18=IF(L18="在庫未確認","在庫を確認",IF(L18="帳簿負数","原記録を照合",IF(L18="条件未確認","計算条件を確認",IF(H18="未確認","発注残を確認",IF(I18&gt;0,"納期・引当を照合",IF(L18="発注点以下","発注条件を照合","継続確認"))))))),0,1))))</f>
        <v>0</v>
      </c>
    </row>
    <row r="19" customFormat="false" ht="32" hidden="false" customHeight="true" outlineLevel="0" collapsed="false">
      <c r="A19" s="7"/>
      <c r="B19" s="8"/>
      <c r="C19" s="9"/>
      <c r="D19" s="8"/>
      <c r="E19" s="9"/>
      <c r="F19" s="9"/>
      <c r="G19" s="9"/>
      <c r="H19" s="10"/>
      <c r="I19" s="9"/>
      <c r="J19" s="3"/>
      <c r="K19" s="5" t="str">
        <f aca="false">IF(N19="","",IF(O19&lt;&gt;0,NA(),IF(D19="未確認","",E19*F19+G19)))</f>
        <v/>
      </c>
      <c r="L19" s="1" t="str">
        <f aca="false">IF(N19="","",IF(O19&lt;&gt;0,NA(),IF(B19="未確認","在庫未確認",IF(C19&lt;0,"帳簿負数",IF(D19="未確認","条件未確認",IF(C19&lt;=K19,"発注点以下","発注点超"))))))</f>
        <v/>
      </c>
      <c r="M19" s="1" t="str">
        <f aca="false">IF(N19="","",IF(O19&lt;&gt;0,NA(),IF(L19="在庫未確認","在庫を確認",IF(L19="帳簿負数","原記録を照合",IF(L19="条件未確認","計算条件を確認",IF(H19="未確認","発注残を確認",IF(I19&gt;0,"納期・引当を照合",IF(L19="発注点以下","発注条件を照合","継続確認"))))))))</f>
        <v/>
      </c>
      <c r="N19" s="1" t="str">
        <f aca="false">IF(COUNTA(A19:J19)=0,"",IF(NOT(AND(ISTEXT(A19),LEN(A19)=8,EXACT(LEFT(A19,4),"SKU-"),ISNUMBER(FIND(MID(A19,5,1)&amp;"x","0x1x2x3x4x5x6x7x8x9x")),ISNUMBER(FIND(MID(A19,6,1)&amp;"x","0x1x2x3x4x5x6x7x8x9x")),ISNUMBER(FIND(MID(A19,7,1)&amp;"x","0x1x2x3x4x5x6x7x8x9x")),ISNUMBER(FIND(MID(A19,8,1)&amp;"x","0x1x2x3x4x5x6x7x8x9x")))),"IDはSKU-と半角数字4桁",IF(COUNTIFS($A$8:$A$57,A19)&gt;1,"品目IDが重複",IF(NOT(OR(B19="確認済",B19="未確認")),"在庫区分を確認",IF(AND(B19="確認済",NOT(IF(ISNUMBER(C19),AND(C19&gt;=-1000000,C19&lt;=1000000,C19=INT(C19)),FALSE()))),"確認済在庫は±100万個の整数で必須",IF(AND(B19="未確認",COUNTA(C19)&gt;0),"未確認在庫は空欄",IF(NOT(OR(D19="確認済",D19="未確認")),"条件区分を確認",IF(AND(D19="確認済",NOT(AND(IF(ISNUMBER(E19),AND(E19&gt;=0,E19&lt;=1000000,E19=INT(E19)),FALSE()),IF(ISNUMBER(F19),AND(F19&gt;=1,F19&lt;=365,F19=INT(F19)),FALSE()),IF(ISNUMBER(G19),AND(G19&gt;=0,G19&lt;=1000000,G19=INT(G19)),FALSE())))),"確認済需要/日数/安全在庫を確認",IF(AND(D19="未確認",COUNTA(E19:G19)&gt;0),"未確認条件の3値はすべて空欄",IF(NOT(OR(H19="確認済",H19="未確認")),"発注残区分を確認",IF(AND(H19="確認済",NOT(IF(ISNUMBER(I19),AND(I19&gt;=0,I19&lt;=1000000,I19=INT(I19)),FALSE()))),"確認済発注残は0〜100万個の整数で必須",IF(AND(H19="未確認",COUNTA(I19)&gt;0),"未確認発注残は空欄",IF(NOT(IF(ISNUMBER(J19),AND(J19&gt;=43831,J19&lt;=73050,J19=INT(J19)),FALSE())),"確認日は時刻なしで必須",IF(OR(J19&lt;発注点チェック!$B$3,J19&gt;発注点チェック!$E$3),"在庫基準日≦確認日≦確認基準日","確認済み"))))))))))))))</f>
        <v/>
      </c>
      <c r="O19" s="1" t="str">
        <f aca="false">IF(N19="","",IF(N19="確認済み",0,1))</f>
        <v/>
      </c>
      <c r="P19" s="1" t="n">
        <f aca="false">IF(COUNTA(A19:J19)=0,IF(AND(N19="",O19="",K19="",L19="",M19=""),0,1),IF(NOT(AND(ISTEXT(N19),N19=IF(COUNTA(A19:J19)=0,"",IF(NOT(AND(ISTEXT(A19),LEN(A19)=8,EXACT(LEFT(A19,4),"SKU-"),ISNUMBER(FIND(MID(A19,5,1)&amp;"x","0x1x2x3x4x5x6x7x8x9x")),ISNUMBER(FIND(MID(A19,6,1)&amp;"x","0x1x2x3x4x5x6x7x8x9x")),ISNUMBER(FIND(MID(A19,7,1)&amp;"x","0x1x2x3x4x5x6x7x8x9x")),ISNUMBER(FIND(MID(A19,8,1)&amp;"x","0x1x2x3x4x5x6x7x8x9x")))),"IDはSKU-と半角数字4桁",IF(COUNTIFS($A$8:$A$57,A19)&gt;1,"品目IDが重複",IF(NOT(OR(B19="確認済",B19="未確認")),"在庫区分を確認",IF(AND(B19="確認済",NOT(IF(ISNUMBER(C19),AND(C19&gt;=-1000000,C19&lt;=1000000,C19=INT(C19)),FALSE()))),"確認済在庫は±100万個の整数で必須",IF(AND(B19="未確認",COUNTA(C19)&gt;0),"未確認在庫は空欄",IF(NOT(OR(D19="確認済",D19="未確認")),"条件区分を確認",IF(AND(D19="確認済",NOT(AND(IF(ISNUMBER(E19),AND(E19&gt;=0,E19&lt;=1000000,E19=INT(E19)),FALSE()),IF(ISNUMBER(F19),AND(F19&gt;=1,F19&lt;=365,F19=INT(F19)),FALSE()),IF(ISNUMBER(G19),AND(G19&gt;=0,G19&lt;=1000000,G19=INT(G19)),FALSE())))),"確認済需要/日数/安全在庫を確認",IF(AND(D19="未確認",COUNTA(E19:G19)&gt;0),"未確認条件の3値はすべて空欄",IF(NOT(OR(H19="確認済",H19="未確認")),"発注残区分を確認",IF(AND(H19="確認済",NOT(IF(ISNUMBER(I19),AND(I19&gt;=0,I19&lt;=1000000,I19=INT(I19)),FALSE()))),"確認済発注残は0〜100万個の整数で必須",IF(AND(H19="未確認",COUNTA(I19)&gt;0),"未確認発注残は空欄",IF(NOT(IF(ISNUMBER(J19),AND(J19&gt;=43831,J19&lt;=73050,J19=INT(J19)),FALSE())),"確認日は時刻なしで必須",IF(OR(J19&lt;発注点チェック!$B$3,J19&gt;発注点チェック!$E$3),"在庫基準日≦確認日≦確認基準日","確認済み")))))))))))))),ISNUMBER(O19),O19=IF(N19="確認済み",0,1))),1,IF(O19&lt;&gt;0,0,IF(AND(IF(D19="未確認",ISTEXT(K19),ISNUMBER(K19)),K19=IF(D19="未確認","",E19*F19+G19),ISTEXT(L19),L19=IF(B19="未確認","在庫未確認",IF(C19&lt;0,"帳簿負数",IF(D19="未確認","条件未確認",IF(C19&lt;=K19,"発注点以下","発注点超")))),ISTEXT(M19),M19=IF(L19="在庫未確認","在庫を確認",IF(L19="帳簿負数","原記録を照合",IF(L19="条件未確認","計算条件を確認",IF(H19="未確認","発注残を確認",IF(I19&gt;0,"納期・引当を照合",IF(L19="発注点以下","発注条件を照合","継続確認"))))))),0,1))))</f>
        <v>0</v>
      </c>
    </row>
    <row r="20" customFormat="false" ht="32" hidden="false" customHeight="true" outlineLevel="0" collapsed="false">
      <c r="A20" s="7"/>
      <c r="B20" s="8"/>
      <c r="C20" s="9"/>
      <c r="D20" s="8"/>
      <c r="E20" s="9"/>
      <c r="F20" s="9"/>
      <c r="G20" s="9"/>
      <c r="H20" s="10"/>
      <c r="I20" s="9"/>
      <c r="J20" s="3"/>
      <c r="K20" s="5" t="str">
        <f aca="false">IF(N20="","",IF(O20&lt;&gt;0,NA(),IF(D20="未確認","",E20*F20+G20)))</f>
        <v/>
      </c>
      <c r="L20" s="1" t="str">
        <f aca="false">IF(N20="","",IF(O20&lt;&gt;0,NA(),IF(B20="未確認","在庫未確認",IF(C20&lt;0,"帳簿負数",IF(D20="未確認","条件未確認",IF(C20&lt;=K20,"発注点以下","発注点超"))))))</f>
        <v/>
      </c>
      <c r="M20" s="1" t="str">
        <f aca="false">IF(N20="","",IF(O20&lt;&gt;0,NA(),IF(L20="在庫未確認","在庫を確認",IF(L20="帳簿負数","原記録を照合",IF(L20="条件未確認","計算条件を確認",IF(H20="未確認","発注残を確認",IF(I20&gt;0,"納期・引当を照合",IF(L20="発注点以下","発注条件を照合","継続確認"))))))))</f>
        <v/>
      </c>
      <c r="N20" s="1" t="str">
        <f aca="false">IF(COUNTA(A20:J20)=0,"",IF(NOT(AND(ISTEXT(A20),LEN(A20)=8,EXACT(LEFT(A20,4),"SKU-"),ISNUMBER(FIND(MID(A20,5,1)&amp;"x","0x1x2x3x4x5x6x7x8x9x")),ISNUMBER(FIND(MID(A20,6,1)&amp;"x","0x1x2x3x4x5x6x7x8x9x")),ISNUMBER(FIND(MID(A20,7,1)&amp;"x","0x1x2x3x4x5x6x7x8x9x")),ISNUMBER(FIND(MID(A20,8,1)&amp;"x","0x1x2x3x4x5x6x7x8x9x")))),"IDはSKU-と半角数字4桁",IF(COUNTIFS($A$8:$A$57,A20)&gt;1,"品目IDが重複",IF(NOT(OR(B20="確認済",B20="未確認")),"在庫区分を確認",IF(AND(B20="確認済",NOT(IF(ISNUMBER(C20),AND(C20&gt;=-1000000,C20&lt;=1000000,C20=INT(C20)),FALSE()))),"確認済在庫は±100万個の整数で必須",IF(AND(B20="未確認",COUNTA(C20)&gt;0),"未確認在庫は空欄",IF(NOT(OR(D20="確認済",D20="未確認")),"条件区分を確認",IF(AND(D20="確認済",NOT(AND(IF(ISNUMBER(E20),AND(E20&gt;=0,E20&lt;=1000000,E20=INT(E20)),FALSE()),IF(ISNUMBER(F20),AND(F20&gt;=1,F20&lt;=365,F20=INT(F20)),FALSE()),IF(ISNUMBER(G20),AND(G20&gt;=0,G20&lt;=1000000,G20=INT(G20)),FALSE())))),"確認済需要/日数/安全在庫を確認",IF(AND(D20="未確認",COUNTA(E20:G20)&gt;0),"未確認条件の3値はすべて空欄",IF(NOT(OR(H20="確認済",H20="未確認")),"発注残区分を確認",IF(AND(H20="確認済",NOT(IF(ISNUMBER(I20),AND(I20&gt;=0,I20&lt;=1000000,I20=INT(I20)),FALSE()))),"確認済発注残は0〜100万個の整数で必須",IF(AND(H20="未確認",COUNTA(I20)&gt;0),"未確認発注残は空欄",IF(NOT(IF(ISNUMBER(J20),AND(J20&gt;=43831,J20&lt;=73050,J20=INT(J20)),FALSE())),"確認日は時刻なしで必須",IF(OR(J20&lt;発注点チェック!$B$3,J20&gt;発注点チェック!$E$3),"在庫基準日≦確認日≦確認基準日","確認済み"))))))))))))))</f>
        <v/>
      </c>
      <c r="O20" s="1" t="str">
        <f aca="false">IF(N20="","",IF(N20="確認済み",0,1))</f>
        <v/>
      </c>
      <c r="P20" s="1" t="n">
        <f aca="false">IF(COUNTA(A20:J20)=0,IF(AND(N20="",O20="",K20="",L20="",M20=""),0,1),IF(NOT(AND(ISTEXT(N20),N20=IF(COUNTA(A20:J20)=0,"",IF(NOT(AND(ISTEXT(A20),LEN(A20)=8,EXACT(LEFT(A20,4),"SKU-"),ISNUMBER(FIND(MID(A20,5,1)&amp;"x","0x1x2x3x4x5x6x7x8x9x")),ISNUMBER(FIND(MID(A20,6,1)&amp;"x","0x1x2x3x4x5x6x7x8x9x")),ISNUMBER(FIND(MID(A20,7,1)&amp;"x","0x1x2x3x4x5x6x7x8x9x")),ISNUMBER(FIND(MID(A20,8,1)&amp;"x","0x1x2x3x4x5x6x7x8x9x")))),"IDはSKU-と半角数字4桁",IF(COUNTIFS($A$8:$A$57,A20)&gt;1,"品目IDが重複",IF(NOT(OR(B20="確認済",B20="未確認")),"在庫区分を確認",IF(AND(B20="確認済",NOT(IF(ISNUMBER(C20),AND(C20&gt;=-1000000,C20&lt;=1000000,C20=INT(C20)),FALSE()))),"確認済在庫は±100万個の整数で必須",IF(AND(B20="未確認",COUNTA(C20)&gt;0),"未確認在庫は空欄",IF(NOT(OR(D20="確認済",D20="未確認")),"条件区分を確認",IF(AND(D20="確認済",NOT(AND(IF(ISNUMBER(E20),AND(E20&gt;=0,E20&lt;=1000000,E20=INT(E20)),FALSE()),IF(ISNUMBER(F20),AND(F20&gt;=1,F20&lt;=365,F20=INT(F20)),FALSE()),IF(ISNUMBER(G20),AND(G20&gt;=0,G20&lt;=1000000,G20=INT(G20)),FALSE())))),"確認済需要/日数/安全在庫を確認",IF(AND(D20="未確認",COUNTA(E20:G20)&gt;0),"未確認条件の3値はすべて空欄",IF(NOT(OR(H20="確認済",H20="未確認")),"発注残区分を確認",IF(AND(H20="確認済",NOT(IF(ISNUMBER(I20),AND(I20&gt;=0,I20&lt;=1000000,I20=INT(I20)),FALSE()))),"確認済発注残は0〜100万個の整数で必須",IF(AND(H20="未確認",COUNTA(I20)&gt;0),"未確認発注残は空欄",IF(NOT(IF(ISNUMBER(J20),AND(J20&gt;=43831,J20&lt;=73050,J20=INT(J20)),FALSE())),"確認日は時刻なしで必須",IF(OR(J20&lt;発注点チェック!$B$3,J20&gt;発注点チェック!$E$3),"在庫基準日≦確認日≦確認基準日","確認済み")))))))))))))),ISNUMBER(O20),O20=IF(N20="確認済み",0,1))),1,IF(O20&lt;&gt;0,0,IF(AND(IF(D20="未確認",ISTEXT(K20),ISNUMBER(K20)),K20=IF(D20="未確認","",E20*F20+G20),ISTEXT(L20),L20=IF(B20="未確認","在庫未確認",IF(C20&lt;0,"帳簿負数",IF(D20="未確認","条件未確認",IF(C20&lt;=K20,"発注点以下","発注点超")))),ISTEXT(M20),M20=IF(L20="在庫未確認","在庫を確認",IF(L20="帳簿負数","原記録を照合",IF(L20="条件未確認","計算条件を確認",IF(H20="未確認","発注残を確認",IF(I20&gt;0,"納期・引当を照合",IF(L20="発注点以下","発注条件を照合","継続確認"))))))),0,1))))</f>
        <v>0</v>
      </c>
    </row>
    <row r="21" customFormat="false" ht="32" hidden="false" customHeight="true" outlineLevel="0" collapsed="false">
      <c r="A21" s="7"/>
      <c r="B21" s="8"/>
      <c r="C21" s="9"/>
      <c r="D21" s="8"/>
      <c r="E21" s="9"/>
      <c r="F21" s="9"/>
      <c r="G21" s="9"/>
      <c r="H21" s="10"/>
      <c r="I21" s="9"/>
      <c r="J21" s="3"/>
      <c r="K21" s="5" t="str">
        <f aca="false">IF(N21="","",IF(O21&lt;&gt;0,NA(),IF(D21="未確認","",E21*F21+G21)))</f>
        <v/>
      </c>
      <c r="L21" s="1" t="str">
        <f aca="false">IF(N21="","",IF(O21&lt;&gt;0,NA(),IF(B21="未確認","在庫未確認",IF(C21&lt;0,"帳簿負数",IF(D21="未確認","条件未確認",IF(C21&lt;=K21,"発注点以下","発注点超"))))))</f>
        <v/>
      </c>
      <c r="M21" s="1" t="str">
        <f aca="false">IF(N21="","",IF(O21&lt;&gt;0,NA(),IF(L21="在庫未確認","在庫を確認",IF(L21="帳簿負数","原記録を照合",IF(L21="条件未確認","計算条件を確認",IF(H21="未確認","発注残を確認",IF(I21&gt;0,"納期・引当を照合",IF(L21="発注点以下","発注条件を照合","継続確認"))))))))</f>
        <v/>
      </c>
      <c r="N21" s="1" t="str">
        <f aca="false">IF(COUNTA(A21:J21)=0,"",IF(NOT(AND(ISTEXT(A21),LEN(A21)=8,EXACT(LEFT(A21,4),"SKU-"),ISNUMBER(FIND(MID(A21,5,1)&amp;"x","0x1x2x3x4x5x6x7x8x9x")),ISNUMBER(FIND(MID(A21,6,1)&amp;"x","0x1x2x3x4x5x6x7x8x9x")),ISNUMBER(FIND(MID(A21,7,1)&amp;"x","0x1x2x3x4x5x6x7x8x9x")),ISNUMBER(FIND(MID(A21,8,1)&amp;"x","0x1x2x3x4x5x6x7x8x9x")))),"IDはSKU-と半角数字4桁",IF(COUNTIFS($A$8:$A$57,A21)&gt;1,"品目IDが重複",IF(NOT(OR(B21="確認済",B21="未確認")),"在庫区分を確認",IF(AND(B21="確認済",NOT(IF(ISNUMBER(C21),AND(C21&gt;=-1000000,C21&lt;=1000000,C21=INT(C21)),FALSE()))),"確認済在庫は±100万個の整数で必須",IF(AND(B21="未確認",COUNTA(C21)&gt;0),"未確認在庫は空欄",IF(NOT(OR(D21="確認済",D21="未確認")),"条件区分を確認",IF(AND(D21="確認済",NOT(AND(IF(ISNUMBER(E21),AND(E21&gt;=0,E21&lt;=1000000,E21=INT(E21)),FALSE()),IF(ISNUMBER(F21),AND(F21&gt;=1,F21&lt;=365,F21=INT(F21)),FALSE()),IF(ISNUMBER(G21),AND(G21&gt;=0,G21&lt;=1000000,G21=INT(G21)),FALSE())))),"確認済需要/日数/安全在庫を確認",IF(AND(D21="未確認",COUNTA(E21:G21)&gt;0),"未確認条件の3値はすべて空欄",IF(NOT(OR(H21="確認済",H21="未確認")),"発注残区分を確認",IF(AND(H21="確認済",NOT(IF(ISNUMBER(I21),AND(I21&gt;=0,I21&lt;=1000000,I21=INT(I21)),FALSE()))),"確認済発注残は0〜100万個の整数で必須",IF(AND(H21="未確認",COUNTA(I21)&gt;0),"未確認発注残は空欄",IF(NOT(IF(ISNUMBER(J21),AND(J21&gt;=43831,J21&lt;=73050,J21=INT(J21)),FALSE())),"確認日は時刻なしで必須",IF(OR(J21&lt;発注点チェック!$B$3,J21&gt;発注点チェック!$E$3),"在庫基準日≦確認日≦確認基準日","確認済み"))))))))))))))</f>
        <v/>
      </c>
      <c r="O21" s="1" t="str">
        <f aca="false">IF(N21="","",IF(N21="確認済み",0,1))</f>
        <v/>
      </c>
      <c r="P21" s="1" t="n">
        <f aca="false">IF(COUNTA(A21:J21)=0,IF(AND(N21="",O21="",K21="",L21="",M21=""),0,1),IF(NOT(AND(ISTEXT(N21),N21=IF(COUNTA(A21:J21)=0,"",IF(NOT(AND(ISTEXT(A21),LEN(A21)=8,EXACT(LEFT(A21,4),"SKU-"),ISNUMBER(FIND(MID(A21,5,1)&amp;"x","0x1x2x3x4x5x6x7x8x9x")),ISNUMBER(FIND(MID(A21,6,1)&amp;"x","0x1x2x3x4x5x6x7x8x9x")),ISNUMBER(FIND(MID(A21,7,1)&amp;"x","0x1x2x3x4x5x6x7x8x9x")),ISNUMBER(FIND(MID(A21,8,1)&amp;"x","0x1x2x3x4x5x6x7x8x9x")))),"IDはSKU-と半角数字4桁",IF(COUNTIFS($A$8:$A$57,A21)&gt;1,"品目IDが重複",IF(NOT(OR(B21="確認済",B21="未確認")),"在庫区分を確認",IF(AND(B21="確認済",NOT(IF(ISNUMBER(C21),AND(C21&gt;=-1000000,C21&lt;=1000000,C21=INT(C21)),FALSE()))),"確認済在庫は±100万個の整数で必須",IF(AND(B21="未確認",COUNTA(C21)&gt;0),"未確認在庫は空欄",IF(NOT(OR(D21="確認済",D21="未確認")),"条件区分を確認",IF(AND(D21="確認済",NOT(AND(IF(ISNUMBER(E21),AND(E21&gt;=0,E21&lt;=1000000,E21=INT(E21)),FALSE()),IF(ISNUMBER(F21),AND(F21&gt;=1,F21&lt;=365,F21=INT(F21)),FALSE()),IF(ISNUMBER(G21),AND(G21&gt;=0,G21&lt;=1000000,G21=INT(G21)),FALSE())))),"確認済需要/日数/安全在庫を確認",IF(AND(D21="未確認",COUNTA(E21:G21)&gt;0),"未確認条件の3値はすべて空欄",IF(NOT(OR(H21="確認済",H21="未確認")),"発注残区分を確認",IF(AND(H21="確認済",NOT(IF(ISNUMBER(I21),AND(I21&gt;=0,I21&lt;=1000000,I21=INT(I21)),FALSE()))),"確認済発注残は0〜100万個の整数で必須",IF(AND(H21="未確認",COUNTA(I21)&gt;0),"未確認発注残は空欄",IF(NOT(IF(ISNUMBER(J21),AND(J21&gt;=43831,J21&lt;=73050,J21=INT(J21)),FALSE())),"確認日は時刻なしで必須",IF(OR(J21&lt;発注点チェック!$B$3,J21&gt;発注点チェック!$E$3),"在庫基準日≦確認日≦確認基準日","確認済み")))))))))))))),ISNUMBER(O21),O21=IF(N21="確認済み",0,1))),1,IF(O21&lt;&gt;0,0,IF(AND(IF(D21="未確認",ISTEXT(K21),ISNUMBER(K21)),K21=IF(D21="未確認","",E21*F21+G21),ISTEXT(L21),L21=IF(B21="未確認","在庫未確認",IF(C21&lt;0,"帳簿負数",IF(D21="未確認","条件未確認",IF(C21&lt;=K21,"発注点以下","発注点超")))),ISTEXT(M21),M21=IF(L21="在庫未確認","在庫を確認",IF(L21="帳簿負数","原記録を照合",IF(L21="条件未確認","計算条件を確認",IF(H21="未確認","発注残を確認",IF(I21&gt;0,"納期・引当を照合",IF(L21="発注点以下","発注条件を照合","継続確認"))))))),0,1))))</f>
        <v>0</v>
      </c>
    </row>
    <row r="22" customFormat="false" ht="32" hidden="false" customHeight="true" outlineLevel="0" collapsed="false">
      <c r="A22" s="7"/>
      <c r="B22" s="8"/>
      <c r="C22" s="9"/>
      <c r="D22" s="8"/>
      <c r="E22" s="9"/>
      <c r="F22" s="9"/>
      <c r="G22" s="9"/>
      <c r="H22" s="10"/>
      <c r="I22" s="9"/>
      <c r="J22" s="3"/>
      <c r="K22" s="5" t="str">
        <f aca="false">IF(N22="","",IF(O22&lt;&gt;0,NA(),IF(D22="未確認","",E22*F22+G22)))</f>
        <v/>
      </c>
      <c r="L22" s="1" t="str">
        <f aca="false">IF(N22="","",IF(O22&lt;&gt;0,NA(),IF(B22="未確認","在庫未確認",IF(C22&lt;0,"帳簿負数",IF(D22="未確認","条件未確認",IF(C22&lt;=K22,"発注点以下","発注点超"))))))</f>
        <v/>
      </c>
      <c r="M22" s="1" t="str">
        <f aca="false">IF(N22="","",IF(O22&lt;&gt;0,NA(),IF(L22="在庫未確認","在庫を確認",IF(L22="帳簿負数","原記録を照合",IF(L22="条件未確認","計算条件を確認",IF(H22="未確認","発注残を確認",IF(I22&gt;0,"納期・引当を照合",IF(L22="発注点以下","発注条件を照合","継続確認"))))))))</f>
        <v/>
      </c>
      <c r="N22" s="1" t="str">
        <f aca="false">IF(COUNTA(A22:J22)=0,"",IF(NOT(AND(ISTEXT(A22),LEN(A22)=8,EXACT(LEFT(A22,4),"SKU-"),ISNUMBER(FIND(MID(A22,5,1)&amp;"x","0x1x2x3x4x5x6x7x8x9x")),ISNUMBER(FIND(MID(A22,6,1)&amp;"x","0x1x2x3x4x5x6x7x8x9x")),ISNUMBER(FIND(MID(A22,7,1)&amp;"x","0x1x2x3x4x5x6x7x8x9x")),ISNUMBER(FIND(MID(A22,8,1)&amp;"x","0x1x2x3x4x5x6x7x8x9x")))),"IDはSKU-と半角数字4桁",IF(COUNTIFS($A$8:$A$57,A22)&gt;1,"品目IDが重複",IF(NOT(OR(B22="確認済",B22="未確認")),"在庫区分を確認",IF(AND(B22="確認済",NOT(IF(ISNUMBER(C22),AND(C22&gt;=-1000000,C22&lt;=1000000,C22=INT(C22)),FALSE()))),"確認済在庫は±100万個の整数で必須",IF(AND(B22="未確認",COUNTA(C22)&gt;0),"未確認在庫は空欄",IF(NOT(OR(D22="確認済",D22="未確認")),"条件区分を確認",IF(AND(D22="確認済",NOT(AND(IF(ISNUMBER(E22),AND(E22&gt;=0,E22&lt;=1000000,E22=INT(E22)),FALSE()),IF(ISNUMBER(F22),AND(F22&gt;=1,F22&lt;=365,F22=INT(F22)),FALSE()),IF(ISNUMBER(G22),AND(G22&gt;=0,G22&lt;=1000000,G22=INT(G22)),FALSE())))),"確認済需要/日数/安全在庫を確認",IF(AND(D22="未確認",COUNTA(E22:G22)&gt;0),"未確認条件の3値はすべて空欄",IF(NOT(OR(H22="確認済",H22="未確認")),"発注残区分を確認",IF(AND(H22="確認済",NOT(IF(ISNUMBER(I22),AND(I22&gt;=0,I22&lt;=1000000,I22=INT(I22)),FALSE()))),"確認済発注残は0〜100万個の整数で必須",IF(AND(H22="未確認",COUNTA(I22)&gt;0),"未確認発注残は空欄",IF(NOT(IF(ISNUMBER(J22),AND(J22&gt;=43831,J22&lt;=73050,J22=INT(J22)),FALSE())),"確認日は時刻なしで必須",IF(OR(J22&lt;発注点チェック!$B$3,J22&gt;発注点チェック!$E$3),"在庫基準日≦確認日≦確認基準日","確認済み"))))))))))))))</f>
        <v/>
      </c>
      <c r="O22" s="1" t="str">
        <f aca="false">IF(N22="","",IF(N22="確認済み",0,1))</f>
        <v/>
      </c>
      <c r="P22" s="1" t="n">
        <f aca="false">IF(COUNTA(A22:J22)=0,IF(AND(N22="",O22="",K22="",L22="",M22=""),0,1),IF(NOT(AND(ISTEXT(N22),N22=IF(COUNTA(A22:J22)=0,"",IF(NOT(AND(ISTEXT(A22),LEN(A22)=8,EXACT(LEFT(A22,4),"SKU-"),ISNUMBER(FIND(MID(A22,5,1)&amp;"x","0x1x2x3x4x5x6x7x8x9x")),ISNUMBER(FIND(MID(A22,6,1)&amp;"x","0x1x2x3x4x5x6x7x8x9x")),ISNUMBER(FIND(MID(A22,7,1)&amp;"x","0x1x2x3x4x5x6x7x8x9x")),ISNUMBER(FIND(MID(A22,8,1)&amp;"x","0x1x2x3x4x5x6x7x8x9x")))),"IDはSKU-と半角数字4桁",IF(COUNTIFS($A$8:$A$57,A22)&gt;1,"品目IDが重複",IF(NOT(OR(B22="確認済",B22="未確認")),"在庫区分を確認",IF(AND(B22="確認済",NOT(IF(ISNUMBER(C22),AND(C22&gt;=-1000000,C22&lt;=1000000,C22=INT(C22)),FALSE()))),"確認済在庫は±100万個の整数で必須",IF(AND(B22="未確認",COUNTA(C22)&gt;0),"未確認在庫は空欄",IF(NOT(OR(D22="確認済",D22="未確認")),"条件区分を確認",IF(AND(D22="確認済",NOT(AND(IF(ISNUMBER(E22),AND(E22&gt;=0,E22&lt;=1000000,E22=INT(E22)),FALSE()),IF(ISNUMBER(F22),AND(F22&gt;=1,F22&lt;=365,F22=INT(F22)),FALSE()),IF(ISNUMBER(G22),AND(G22&gt;=0,G22&lt;=1000000,G22=INT(G22)),FALSE())))),"確認済需要/日数/安全在庫を確認",IF(AND(D22="未確認",COUNTA(E22:G22)&gt;0),"未確認条件の3値はすべて空欄",IF(NOT(OR(H22="確認済",H22="未確認")),"発注残区分を確認",IF(AND(H22="確認済",NOT(IF(ISNUMBER(I22),AND(I22&gt;=0,I22&lt;=1000000,I22=INT(I22)),FALSE()))),"確認済発注残は0〜100万個の整数で必須",IF(AND(H22="未確認",COUNTA(I22)&gt;0),"未確認発注残は空欄",IF(NOT(IF(ISNUMBER(J22),AND(J22&gt;=43831,J22&lt;=73050,J22=INT(J22)),FALSE())),"確認日は時刻なしで必須",IF(OR(J22&lt;発注点チェック!$B$3,J22&gt;発注点チェック!$E$3),"在庫基準日≦確認日≦確認基準日","確認済み")))))))))))))),ISNUMBER(O22),O22=IF(N22="確認済み",0,1))),1,IF(O22&lt;&gt;0,0,IF(AND(IF(D22="未確認",ISTEXT(K22),ISNUMBER(K22)),K22=IF(D22="未確認","",E22*F22+G22),ISTEXT(L22),L22=IF(B22="未確認","在庫未確認",IF(C22&lt;0,"帳簿負数",IF(D22="未確認","条件未確認",IF(C22&lt;=K22,"発注点以下","発注点超")))),ISTEXT(M22),M22=IF(L22="在庫未確認","在庫を確認",IF(L22="帳簿負数","原記録を照合",IF(L22="条件未確認","計算条件を確認",IF(H22="未確認","発注残を確認",IF(I22&gt;0,"納期・引当を照合",IF(L22="発注点以下","発注条件を照合","継続確認"))))))),0,1))))</f>
        <v>0</v>
      </c>
    </row>
    <row r="23" customFormat="false" ht="32" hidden="false" customHeight="true" outlineLevel="0" collapsed="false">
      <c r="A23" s="7"/>
      <c r="B23" s="8"/>
      <c r="C23" s="9"/>
      <c r="D23" s="8"/>
      <c r="E23" s="9"/>
      <c r="F23" s="9"/>
      <c r="G23" s="9"/>
      <c r="H23" s="10"/>
      <c r="I23" s="9"/>
      <c r="J23" s="3"/>
      <c r="K23" s="5" t="str">
        <f aca="false">IF(N23="","",IF(O23&lt;&gt;0,NA(),IF(D23="未確認","",E23*F23+G23)))</f>
        <v/>
      </c>
      <c r="L23" s="1" t="str">
        <f aca="false">IF(N23="","",IF(O23&lt;&gt;0,NA(),IF(B23="未確認","在庫未確認",IF(C23&lt;0,"帳簿負数",IF(D23="未確認","条件未確認",IF(C23&lt;=K23,"発注点以下","発注点超"))))))</f>
        <v/>
      </c>
      <c r="M23" s="1" t="str">
        <f aca="false">IF(N23="","",IF(O23&lt;&gt;0,NA(),IF(L23="在庫未確認","在庫を確認",IF(L23="帳簿負数","原記録を照合",IF(L23="条件未確認","計算条件を確認",IF(H23="未確認","発注残を確認",IF(I23&gt;0,"納期・引当を照合",IF(L23="発注点以下","発注条件を照合","継続確認"))))))))</f>
        <v/>
      </c>
      <c r="N23" s="1" t="str">
        <f aca="false">IF(COUNTA(A23:J23)=0,"",IF(NOT(AND(ISTEXT(A23),LEN(A23)=8,EXACT(LEFT(A23,4),"SKU-"),ISNUMBER(FIND(MID(A23,5,1)&amp;"x","0x1x2x3x4x5x6x7x8x9x")),ISNUMBER(FIND(MID(A23,6,1)&amp;"x","0x1x2x3x4x5x6x7x8x9x")),ISNUMBER(FIND(MID(A23,7,1)&amp;"x","0x1x2x3x4x5x6x7x8x9x")),ISNUMBER(FIND(MID(A23,8,1)&amp;"x","0x1x2x3x4x5x6x7x8x9x")))),"IDはSKU-と半角数字4桁",IF(COUNTIFS($A$8:$A$57,A23)&gt;1,"品目IDが重複",IF(NOT(OR(B23="確認済",B23="未確認")),"在庫区分を確認",IF(AND(B23="確認済",NOT(IF(ISNUMBER(C23),AND(C23&gt;=-1000000,C23&lt;=1000000,C23=INT(C23)),FALSE()))),"確認済在庫は±100万個の整数で必須",IF(AND(B23="未確認",COUNTA(C23)&gt;0),"未確認在庫は空欄",IF(NOT(OR(D23="確認済",D23="未確認")),"条件区分を確認",IF(AND(D23="確認済",NOT(AND(IF(ISNUMBER(E23),AND(E23&gt;=0,E23&lt;=1000000,E23=INT(E23)),FALSE()),IF(ISNUMBER(F23),AND(F23&gt;=1,F23&lt;=365,F23=INT(F23)),FALSE()),IF(ISNUMBER(G23),AND(G23&gt;=0,G23&lt;=1000000,G23=INT(G23)),FALSE())))),"確認済需要/日数/安全在庫を確認",IF(AND(D23="未確認",COUNTA(E23:G23)&gt;0),"未確認条件の3値はすべて空欄",IF(NOT(OR(H23="確認済",H23="未確認")),"発注残区分を確認",IF(AND(H23="確認済",NOT(IF(ISNUMBER(I23),AND(I23&gt;=0,I23&lt;=1000000,I23=INT(I23)),FALSE()))),"確認済発注残は0〜100万個の整数で必須",IF(AND(H23="未確認",COUNTA(I23)&gt;0),"未確認発注残は空欄",IF(NOT(IF(ISNUMBER(J23),AND(J23&gt;=43831,J23&lt;=73050,J23=INT(J23)),FALSE())),"確認日は時刻なしで必須",IF(OR(J23&lt;発注点チェック!$B$3,J23&gt;発注点チェック!$E$3),"在庫基準日≦確認日≦確認基準日","確認済み"))))))))))))))</f>
        <v/>
      </c>
      <c r="O23" s="1" t="str">
        <f aca="false">IF(N23="","",IF(N23="確認済み",0,1))</f>
        <v/>
      </c>
      <c r="P23" s="1" t="n">
        <f aca="false">IF(COUNTA(A23:J23)=0,IF(AND(N23="",O23="",K23="",L23="",M23=""),0,1),IF(NOT(AND(ISTEXT(N23),N23=IF(COUNTA(A23:J23)=0,"",IF(NOT(AND(ISTEXT(A23),LEN(A23)=8,EXACT(LEFT(A23,4),"SKU-"),ISNUMBER(FIND(MID(A23,5,1)&amp;"x","0x1x2x3x4x5x6x7x8x9x")),ISNUMBER(FIND(MID(A23,6,1)&amp;"x","0x1x2x3x4x5x6x7x8x9x")),ISNUMBER(FIND(MID(A23,7,1)&amp;"x","0x1x2x3x4x5x6x7x8x9x")),ISNUMBER(FIND(MID(A23,8,1)&amp;"x","0x1x2x3x4x5x6x7x8x9x")))),"IDはSKU-と半角数字4桁",IF(COUNTIFS($A$8:$A$57,A23)&gt;1,"品目IDが重複",IF(NOT(OR(B23="確認済",B23="未確認")),"在庫区分を確認",IF(AND(B23="確認済",NOT(IF(ISNUMBER(C23),AND(C23&gt;=-1000000,C23&lt;=1000000,C23=INT(C23)),FALSE()))),"確認済在庫は±100万個の整数で必須",IF(AND(B23="未確認",COUNTA(C23)&gt;0),"未確認在庫は空欄",IF(NOT(OR(D23="確認済",D23="未確認")),"条件区分を確認",IF(AND(D23="確認済",NOT(AND(IF(ISNUMBER(E23),AND(E23&gt;=0,E23&lt;=1000000,E23=INT(E23)),FALSE()),IF(ISNUMBER(F23),AND(F23&gt;=1,F23&lt;=365,F23=INT(F23)),FALSE()),IF(ISNUMBER(G23),AND(G23&gt;=0,G23&lt;=1000000,G23=INT(G23)),FALSE())))),"確認済需要/日数/安全在庫を確認",IF(AND(D23="未確認",COUNTA(E23:G23)&gt;0),"未確認条件の3値はすべて空欄",IF(NOT(OR(H23="確認済",H23="未確認")),"発注残区分を確認",IF(AND(H23="確認済",NOT(IF(ISNUMBER(I23),AND(I23&gt;=0,I23&lt;=1000000,I23=INT(I23)),FALSE()))),"確認済発注残は0〜100万個の整数で必須",IF(AND(H23="未確認",COUNTA(I23)&gt;0),"未確認発注残は空欄",IF(NOT(IF(ISNUMBER(J23),AND(J23&gt;=43831,J23&lt;=73050,J23=INT(J23)),FALSE())),"確認日は時刻なしで必須",IF(OR(J23&lt;発注点チェック!$B$3,J23&gt;発注点チェック!$E$3),"在庫基準日≦確認日≦確認基準日","確認済み")))))))))))))),ISNUMBER(O23),O23=IF(N23="確認済み",0,1))),1,IF(O23&lt;&gt;0,0,IF(AND(IF(D23="未確認",ISTEXT(K23),ISNUMBER(K23)),K23=IF(D23="未確認","",E23*F23+G23),ISTEXT(L23),L23=IF(B23="未確認","在庫未確認",IF(C23&lt;0,"帳簿負数",IF(D23="未確認","条件未確認",IF(C23&lt;=K23,"発注点以下","発注点超")))),ISTEXT(M23),M23=IF(L23="在庫未確認","在庫を確認",IF(L23="帳簿負数","原記録を照合",IF(L23="条件未確認","計算条件を確認",IF(H23="未確認","発注残を確認",IF(I23&gt;0,"納期・引当を照合",IF(L23="発注点以下","発注条件を照合","継続確認"))))))),0,1))))</f>
        <v>0</v>
      </c>
    </row>
    <row r="24" customFormat="false" ht="32" hidden="false" customHeight="true" outlineLevel="0" collapsed="false">
      <c r="A24" s="7"/>
      <c r="B24" s="8"/>
      <c r="C24" s="9"/>
      <c r="D24" s="8"/>
      <c r="E24" s="9"/>
      <c r="F24" s="9"/>
      <c r="G24" s="9"/>
      <c r="H24" s="10"/>
      <c r="I24" s="9"/>
      <c r="J24" s="3"/>
      <c r="K24" s="5" t="str">
        <f aca="false">IF(N24="","",IF(O24&lt;&gt;0,NA(),IF(D24="未確認","",E24*F24+G24)))</f>
        <v/>
      </c>
      <c r="L24" s="1" t="str">
        <f aca="false">IF(N24="","",IF(O24&lt;&gt;0,NA(),IF(B24="未確認","在庫未確認",IF(C24&lt;0,"帳簿負数",IF(D24="未確認","条件未確認",IF(C24&lt;=K24,"発注点以下","発注点超"))))))</f>
        <v/>
      </c>
      <c r="M24" s="1" t="str">
        <f aca="false">IF(N24="","",IF(O24&lt;&gt;0,NA(),IF(L24="在庫未確認","在庫を確認",IF(L24="帳簿負数","原記録を照合",IF(L24="条件未確認","計算条件を確認",IF(H24="未確認","発注残を確認",IF(I24&gt;0,"納期・引当を照合",IF(L24="発注点以下","発注条件を照合","継続確認"))))))))</f>
        <v/>
      </c>
      <c r="N24" s="1" t="str">
        <f aca="false">IF(COUNTA(A24:J24)=0,"",IF(NOT(AND(ISTEXT(A24),LEN(A24)=8,EXACT(LEFT(A24,4),"SKU-"),ISNUMBER(FIND(MID(A24,5,1)&amp;"x","0x1x2x3x4x5x6x7x8x9x")),ISNUMBER(FIND(MID(A24,6,1)&amp;"x","0x1x2x3x4x5x6x7x8x9x")),ISNUMBER(FIND(MID(A24,7,1)&amp;"x","0x1x2x3x4x5x6x7x8x9x")),ISNUMBER(FIND(MID(A24,8,1)&amp;"x","0x1x2x3x4x5x6x7x8x9x")))),"IDはSKU-と半角数字4桁",IF(COUNTIFS($A$8:$A$57,A24)&gt;1,"品目IDが重複",IF(NOT(OR(B24="確認済",B24="未確認")),"在庫区分を確認",IF(AND(B24="確認済",NOT(IF(ISNUMBER(C24),AND(C24&gt;=-1000000,C24&lt;=1000000,C24=INT(C24)),FALSE()))),"確認済在庫は±100万個の整数で必須",IF(AND(B24="未確認",COUNTA(C24)&gt;0),"未確認在庫は空欄",IF(NOT(OR(D24="確認済",D24="未確認")),"条件区分を確認",IF(AND(D24="確認済",NOT(AND(IF(ISNUMBER(E24),AND(E24&gt;=0,E24&lt;=1000000,E24=INT(E24)),FALSE()),IF(ISNUMBER(F24),AND(F24&gt;=1,F24&lt;=365,F24=INT(F24)),FALSE()),IF(ISNUMBER(G24),AND(G24&gt;=0,G24&lt;=1000000,G24=INT(G24)),FALSE())))),"確認済需要/日数/安全在庫を確認",IF(AND(D24="未確認",COUNTA(E24:G24)&gt;0),"未確認条件の3値はすべて空欄",IF(NOT(OR(H24="確認済",H24="未確認")),"発注残区分を確認",IF(AND(H24="確認済",NOT(IF(ISNUMBER(I24),AND(I24&gt;=0,I24&lt;=1000000,I24=INT(I24)),FALSE()))),"確認済発注残は0〜100万個の整数で必須",IF(AND(H24="未確認",COUNTA(I24)&gt;0),"未確認発注残は空欄",IF(NOT(IF(ISNUMBER(J24),AND(J24&gt;=43831,J24&lt;=73050,J24=INT(J24)),FALSE())),"確認日は時刻なしで必須",IF(OR(J24&lt;発注点チェック!$B$3,J24&gt;発注点チェック!$E$3),"在庫基準日≦確認日≦確認基準日","確認済み"))))))))))))))</f>
        <v/>
      </c>
      <c r="O24" s="1" t="str">
        <f aca="false">IF(N24="","",IF(N24="確認済み",0,1))</f>
        <v/>
      </c>
      <c r="P24" s="1" t="n">
        <f aca="false">IF(COUNTA(A24:J24)=0,IF(AND(N24="",O24="",K24="",L24="",M24=""),0,1),IF(NOT(AND(ISTEXT(N24),N24=IF(COUNTA(A24:J24)=0,"",IF(NOT(AND(ISTEXT(A24),LEN(A24)=8,EXACT(LEFT(A24,4),"SKU-"),ISNUMBER(FIND(MID(A24,5,1)&amp;"x","0x1x2x3x4x5x6x7x8x9x")),ISNUMBER(FIND(MID(A24,6,1)&amp;"x","0x1x2x3x4x5x6x7x8x9x")),ISNUMBER(FIND(MID(A24,7,1)&amp;"x","0x1x2x3x4x5x6x7x8x9x")),ISNUMBER(FIND(MID(A24,8,1)&amp;"x","0x1x2x3x4x5x6x7x8x9x")))),"IDはSKU-と半角数字4桁",IF(COUNTIFS($A$8:$A$57,A24)&gt;1,"品目IDが重複",IF(NOT(OR(B24="確認済",B24="未確認")),"在庫区分を確認",IF(AND(B24="確認済",NOT(IF(ISNUMBER(C24),AND(C24&gt;=-1000000,C24&lt;=1000000,C24=INT(C24)),FALSE()))),"確認済在庫は±100万個の整数で必須",IF(AND(B24="未確認",COUNTA(C24)&gt;0),"未確認在庫は空欄",IF(NOT(OR(D24="確認済",D24="未確認")),"条件区分を確認",IF(AND(D24="確認済",NOT(AND(IF(ISNUMBER(E24),AND(E24&gt;=0,E24&lt;=1000000,E24=INT(E24)),FALSE()),IF(ISNUMBER(F24),AND(F24&gt;=1,F24&lt;=365,F24=INT(F24)),FALSE()),IF(ISNUMBER(G24),AND(G24&gt;=0,G24&lt;=1000000,G24=INT(G24)),FALSE())))),"確認済需要/日数/安全在庫を確認",IF(AND(D24="未確認",COUNTA(E24:G24)&gt;0),"未確認条件の3値はすべて空欄",IF(NOT(OR(H24="確認済",H24="未確認")),"発注残区分を確認",IF(AND(H24="確認済",NOT(IF(ISNUMBER(I24),AND(I24&gt;=0,I24&lt;=1000000,I24=INT(I24)),FALSE()))),"確認済発注残は0〜100万個の整数で必須",IF(AND(H24="未確認",COUNTA(I24)&gt;0),"未確認発注残は空欄",IF(NOT(IF(ISNUMBER(J24),AND(J24&gt;=43831,J24&lt;=73050,J24=INT(J24)),FALSE())),"確認日は時刻なしで必須",IF(OR(J24&lt;発注点チェック!$B$3,J24&gt;発注点チェック!$E$3),"在庫基準日≦確認日≦確認基準日","確認済み")))))))))))))),ISNUMBER(O24),O24=IF(N24="確認済み",0,1))),1,IF(O24&lt;&gt;0,0,IF(AND(IF(D24="未確認",ISTEXT(K24),ISNUMBER(K24)),K24=IF(D24="未確認","",E24*F24+G24),ISTEXT(L24),L24=IF(B24="未確認","在庫未確認",IF(C24&lt;0,"帳簿負数",IF(D24="未確認","条件未確認",IF(C24&lt;=K24,"発注点以下","発注点超")))),ISTEXT(M24),M24=IF(L24="在庫未確認","在庫を確認",IF(L24="帳簿負数","原記録を照合",IF(L24="条件未確認","計算条件を確認",IF(H24="未確認","発注残を確認",IF(I24&gt;0,"納期・引当を照合",IF(L24="発注点以下","発注条件を照合","継続確認"))))))),0,1))))</f>
        <v>0</v>
      </c>
    </row>
    <row r="25" customFormat="false" ht="32" hidden="false" customHeight="true" outlineLevel="0" collapsed="false">
      <c r="A25" s="7"/>
      <c r="B25" s="8"/>
      <c r="C25" s="9"/>
      <c r="D25" s="8"/>
      <c r="E25" s="9"/>
      <c r="F25" s="9"/>
      <c r="G25" s="9"/>
      <c r="H25" s="10"/>
      <c r="I25" s="9"/>
      <c r="J25" s="3"/>
      <c r="K25" s="5" t="str">
        <f aca="false">IF(N25="","",IF(O25&lt;&gt;0,NA(),IF(D25="未確認","",E25*F25+G25)))</f>
        <v/>
      </c>
      <c r="L25" s="1" t="str">
        <f aca="false">IF(N25="","",IF(O25&lt;&gt;0,NA(),IF(B25="未確認","在庫未確認",IF(C25&lt;0,"帳簿負数",IF(D25="未確認","条件未確認",IF(C25&lt;=K25,"発注点以下","発注点超"))))))</f>
        <v/>
      </c>
      <c r="M25" s="1" t="str">
        <f aca="false">IF(N25="","",IF(O25&lt;&gt;0,NA(),IF(L25="在庫未確認","在庫を確認",IF(L25="帳簿負数","原記録を照合",IF(L25="条件未確認","計算条件を確認",IF(H25="未確認","発注残を確認",IF(I25&gt;0,"納期・引当を照合",IF(L25="発注点以下","発注条件を照合","継続確認"))))))))</f>
        <v/>
      </c>
      <c r="N25" s="1" t="str">
        <f aca="false">IF(COUNTA(A25:J25)=0,"",IF(NOT(AND(ISTEXT(A25),LEN(A25)=8,EXACT(LEFT(A25,4),"SKU-"),ISNUMBER(FIND(MID(A25,5,1)&amp;"x","0x1x2x3x4x5x6x7x8x9x")),ISNUMBER(FIND(MID(A25,6,1)&amp;"x","0x1x2x3x4x5x6x7x8x9x")),ISNUMBER(FIND(MID(A25,7,1)&amp;"x","0x1x2x3x4x5x6x7x8x9x")),ISNUMBER(FIND(MID(A25,8,1)&amp;"x","0x1x2x3x4x5x6x7x8x9x")))),"IDはSKU-と半角数字4桁",IF(COUNTIFS($A$8:$A$57,A25)&gt;1,"品目IDが重複",IF(NOT(OR(B25="確認済",B25="未確認")),"在庫区分を確認",IF(AND(B25="確認済",NOT(IF(ISNUMBER(C25),AND(C25&gt;=-1000000,C25&lt;=1000000,C25=INT(C25)),FALSE()))),"確認済在庫は±100万個の整数で必須",IF(AND(B25="未確認",COUNTA(C25)&gt;0),"未確認在庫は空欄",IF(NOT(OR(D25="確認済",D25="未確認")),"条件区分を確認",IF(AND(D25="確認済",NOT(AND(IF(ISNUMBER(E25),AND(E25&gt;=0,E25&lt;=1000000,E25=INT(E25)),FALSE()),IF(ISNUMBER(F25),AND(F25&gt;=1,F25&lt;=365,F25=INT(F25)),FALSE()),IF(ISNUMBER(G25),AND(G25&gt;=0,G25&lt;=1000000,G25=INT(G25)),FALSE())))),"確認済需要/日数/安全在庫を確認",IF(AND(D25="未確認",COUNTA(E25:G25)&gt;0),"未確認条件の3値はすべて空欄",IF(NOT(OR(H25="確認済",H25="未確認")),"発注残区分を確認",IF(AND(H25="確認済",NOT(IF(ISNUMBER(I25),AND(I25&gt;=0,I25&lt;=1000000,I25=INT(I25)),FALSE()))),"確認済発注残は0〜100万個の整数で必須",IF(AND(H25="未確認",COUNTA(I25)&gt;0),"未確認発注残は空欄",IF(NOT(IF(ISNUMBER(J25),AND(J25&gt;=43831,J25&lt;=73050,J25=INT(J25)),FALSE())),"確認日は時刻なしで必須",IF(OR(J25&lt;発注点チェック!$B$3,J25&gt;発注点チェック!$E$3),"在庫基準日≦確認日≦確認基準日","確認済み"))))))))))))))</f>
        <v/>
      </c>
      <c r="O25" s="1" t="str">
        <f aca="false">IF(N25="","",IF(N25="確認済み",0,1))</f>
        <v/>
      </c>
      <c r="P25" s="1" t="n">
        <f aca="false">IF(COUNTA(A25:J25)=0,IF(AND(N25="",O25="",K25="",L25="",M25=""),0,1),IF(NOT(AND(ISTEXT(N25),N25=IF(COUNTA(A25:J25)=0,"",IF(NOT(AND(ISTEXT(A25),LEN(A25)=8,EXACT(LEFT(A25,4),"SKU-"),ISNUMBER(FIND(MID(A25,5,1)&amp;"x","0x1x2x3x4x5x6x7x8x9x")),ISNUMBER(FIND(MID(A25,6,1)&amp;"x","0x1x2x3x4x5x6x7x8x9x")),ISNUMBER(FIND(MID(A25,7,1)&amp;"x","0x1x2x3x4x5x6x7x8x9x")),ISNUMBER(FIND(MID(A25,8,1)&amp;"x","0x1x2x3x4x5x6x7x8x9x")))),"IDはSKU-と半角数字4桁",IF(COUNTIFS($A$8:$A$57,A25)&gt;1,"品目IDが重複",IF(NOT(OR(B25="確認済",B25="未確認")),"在庫区分を確認",IF(AND(B25="確認済",NOT(IF(ISNUMBER(C25),AND(C25&gt;=-1000000,C25&lt;=1000000,C25=INT(C25)),FALSE()))),"確認済在庫は±100万個の整数で必須",IF(AND(B25="未確認",COUNTA(C25)&gt;0),"未確認在庫は空欄",IF(NOT(OR(D25="確認済",D25="未確認")),"条件区分を確認",IF(AND(D25="確認済",NOT(AND(IF(ISNUMBER(E25),AND(E25&gt;=0,E25&lt;=1000000,E25=INT(E25)),FALSE()),IF(ISNUMBER(F25),AND(F25&gt;=1,F25&lt;=365,F25=INT(F25)),FALSE()),IF(ISNUMBER(G25),AND(G25&gt;=0,G25&lt;=1000000,G25=INT(G25)),FALSE())))),"確認済需要/日数/安全在庫を確認",IF(AND(D25="未確認",COUNTA(E25:G25)&gt;0),"未確認条件の3値はすべて空欄",IF(NOT(OR(H25="確認済",H25="未確認")),"発注残区分を確認",IF(AND(H25="確認済",NOT(IF(ISNUMBER(I25),AND(I25&gt;=0,I25&lt;=1000000,I25=INT(I25)),FALSE()))),"確認済発注残は0〜100万個の整数で必須",IF(AND(H25="未確認",COUNTA(I25)&gt;0),"未確認発注残は空欄",IF(NOT(IF(ISNUMBER(J25),AND(J25&gt;=43831,J25&lt;=73050,J25=INT(J25)),FALSE())),"確認日は時刻なしで必須",IF(OR(J25&lt;発注点チェック!$B$3,J25&gt;発注点チェック!$E$3),"在庫基準日≦確認日≦確認基準日","確認済み")))))))))))))),ISNUMBER(O25),O25=IF(N25="確認済み",0,1))),1,IF(O25&lt;&gt;0,0,IF(AND(IF(D25="未確認",ISTEXT(K25),ISNUMBER(K25)),K25=IF(D25="未確認","",E25*F25+G25),ISTEXT(L25),L25=IF(B25="未確認","在庫未確認",IF(C25&lt;0,"帳簿負数",IF(D25="未確認","条件未確認",IF(C25&lt;=K25,"発注点以下","発注点超")))),ISTEXT(M25),M25=IF(L25="在庫未確認","在庫を確認",IF(L25="帳簿負数","原記録を照合",IF(L25="条件未確認","計算条件を確認",IF(H25="未確認","発注残を確認",IF(I25&gt;0,"納期・引当を照合",IF(L25="発注点以下","発注条件を照合","継続確認"))))))),0,1))))</f>
        <v>0</v>
      </c>
    </row>
    <row r="26" customFormat="false" ht="32" hidden="false" customHeight="true" outlineLevel="0" collapsed="false">
      <c r="A26" s="7"/>
      <c r="B26" s="8"/>
      <c r="C26" s="9"/>
      <c r="D26" s="8"/>
      <c r="E26" s="9"/>
      <c r="F26" s="9"/>
      <c r="G26" s="9"/>
      <c r="H26" s="10"/>
      <c r="I26" s="9"/>
      <c r="J26" s="3"/>
      <c r="K26" s="5" t="str">
        <f aca="false">IF(N26="","",IF(O26&lt;&gt;0,NA(),IF(D26="未確認","",E26*F26+G26)))</f>
        <v/>
      </c>
      <c r="L26" s="1" t="str">
        <f aca="false">IF(N26="","",IF(O26&lt;&gt;0,NA(),IF(B26="未確認","在庫未確認",IF(C26&lt;0,"帳簿負数",IF(D26="未確認","条件未確認",IF(C26&lt;=K26,"発注点以下","発注点超"))))))</f>
        <v/>
      </c>
      <c r="M26" s="1" t="str">
        <f aca="false">IF(N26="","",IF(O26&lt;&gt;0,NA(),IF(L26="在庫未確認","在庫を確認",IF(L26="帳簿負数","原記録を照合",IF(L26="条件未確認","計算条件を確認",IF(H26="未確認","発注残を確認",IF(I26&gt;0,"納期・引当を照合",IF(L26="発注点以下","発注条件を照合","継続確認"))))))))</f>
        <v/>
      </c>
      <c r="N26" s="1" t="str">
        <f aca="false">IF(COUNTA(A26:J26)=0,"",IF(NOT(AND(ISTEXT(A26),LEN(A26)=8,EXACT(LEFT(A26,4),"SKU-"),ISNUMBER(FIND(MID(A26,5,1)&amp;"x","0x1x2x3x4x5x6x7x8x9x")),ISNUMBER(FIND(MID(A26,6,1)&amp;"x","0x1x2x3x4x5x6x7x8x9x")),ISNUMBER(FIND(MID(A26,7,1)&amp;"x","0x1x2x3x4x5x6x7x8x9x")),ISNUMBER(FIND(MID(A26,8,1)&amp;"x","0x1x2x3x4x5x6x7x8x9x")))),"IDはSKU-と半角数字4桁",IF(COUNTIFS($A$8:$A$57,A26)&gt;1,"品目IDが重複",IF(NOT(OR(B26="確認済",B26="未確認")),"在庫区分を確認",IF(AND(B26="確認済",NOT(IF(ISNUMBER(C26),AND(C26&gt;=-1000000,C26&lt;=1000000,C26=INT(C26)),FALSE()))),"確認済在庫は±100万個の整数で必須",IF(AND(B26="未確認",COUNTA(C26)&gt;0),"未確認在庫は空欄",IF(NOT(OR(D26="確認済",D26="未確認")),"条件区分を確認",IF(AND(D26="確認済",NOT(AND(IF(ISNUMBER(E26),AND(E26&gt;=0,E26&lt;=1000000,E26=INT(E26)),FALSE()),IF(ISNUMBER(F26),AND(F26&gt;=1,F26&lt;=365,F26=INT(F26)),FALSE()),IF(ISNUMBER(G26),AND(G26&gt;=0,G26&lt;=1000000,G26=INT(G26)),FALSE())))),"確認済需要/日数/安全在庫を確認",IF(AND(D26="未確認",COUNTA(E26:G26)&gt;0),"未確認条件の3値はすべて空欄",IF(NOT(OR(H26="確認済",H26="未確認")),"発注残区分を確認",IF(AND(H26="確認済",NOT(IF(ISNUMBER(I26),AND(I26&gt;=0,I26&lt;=1000000,I26=INT(I26)),FALSE()))),"確認済発注残は0〜100万個の整数で必須",IF(AND(H26="未確認",COUNTA(I26)&gt;0),"未確認発注残は空欄",IF(NOT(IF(ISNUMBER(J26),AND(J26&gt;=43831,J26&lt;=73050,J26=INT(J26)),FALSE())),"確認日は時刻なしで必須",IF(OR(J26&lt;発注点チェック!$B$3,J26&gt;発注点チェック!$E$3),"在庫基準日≦確認日≦確認基準日","確認済み"))))))))))))))</f>
        <v/>
      </c>
      <c r="O26" s="1" t="str">
        <f aca="false">IF(N26="","",IF(N26="確認済み",0,1))</f>
        <v/>
      </c>
      <c r="P26" s="1" t="n">
        <f aca="false">IF(COUNTA(A26:J26)=0,IF(AND(N26="",O26="",K26="",L26="",M26=""),0,1),IF(NOT(AND(ISTEXT(N26),N26=IF(COUNTA(A26:J26)=0,"",IF(NOT(AND(ISTEXT(A26),LEN(A26)=8,EXACT(LEFT(A26,4),"SKU-"),ISNUMBER(FIND(MID(A26,5,1)&amp;"x","0x1x2x3x4x5x6x7x8x9x")),ISNUMBER(FIND(MID(A26,6,1)&amp;"x","0x1x2x3x4x5x6x7x8x9x")),ISNUMBER(FIND(MID(A26,7,1)&amp;"x","0x1x2x3x4x5x6x7x8x9x")),ISNUMBER(FIND(MID(A26,8,1)&amp;"x","0x1x2x3x4x5x6x7x8x9x")))),"IDはSKU-と半角数字4桁",IF(COUNTIFS($A$8:$A$57,A26)&gt;1,"品目IDが重複",IF(NOT(OR(B26="確認済",B26="未確認")),"在庫区分を確認",IF(AND(B26="確認済",NOT(IF(ISNUMBER(C26),AND(C26&gt;=-1000000,C26&lt;=1000000,C26=INT(C26)),FALSE()))),"確認済在庫は±100万個の整数で必須",IF(AND(B26="未確認",COUNTA(C26)&gt;0),"未確認在庫は空欄",IF(NOT(OR(D26="確認済",D26="未確認")),"条件区分を確認",IF(AND(D26="確認済",NOT(AND(IF(ISNUMBER(E26),AND(E26&gt;=0,E26&lt;=1000000,E26=INT(E26)),FALSE()),IF(ISNUMBER(F26),AND(F26&gt;=1,F26&lt;=365,F26=INT(F26)),FALSE()),IF(ISNUMBER(G26),AND(G26&gt;=0,G26&lt;=1000000,G26=INT(G26)),FALSE())))),"確認済需要/日数/安全在庫を確認",IF(AND(D26="未確認",COUNTA(E26:G26)&gt;0),"未確認条件の3値はすべて空欄",IF(NOT(OR(H26="確認済",H26="未確認")),"発注残区分を確認",IF(AND(H26="確認済",NOT(IF(ISNUMBER(I26),AND(I26&gt;=0,I26&lt;=1000000,I26=INT(I26)),FALSE()))),"確認済発注残は0〜100万個の整数で必須",IF(AND(H26="未確認",COUNTA(I26)&gt;0),"未確認発注残は空欄",IF(NOT(IF(ISNUMBER(J26),AND(J26&gt;=43831,J26&lt;=73050,J26=INT(J26)),FALSE())),"確認日は時刻なしで必須",IF(OR(J26&lt;発注点チェック!$B$3,J26&gt;発注点チェック!$E$3),"在庫基準日≦確認日≦確認基準日","確認済み")))))))))))))),ISNUMBER(O26),O26=IF(N26="確認済み",0,1))),1,IF(O26&lt;&gt;0,0,IF(AND(IF(D26="未確認",ISTEXT(K26),ISNUMBER(K26)),K26=IF(D26="未確認","",E26*F26+G26),ISTEXT(L26),L26=IF(B26="未確認","在庫未確認",IF(C26&lt;0,"帳簿負数",IF(D26="未確認","条件未確認",IF(C26&lt;=K26,"発注点以下","発注点超")))),ISTEXT(M26),M26=IF(L26="在庫未確認","在庫を確認",IF(L26="帳簿負数","原記録を照合",IF(L26="条件未確認","計算条件を確認",IF(H26="未確認","発注残を確認",IF(I26&gt;0,"納期・引当を照合",IF(L26="発注点以下","発注条件を照合","継続確認"))))))),0,1))))</f>
        <v>0</v>
      </c>
    </row>
    <row r="27" customFormat="false" ht="32" hidden="false" customHeight="true" outlineLevel="0" collapsed="false">
      <c r="A27" s="7"/>
      <c r="B27" s="8"/>
      <c r="C27" s="9"/>
      <c r="D27" s="8"/>
      <c r="E27" s="9"/>
      <c r="F27" s="9"/>
      <c r="G27" s="9"/>
      <c r="H27" s="10"/>
      <c r="I27" s="9"/>
      <c r="J27" s="3"/>
      <c r="K27" s="5" t="str">
        <f aca="false">IF(N27="","",IF(O27&lt;&gt;0,NA(),IF(D27="未確認","",E27*F27+G27)))</f>
        <v/>
      </c>
      <c r="L27" s="1" t="str">
        <f aca="false">IF(N27="","",IF(O27&lt;&gt;0,NA(),IF(B27="未確認","在庫未確認",IF(C27&lt;0,"帳簿負数",IF(D27="未確認","条件未確認",IF(C27&lt;=K27,"発注点以下","発注点超"))))))</f>
        <v/>
      </c>
      <c r="M27" s="1" t="str">
        <f aca="false">IF(N27="","",IF(O27&lt;&gt;0,NA(),IF(L27="在庫未確認","在庫を確認",IF(L27="帳簿負数","原記録を照合",IF(L27="条件未確認","計算条件を確認",IF(H27="未確認","発注残を確認",IF(I27&gt;0,"納期・引当を照合",IF(L27="発注点以下","発注条件を照合","継続確認"))))))))</f>
        <v/>
      </c>
      <c r="N27" s="1" t="str">
        <f aca="false">IF(COUNTA(A27:J27)=0,"",IF(NOT(AND(ISTEXT(A27),LEN(A27)=8,EXACT(LEFT(A27,4),"SKU-"),ISNUMBER(FIND(MID(A27,5,1)&amp;"x","0x1x2x3x4x5x6x7x8x9x")),ISNUMBER(FIND(MID(A27,6,1)&amp;"x","0x1x2x3x4x5x6x7x8x9x")),ISNUMBER(FIND(MID(A27,7,1)&amp;"x","0x1x2x3x4x5x6x7x8x9x")),ISNUMBER(FIND(MID(A27,8,1)&amp;"x","0x1x2x3x4x5x6x7x8x9x")))),"IDはSKU-と半角数字4桁",IF(COUNTIFS($A$8:$A$57,A27)&gt;1,"品目IDが重複",IF(NOT(OR(B27="確認済",B27="未確認")),"在庫区分を確認",IF(AND(B27="確認済",NOT(IF(ISNUMBER(C27),AND(C27&gt;=-1000000,C27&lt;=1000000,C27=INT(C27)),FALSE()))),"確認済在庫は±100万個の整数で必須",IF(AND(B27="未確認",COUNTA(C27)&gt;0),"未確認在庫は空欄",IF(NOT(OR(D27="確認済",D27="未確認")),"条件区分を確認",IF(AND(D27="確認済",NOT(AND(IF(ISNUMBER(E27),AND(E27&gt;=0,E27&lt;=1000000,E27=INT(E27)),FALSE()),IF(ISNUMBER(F27),AND(F27&gt;=1,F27&lt;=365,F27=INT(F27)),FALSE()),IF(ISNUMBER(G27),AND(G27&gt;=0,G27&lt;=1000000,G27=INT(G27)),FALSE())))),"確認済需要/日数/安全在庫を確認",IF(AND(D27="未確認",COUNTA(E27:G27)&gt;0),"未確認条件の3値はすべて空欄",IF(NOT(OR(H27="確認済",H27="未確認")),"発注残区分を確認",IF(AND(H27="確認済",NOT(IF(ISNUMBER(I27),AND(I27&gt;=0,I27&lt;=1000000,I27=INT(I27)),FALSE()))),"確認済発注残は0〜100万個の整数で必須",IF(AND(H27="未確認",COUNTA(I27)&gt;0),"未確認発注残は空欄",IF(NOT(IF(ISNUMBER(J27),AND(J27&gt;=43831,J27&lt;=73050,J27=INT(J27)),FALSE())),"確認日は時刻なしで必須",IF(OR(J27&lt;発注点チェック!$B$3,J27&gt;発注点チェック!$E$3),"在庫基準日≦確認日≦確認基準日","確認済み"))))))))))))))</f>
        <v/>
      </c>
      <c r="O27" s="1" t="str">
        <f aca="false">IF(N27="","",IF(N27="確認済み",0,1))</f>
        <v/>
      </c>
      <c r="P27" s="1" t="n">
        <f aca="false">IF(COUNTA(A27:J27)=0,IF(AND(N27="",O27="",K27="",L27="",M27=""),0,1),IF(NOT(AND(ISTEXT(N27),N27=IF(COUNTA(A27:J27)=0,"",IF(NOT(AND(ISTEXT(A27),LEN(A27)=8,EXACT(LEFT(A27,4),"SKU-"),ISNUMBER(FIND(MID(A27,5,1)&amp;"x","0x1x2x3x4x5x6x7x8x9x")),ISNUMBER(FIND(MID(A27,6,1)&amp;"x","0x1x2x3x4x5x6x7x8x9x")),ISNUMBER(FIND(MID(A27,7,1)&amp;"x","0x1x2x3x4x5x6x7x8x9x")),ISNUMBER(FIND(MID(A27,8,1)&amp;"x","0x1x2x3x4x5x6x7x8x9x")))),"IDはSKU-と半角数字4桁",IF(COUNTIFS($A$8:$A$57,A27)&gt;1,"品目IDが重複",IF(NOT(OR(B27="確認済",B27="未確認")),"在庫区分を確認",IF(AND(B27="確認済",NOT(IF(ISNUMBER(C27),AND(C27&gt;=-1000000,C27&lt;=1000000,C27=INT(C27)),FALSE()))),"確認済在庫は±100万個の整数で必須",IF(AND(B27="未確認",COUNTA(C27)&gt;0),"未確認在庫は空欄",IF(NOT(OR(D27="確認済",D27="未確認")),"条件区分を確認",IF(AND(D27="確認済",NOT(AND(IF(ISNUMBER(E27),AND(E27&gt;=0,E27&lt;=1000000,E27=INT(E27)),FALSE()),IF(ISNUMBER(F27),AND(F27&gt;=1,F27&lt;=365,F27=INT(F27)),FALSE()),IF(ISNUMBER(G27),AND(G27&gt;=0,G27&lt;=1000000,G27=INT(G27)),FALSE())))),"確認済需要/日数/安全在庫を確認",IF(AND(D27="未確認",COUNTA(E27:G27)&gt;0),"未確認条件の3値はすべて空欄",IF(NOT(OR(H27="確認済",H27="未確認")),"発注残区分を確認",IF(AND(H27="確認済",NOT(IF(ISNUMBER(I27),AND(I27&gt;=0,I27&lt;=1000000,I27=INT(I27)),FALSE()))),"確認済発注残は0〜100万個の整数で必須",IF(AND(H27="未確認",COUNTA(I27)&gt;0),"未確認発注残は空欄",IF(NOT(IF(ISNUMBER(J27),AND(J27&gt;=43831,J27&lt;=73050,J27=INT(J27)),FALSE())),"確認日は時刻なしで必須",IF(OR(J27&lt;発注点チェック!$B$3,J27&gt;発注点チェック!$E$3),"在庫基準日≦確認日≦確認基準日","確認済み")))))))))))))),ISNUMBER(O27),O27=IF(N27="確認済み",0,1))),1,IF(O27&lt;&gt;0,0,IF(AND(IF(D27="未確認",ISTEXT(K27),ISNUMBER(K27)),K27=IF(D27="未確認","",E27*F27+G27),ISTEXT(L27),L27=IF(B27="未確認","在庫未確認",IF(C27&lt;0,"帳簿負数",IF(D27="未確認","条件未確認",IF(C27&lt;=K27,"発注点以下","発注点超")))),ISTEXT(M27),M27=IF(L27="在庫未確認","在庫を確認",IF(L27="帳簿負数","原記録を照合",IF(L27="条件未確認","計算条件を確認",IF(H27="未確認","発注残を確認",IF(I27&gt;0,"納期・引当を照合",IF(L27="発注点以下","発注条件を照合","継続確認"))))))),0,1))))</f>
        <v>0</v>
      </c>
    </row>
    <row r="28" customFormat="false" ht="32" hidden="false" customHeight="true" outlineLevel="0" collapsed="false">
      <c r="A28" s="7"/>
      <c r="B28" s="8"/>
      <c r="C28" s="9"/>
      <c r="D28" s="8"/>
      <c r="E28" s="9"/>
      <c r="F28" s="9"/>
      <c r="G28" s="9"/>
      <c r="H28" s="10"/>
      <c r="I28" s="9"/>
      <c r="J28" s="3"/>
      <c r="K28" s="5" t="str">
        <f aca="false">IF(N28="","",IF(O28&lt;&gt;0,NA(),IF(D28="未確認","",E28*F28+G28)))</f>
        <v/>
      </c>
      <c r="L28" s="1" t="str">
        <f aca="false">IF(N28="","",IF(O28&lt;&gt;0,NA(),IF(B28="未確認","在庫未確認",IF(C28&lt;0,"帳簿負数",IF(D28="未確認","条件未確認",IF(C28&lt;=K28,"発注点以下","発注点超"))))))</f>
        <v/>
      </c>
      <c r="M28" s="1" t="str">
        <f aca="false">IF(N28="","",IF(O28&lt;&gt;0,NA(),IF(L28="在庫未確認","在庫を確認",IF(L28="帳簿負数","原記録を照合",IF(L28="条件未確認","計算条件を確認",IF(H28="未確認","発注残を確認",IF(I28&gt;0,"納期・引当を照合",IF(L28="発注点以下","発注条件を照合","継続確認"))))))))</f>
        <v/>
      </c>
      <c r="N28" s="1" t="str">
        <f aca="false">IF(COUNTA(A28:J28)=0,"",IF(NOT(AND(ISTEXT(A28),LEN(A28)=8,EXACT(LEFT(A28,4),"SKU-"),ISNUMBER(FIND(MID(A28,5,1)&amp;"x","0x1x2x3x4x5x6x7x8x9x")),ISNUMBER(FIND(MID(A28,6,1)&amp;"x","0x1x2x3x4x5x6x7x8x9x")),ISNUMBER(FIND(MID(A28,7,1)&amp;"x","0x1x2x3x4x5x6x7x8x9x")),ISNUMBER(FIND(MID(A28,8,1)&amp;"x","0x1x2x3x4x5x6x7x8x9x")))),"IDはSKU-と半角数字4桁",IF(COUNTIFS($A$8:$A$57,A28)&gt;1,"品目IDが重複",IF(NOT(OR(B28="確認済",B28="未確認")),"在庫区分を確認",IF(AND(B28="確認済",NOT(IF(ISNUMBER(C28),AND(C28&gt;=-1000000,C28&lt;=1000000,C28=INT(C28)),FALSE()))),"確認済在庫は±100万個の整数で必須",IF(AND(B28="未確認",COUNTA(C28)&gt;0),"未確認在庫は空欄",IF(NOT(OR(D28="確認済",D28="未確認")),"条件区分を確認",IF(AND(D28="確認済",NOT(AND(IF(ISNUMBER(E28),AND(E28&gt;=0,E28&lt;=1000000,E28=INT(E28)),FALSE()),IF(ISNUMBER(F28),AND(F28&gt;=1,F28&lt;=365,F28=INT(F28)),FALSE()),IF(ISNUMBER(G28),AND(G28&gt;=0,G28&lt;=1000000,G28=INT(G28)),FALSE())))),"確認済需要/日数/安全在庫を確認",IF(AND(D28="未確認",COUNTA(E28:G28)&gt;0),"未確認条件の3値はすべて空欄",IF(NOT(OR(H28="確認済",H28="未確認")),"発注残区分を確認",IF(AND(H28="確認済",NOT(IF(ISNUMBER(I28),AND(I28&gt;=0,I28&lt;=1000000,I28=INT(I28)),FALSE()))),"確認済発注残は0〜100万個の整数で必須",IF(AND(H28="未確認",COUNTA(I28)&gt;0),"未確認発注残は空欄",IF(NOT(IF(ISNUMBER(J28),AND(J28&gt;=43831,J28&lt;=73050,J28=INT(J28)),FALSE())),"確認日は時刻なしで必須",IF(OR(J28&lt;発注点チェック!$B$3,J28&gt;発注点チェック!$E$3),"在庫基準日≦確認日≦確認基準日","確認済み"))))))))))))))</f>
        <v/>
      </c>
      <c r="O28" s="1" t="str">
        <f aca="false">IF(N28="","",IF(N28="確認済み",0,1))</f>
        <v/>
      </c>
      <c r="P28" s="1" t="n">
        <f aca="false">IF(COUNTA(A28:J28)=0,IF(AND(N28="",O28="",K28="",L28="",M28=""),0,1),IF(NOT(AND(ISTEXT(N28),N28=IF(COUNTA(A28:J28)=0,"",IF(NOT(AND(ISTEXT(A28),LEN(A28)=8,EXACT(LEFT(A28,4),"SKU-"),ISNUMBER(FIND(MID(A28,5,1)&amp;"x","0x1x2x3x4x5x6x7x8x9x")),ISNUMBER(FIND(MID(A28,6,1)&amp;"x","0x1x2x3x4x5x6x7x8x9x")),ISNUMBER(FIND(MID(A28,7,1)&amp;"x","0x1x2x3x4x5x6x7x8x9x")),ISNUMBER(FIND(MID(A28,8,1)&amp;"x","0x1x2x3x4x5x6x7x8x9x")))),"IDはSKU-と半角数字4桁",IF(COUNTIFS($A$8:$A$57,A28)&gt;1,"品目IDが重複",IF(NOT(OR(B28="確認済",B28="未確認")),"在庫区分を確認",IF(AND(B28="確認済",NOT(IF(ISNUMBER(C28),AND(C28&gt;=-1000000,C28&lt;=1000000,C28=INT(C28)),FALSE()))),"確認済在庫は±100万個の整数で必須",IF(AND(B28="未確認",COUNTA(C28)&gt;0),"未確認在庫は空欄",IF(NOT(OR(D28="確認済",D28="未確認")),"条件区分を確認",IF(AND(D28="確認済",NOT(AND(IF(ISNUMBER(E28),AND(E28&gt;=0,E28&lt;=1000000,E28=INT(E28)),FALSE()),IF(ISNUMBER(F28),AND(F28&gt;=1,F28&lt;=365,F28=INT(F28)),FALSE()),IF(ISNUMBER(G28),AND(G28&gt;=0,G28&lt;=1000000,G28=INT(G28)),FALSE())))),"確認済需要/日数/安全在庫を確認",IF(AND(D28="未確認",COUNTA(E28:G28)&gt;0),"未確認条件の3値はすべて空欄",IF(NOT(OR(H28="確認済",H28="未確認")),"発注残区分を確認",IF(AND(H28="確認済",NOT(IF(ISNUMBER(I28),AND(I28&gt;=0,I28&lt;=1000000,I28=INT(I28)),FALSE()))),"確認済発注残は0〜100万個の整数で必須",IF(AND(H28="未確認",COUNTA(I28)&gt;0),"未確認発注残は空欄",IF(NOT(IF(ISNUMBER(J28),AND(J28&gt;=43831,J28&lt;=73050,J28=INT(J28)),FALSE())),"確認日は時刻なしで必須",IF(OR(J28&lt;発注点チェック!$B$3,J28&gt;発注点チェック!$E$3),"在庫基準日≦確認日≦確認基準日","確認済み")))))))))))))),ISNUMBER(O28),O28=IF(N28="確認済み",0,1))),1,IF(O28&lt;&gt;0,0,IF(AND(IF(D28="未確認",ISTEXT(K28),ISNUMBER(K28)),K28=IF(D28="未確認","",E28*F28+G28),ISTEXT(L28),L28=IF(B28="未確認","在庫未確認",IF(C28&lt;0,"帳簿負数",IF(D28="未確認","条件未確認",IF(C28&lt;=K28,"発注点以下","発注点超")))),ISTEXT(M28),M28=IF(L28="在庫未確認","在庫を確認",IF(L28="帳簿負数","原記録を照合",IF(L28="条件未確認","計算条件を確認",IF(H28="未確認","発注残を確認",IF(I28&gt;0,"納期・引当を照合",IF(L28="発注点以下","発注条件を照合","継続確認"))))))),0,1))))</f>
        <v>0</v>
      </c>
    </row>
    <row r="29" customFormat="false" ht="32" hidden="false" customHeight="true" outlineLevel="0" collapsed="false">
      <c r="A29" s="7"/>
      <c r="B29" s="8"/>
      <c r="C29" s="9"/>
      <c r="D29" s="8"/>
      <c r="E29" s="9"/>
      <c r="F29" s="9"/>
      <c r="G29" s="9"/>
      <c r="H29" s="10"/>
      <c r="I29" s="9"/>
      <c r="J29" s="3"/>
      <c r="K29" s="5" t="str">
        <f aca="false">IF(N29="","",IF(O29&lt;&gt;0,NA(),IF(D29="未確認","",E29*F29+G29)))</f>
        <v/>
      </c>
      <c r="L29" s="1" t="str">
        <f aca="false">IF(N29="","",IF(O29&lt;&gt;0,NA(),IF(B29="未確認","在庫未確認",IF(C29&lt;0,"帳簿負数",IF(D29="未確認","条件未確認",IF(C29&lt;=K29,"発注点以下","発注点超"))))))</f>
        <v/>
      </c>
      <c r="M29" s="1" t="str">
        <f aca="false">IF(N29="","",IF(O29&lt;&gt;0,NA(),IF(L29="在庫未確認","在庫を確認",IF(L29="帳簿負数","原記録を照合",IF(L29="条件未確認","計算条件を確認",IF(H29="未確認","発注残を確認",IF(I29&gt;0,"納期・引当を照合",IF(L29="発注点以下","発注条件を照合","継続確認"))))))))</f>
        <v/>
      </c>
      <c r="N29" s="1" t="str">
        <f aca="false">IF(COUNTA(A29:J29)=0,"",IF(NOT(AND(ISTEXT(A29),LEN(A29)=8,EXACT(LEFT(A29,4),"SKU-"),ISNUMBER(FIND(MID(A29,5,1)&amp;"x","0x1x2x3x4x5x6x7x8x9x")),ISNUMBER(FIND(MID(A29,6,1)&amp;"x","0x1x2x3x4x5x6x7x8x9x")),ISNUMBER(FIND(MID(A29,7,1)&amp;"x","0x1x2x3x4x5x6x7x8x9x")),ISNUMBER(FIND(MID(A29,8,1)&amp;"x","0x1x2x3x4x5x6x7x8x9x")))),"IDはSKU-と半角数字4桁",IF(COUNTIFS($A$8:$A$57,A29)&gt;1,"品目IDが重複",IF(NOT(OR(B29="確認済",B29="未確認")),"在庫区分を確認",IF(AND(B29="確認済",NOT(IF(ISNUMBER(C29),AND(C29&gt;=-1000000,C29&lt;=1000000,C29=INT(C29)),FALSE()))),"確認済在庫は±100万個の整数で必須",IF(AND(B29="未確認",COUNTA(C29)&gt;0),"未確認在庫は空欄",IF(NOT(OR(D29="確認済",D29="未確認")),"条件区分を確認",IF(AND(D29="確認済",NOT(AND(IF(ISNUMBER(E29),AND(E29&gt;=0,E29&lt;=1000000,E29=INT(E29)),FALSE()),IF(ISNUMBER(F29),AND(F29&gt;=1,F29&lt;=365,F29=INT(F29)),FALSE()),IF(ISNUMBER(G29),AND(G29&gt;=0,G29&lt;=1000000,G29=INT(G29)),FALSE())))),"確認済需要/日数/安全在庫を確認",IF(AND(D29="未確認",COUNTA(E29:G29)&gt;0),"未確認条件の3値はすべて空欄",IF(NOT(OR(H29="確認済",H29="未確認")),"発注残区分を確認",IF(AND(H29="確認済",NOT(IF(ISNUMBER(I29),AND(I29&gt;=0,I29&lt;=1000000,I29=INT(I29)),FALSE()))),"確認済発注残は0〜100万個の整数で必須",IF(AND(H29="未確認",COUNTA(I29)&gt;0),"未確認発注残は空欄",IF(NOT(IF(ISNUMBER(J29),AND(J29&gt;=43831,J29&lt;=73050,J29=INT(J29)),FALSE())),"確認日は時刻なしで必須",IF(OR(J29&lt;発注点チェック!$B$3,J29&gt;発注点チェック!$E$3),"在庫基準日≦確認日≦確認基準日","確認済み"))))))))))))))</f>
        <v/>
      </c>
      <c r="O29" s="1" t="str">
        <f aca="false">IF(N29="","",IF(N29="確認済み",0,1))</f>
        <v/>
      </c>
      <c r="P29" s="1" t="n">
        <f aca="false">IF(COUNTA(A29:J29)=0,IF(AND(N29="",O29="",K29="",L29="",M29=""),0,1),IF(NOT(AND(ISTEXT(N29),N29=IF(COUNTA(A29:J29)=0,"",IF(NOT(AND(ISTEXT(A29),LEN(A29)=8,EXACT(LEFT(A29,4),"SKU-"),ISNUMBER(FIND(MID(A29,5,1)&amp;"x","0x1x2x3x4x5x6x7x8x9x")),ISNUMBER(FIND(MID(A29,6,1)&amp;"x","0x1x2x3x4x5x6x7x8x9x")),ISNUMBER(FIND(MID(A29,7,1)&amp;"x","0x1x2x3x4x5x6x7x8x9x")),ISNUMBER(FIND(MID(A29,8,1)&amp;"x","0x1x2x3x4x5x6x7x8x9x")))),"IDはSKU-と半角数字4桁",IF(COUNTIFS($A$8:$A$57,A29)&gt;1,"品目IDが重複",IF(NOT(OR(B29="確認済",B29="未確認")),"在庫区分を確認",IF(AND(B29="確認済",NOT(IF(ISNUMBER(C29),AND(C29&gt;=-1000000,C29&lt;=1000000,C29=INT(C29)),FALSE()))),"確認済在庫は±100万個の整数で必須",IF(AND(B29="未確認",COUNTA(C29)&gt;0),"未確認在庫は空欄",IF(NOT(OR(D29="確認済",D29="未確認")),"条件区分を確認",IF(AND(D29="確認済",NOT(AND(IF(ISNUMBER(E29),AND(E29&gt;=0,E29&lt;=1000000,E29=INT(E29)),FALSE()),IF(ISNUMBER(F29),AND(F29&gt;=1,F29&lt;=365,F29=INT(F29)),FALSE()),IF(ISNUMBER(G29),AND(G29&gt;=0,G29&lt;=1000000,G29=INT(G29)),FALSE())))),"確認済需要/日数/安全在庫を確認",IF(AND(D29="未確認",COUNTA(E29:G29)&gt;0),"未確認条件の3値はすべて空欄",IF(NOT(OR(H29="確認済",H29="未確認")),"発注残区分を確認",IF(AND(H29="確認済",NOT(IF(ISNUMBER(I29),AND(I29&gt;=0,I29&lt;=1000000,I29=INT(I29)),FALSE()))),"確認済発注残は0〜100万個の整数で必須",IF(AND(H29="未確認",COUNTA(I29)&gt;0),"未確認発注残は空欄",IF(NOT(IF(ISNUMBER(J29),AND(J29&gt;=43831,J29&lt;=73050,J29=INT(J29)),FALSE())),"確認日は時刻なしで必須",IF(OR(J29&lt;発注点チェック!$B$3,J29&gt;発注点チェック!$E$3),"在庫基準日≦確認日≦確認基準日","確認済み")))))))))))))),ISNUMBER(O29),O29=IF(N29="確認済み",0,1))),1,IF(O29&lt;&gt;0,0,IF(AND(IF(D29="未確認",ISTEXT(K29),ISNUMBER(K29)),K29=IF(D29="未確認","",E29*F29+G29),ISTEXT(L29),L29=IF(B29="未確認","在庫未確認",IF(C29&lt;0,"帳簿負数",IF(D29="未確認","条件未確認",IF(C29&lt;=K29,"発注点以下","発注点超")))),ISTEXT(M29),M29=IF(L29="在庫未確認","在庫を確認",IF(L29="帳簿負数","原記録を照合",IF(L29="条件未確認","計算条件を確認",IF(H29="未確認","発注残を確認",IF(I29&gt;0,"納期・引当を照合",IF(L29="発注点以下","発注条件を照合","継続確認"))))))),0,1))))</f>
        <v>0</v>
      </c>
    </row>
    <row r="30" customFormat="false" ht="32" hidden="false" customHeight="true" outlineLevel="0" collapsed="false">
      <c r="A30" s="7"/>
      <c r="B30" s="8"/>
      <c r="C30" s="9"/>
      <c r="D30" s="8"/>
      <c r="E30" s="9"/>
      <c r="F30" s="9"/>
      <c r="G30" s="9"/>
      <c r="H30" s="10"/>
      <c r="I30" s="9"/>
      <c r="J30" s="3"/>
      <c r="K30" s="5" t="str">
        <f aca="false">IF(N30="","",IF(O30&lt;&gt;0,NA(),IF(D30="未確認","",E30*F30+G30)))</f>
        <v/>
      </c>
      <c r="L30" s="1" t="str">
        <f aca="false">IF(N30="","",IF(O30&lt;&gt;0,NA(),IF(B30="未確認","在庫未確認",IF(C30&lt;0,"帳簿負数",IF(D30="未確認","条件未確認",IF(C30&lt;=K30,"発注点以下","発注点超"))))))</f>
        <v/>
      </c>
      <c r="M30" s="1" t="str">
        <f aca="false">IF(N30="","",IF(O30&lt;&gt;0,NA(),IF(L30="在庫未確認","在庫を確認",IF(L30="帳簿負数","原記録を照合",IF(L30="条件未確認","計算条件を確認",IF(H30="未確認","発注残を確認",IF(I30&gt;0,"納期・引当を照合",IF(L30="発注点以下","発注条件を照合","継続確認"))))))))</f>
        <v/>
      </c>
      <c r="N30" s="1" t="str">
        <f aca="false">IF(COUNTA(A30:J30)=0,"",IF(NOT(AND(ISTEXT(A30),LEN(A30)=8,EXACT(LEFT(A30,4),"SKU-"),ISNUMBER(FIND(MID(A30,5,1)&amp;"x","0x1x2x3x4x5x6x7x8x9x")),ISNUMBER(FIND(MID(A30,6,1)&amp;"x","0x1x2x3x4x5x6x7x8x9x")),ISNUMBER(FIND(MID(A30,7,1)&amp;"x","0x1x2x3x4x5x6x7x8x9x")),ISNUMBER(FIND(MID(A30,8,1)&amp;"x","0x1x2x3x4x5x6x7x8x9x")))),"IDはSKU-と半角数字4桁",IF(COUNTIFS($A$8:$A$57,A30)&gt;1,"品目IDが重複",IF(NOT(OR(B30="確認済",B30="未確認")),"在庫区分を確認",IF(AND(B30="確認済",NOT(IF(ISNUMBER(C30),AND(C30&gt;=-1000000,C30&lt;=1000000,C30=INT(C30)),FALSE()))),"確認済在庫は±100万個の整数で必須",IF(AND(B30="未確認",COUNTA(C30)&gt;0),"未確認在庫は空欄",IF(NOT(OR(D30="確認済",D30="未確認")),"条件区分を確認",IF(AND(D30="確認済",NOT(AND(IF(ISNUMBER(E30),AND(E30&gt;=0,E30&lt;=1000000,E30=INT(E30)),FALSE()),IF(ISNUMBER(F30),AND(F30&gt;=1,F30&lt;=365,F30=INT(F30)),FALSE()),IF(ISNUMBER(G30),AND(G30&gt;=0,G30&lt;=1000000,G30=INT(G30)),FALSE())))),"確認済需要/日数/安全在庫を確認",IF(AND(D30="未確認",COUNTA(E30:G30)&gt;0),"未確認条件の3値はすべて空欄",IF(NOT(OR(H30="確認済",H30="未確認")),"発注残区分を確認",IF(AND(H30="確認済",NOT(IF(ISNUMBER(I30),AND(I30&gt;=0,I30&lt;=1000000,I30=INT(I30)),FALSE()))),"確認済発注残は0〜100万個の整数で必須",IF(AND(H30="未確認",COUNTA(I30)&gt;0),"未確認発注残は空欄",IF(NOT(IF(ISNUMBER(J30),AND(J30&gt;=43831,J30&lt;=73050,J30=INT(J30)),FALSE())),"確認日は時刻なしで必須",IF(OR(J30&lt;発注点チェック!$B$3,J30&gt;発注点チェック!$E$3),"在庫基準日≦確認日≦確認基準日","確認済み"))))))))))))))</f>
        <v/>
      </c>
      <c r="O30" s="1" t="str">
        <f aca="false">IF(N30="","",IF(N30="確認済み",0,1))</f>
        <v/>
      </c>
      <c r="P30" s="1" t="n">
        <f aca="false">IF(COUNTA(A30:J30)=0,IF(AND(N30="",O30="",K30="",L30="",M30=""),0,1),IF(NOT(AND(ISTEXT(N30),N30=IF(COUNTA(A30:J30)=0,"",IF(NOT(AND(ISTEXT(A30),LEN(A30)=8,EXACT(LEFT(A30,4),"SKU-"),ISNUMBER(FIND(MID(A30,5,1)&amp;"x","0x1x2x3x4x5x6x7x8x9x")),ISNUMBER(FIND(MID(A30,6,1)&amp;"x","0x1x2x3x4x5x6x7x8x9x")),ISNUMBER(FIND(MID(A30,7,1)&amp;"x","0x1x2x3x4x5x6x7x8x9x")),ISNUMBER(FIND(MID(A30,8,1)&amp;"x","0x1x2x3x4x5x6x7x8x9x")))),"IDはSKU-と半角数字4桁",IF(COUNTIFS($A$8:$A$57,A30)&gt;1,"品目IDが重複",IF(NOT(OR(B30="確認済",B30="未確認")),"在庫区分を確認",IF(AND(B30="確認済",NOT(IF(ISNUMBER(C30),AND(C30&gt;=-1000000,C30&lt;=1000000,C30=INT(C30)),FALSE()))),"確認済在庫は±100万個の整数で必須",IF(AND(B30="未確認",COUNTA(C30)&gt;0),"未確認在庫は空欄",IF(NOT(OR(D30="確認済",D30="未確認")),"条件区分を確認",IF(AND(D30="確認済",NOT(AND(IF(ISNUMBER(E30),AND(E30&gt;=0,E30&lt;=1000000,E30=INT(E30)),FALSE()),IF(ISNUMBER(F30),AND(F30&gt;=1,F30&lt;=365,F30=INT(F30)),FALSE()),IF(ISNUMBER(G30),AND(G30&gt;=0,G30&lt;=1000000,G30=INT(G30)),FALSE())))),"確認済需要/日数/安全在庫を確認",IF(AND(D30="未確認",COUNTA(E30:G30)&gt;0),"未確認条件の3値はすべて空欄",IF(NOT(OR(H30="確認済",H30="未確認")),"発注残区分を確認",IF(AND(H30="確認済",NOT(IF(ISNUMBER(I30),AND(I30&gt;=0,I30&lt;=1000000,I30=INT(I30)),FALSE()))),"確認済発注残は0〜100万個の整数で必須",IF(AND(H30="未確認",COUNTA(I30)&gt;0),"未確認発注残は空欄",IF(NOT(IF(ISNUMBER(J30),AND(J30&gt;=43831,J30&lt;=73050,J30=INT(J30)),FALSE())),"確認日は時刻なしで必須",IF(OR(J30&lt;発注点チェック!$B$3,J30&gt;発注点チェック!$E$3),"在庫基準日≦確認日≦確認基準日","確認済み")))))))))))))),ISNUMBER(O30),O30=IF(N30="確認済み",0,1))),1,IF(O30&lt;&gt;0,0,IF(AND(IF(D30="未確認",ISTEXT(K30),ISNUMBER(K30)),K30=IF(D30="未確認","",E30*F30+G30),ISTEXT(L30),L30=IF(B30="未確認","在庫未確認",IF(C30&lt;0,"帳簿負数",IF(D30="未確認","条件未確認",IF(C30&lt;=K30,"発注点以下","発注点超")))),ISTEXT(M30),M30=IF(L30="在庫未確認","在庫を確認",IF(L30="帳簿負数","原記録を照合",IF(L30="条件未確認","計算条件を確認",IF(H30="未確認","発注残を確認",IF(I30&gt;0,"納期・引当を照合",IF(L30="発注点以下","発注条件を照合","継続確認"))))))),0,1))))</f>
        <v>0</v>
      </c>
    </row>
    <row r="31" customFormat="false" ht="32" hidden="false" customHeight="true" outlineLevel="0" collapsed="false">
      <c r="A31" s="7"/>
      <c r="B31" s="8"/>
      <c r="C31" s="9"/>
      <c r="D31" s="8"/>
      <c r="E31" s="9"/>
      <c r="F31" s="9"/>
      <c r="G31" s="9"/>
      <c r="H31" s="10"/>
      <c r="I31" s="9"/>
      <c r="J31" s="3"/>
      <c r="K31" s="5" t="str">
        <f aca="false">IF(N31="","",IF(O31&lt;&gt;0,NA(),IF(D31="未確認","",E31*F31+G31)))</f>
        <v/>
      </c>
      <c r="L31" s="1" t="str">
        <f aca="false">IF(N31="","",IF(O31&lt;&gt;0,NA(),IF(B31="未確認","在庫未確認",IF(C31&lt;0,"帳簿負数",IF(D31="未確認","条件未確認",IF(C31&lt;=K31,"発注点以下","発注点超"))))))</f>
        <v/>
      </c>
      <c r="M31" s="1" t="str">
        <f aca="false">IF(N31="","",IF(O31&lt;&gt;0,NA(),IF(L31="在庫未確認","在庫を確認",IF(L31="帳簿負数","原記録を照合",IF(L31="条件未確認","計算条件を確認",IF(H31="未確認","発注残を確認",IF(I31&gt;0,"納期・引当を照合",IF(L31="発注点以下","発注条件を照合","継続確認"))))))))</f>
        <v/>
      </c>
      <c r="N31" s="1" t="str">
        <f aca="false">IF(COUNTA(A31:J31)=0,"",IF(NOT(AND(ISTEXT(A31),LEN(A31)=8,EXACT(LEFT(A31,4),"SKU-"),ISNUMBER(FIND(MID(A31,5,1)&amp;"x","0x1x2x3x4x5x6x7x8x9x")),ISNUMBER(FIND(MID(A31,6,1)&amp;"x","0x1x2x3x4x5x6x7x8x9x")),ISNUMBER(FIND(MID(A31,7,1)&amp;"x","0x1x2x3x4x5x6x7x8x9x")),ISNUMBER(FIND(MID(A31,8,1)&amp;"x","0x1x2x3x4x5x6x7x8x9x")))),"IDはSKU-と半角数字4桁",IF(COUNTIFS($A$8:$A$57,A31)&gt;1,"品目IDが重複",IF(NOT(OR(B31="確認済",B31="未確認")),"在庫区分を確認",IF(AND(B31="確認済",NOT(IF(ISNUMBER(C31),AND(C31&gt;=-1000000,C31&lt;=1000000,C31=INT(C31)),FALSE()))),"確認済在庫は±100万個の整数で必須",IF(AND(B31="未確認",COUNTA(C31)&gt;0),"未確認在庫は空欄",IF(NOT(OR(D31="確認済",D31="未確認")),"条件区分を確認",IF(AND(D31="確認済",NOT(AND(IF(ISNUMBER(E31),AND(E31&gt;=0,E31&lt;=1000000,E31=INT(E31)),FALSE()),IF(ISNUMBER(F31),AND(F31&gt;=1,F31&lt;=365,F31=INT(F31)),FALSE()),IF(ISNUMBER(G31),AND(G31&gt;=0,G31&lt;=1000000,G31=INT(G31)),FALSE())))),"確認済需要/日数/安全在庫を確認",IF(AND(D31="未確認",COUNTA(E31:G31)&gt;0),"未確認条件の3値はすべて空欄",IF(NOT(OR(H31="確認済",H31="未確認")),"発注残区分を確認",IF(AND(H31="確認済",NOT(IF(ISNUMBER(I31),AND(I31&gt;=0,I31&lt;=1000000,I31=INT(I31)),FALSE()))),"確認済発注残は0〜100万個の整数で必須",IF(AND(H31="未確認",COUNTA(I31)&gt;0),"未確認発注残は空欄",IF(NOT(IF(ISNUMBER(J31),AND(J31&gt;=43831,J31&lt;=73050,J31=INT(J31)),FALSE())),"確認日は時刻なしで必須",IF(OR(J31&lt;発注点チェック!$B$3,J31&gt;発注点チェック!$E$3),"在庫基準日≦確認日≦確認基準日","確認済み"))))))))))))))</f>
        <v/>
      </c>
      <c r="O31" s="1" t="str">
        <f aca="false">IF(N31="","",IF(N31="確認済み",0,1))</f>
        <v/>
      </c>
      <c r="P31" s="1" t="n">
        <f aca="false">IF(COUNTA(A31:J31)=0,IF(AND(N31="",O31="",K31="",L31="",M31=""),0,1),IF(NOT(AND(ISTEXT(N31),N31=IF(COUNTA(A31:J31)=0,"",IF(NOT(AND(ISTEXT(A31),LEN(A31)=8,EXACT(LEFT(A31,4),"SKU-"),ISNUMBER(FIND(MID(A31,5,1)&amp;"x","0x1x2x3x4x5x6x7x8x9x")),ISNUMBER(FIND(MID(A31,6,1)&amp;"x","0x1x2x3x4x5x6x7x8x9x")),ISNUMBER(FIND(MID(A31,7,1)&amp;"x","0x1x2x3x4x5x6x7x8x9x")),ISNUMBER(FIND(MID(A31,8,1)&amp;"x","0x1x2x3x4x5x6x7x8x9x")))),"IDはSKU-と半角数字4桁",IF(COUNTIFS($A$8:$A$57,A31)&gt;1,"品目IDが重複",IF(NOT(OR(B31="確認済",B31="未確認")),"在庫区分を確認",IF(AND(B31="確認済",NOT(IF(ISNUMBER(C31),AND(C31&gt;=-1000000,C31&lt;=1000000,C31=INT(C31)),FALSE()))),"確認済在庫は±100万個の整数で必須",IF(AND(B31="未確認",COUNTA(C31)&gt;0),"未確認在庫は空欄",IF(NOT(OR(D31="確認済",D31="未確認")),"条件区分を確認",IF(AND(D31="確認済",NOT(AND(IF(ISNUMBER(E31),AND(E31&gt;=0,E31&lt;=1000000,E31=INT(E31)),FALSE()),IF(ISNUMBER(F31),AND(F31&gt;=1,F31&lt;=365,F31=INT(F31)),FALSE()),IF(ISNUMBER(G31),AND(G31&gt;=0,G31&lt;=1000000,G31=INT(G31)),FALSE())))),"確認済需要/日数/安全在庫を確認",IF(AND(D31="未確認",COUNTA(E31:G31)&gt;0),"未確認条件の3値はすべて空欄",IF(NOT(OR(H31="確認済",H31="未確認")),"発注残区分を確認",IF(AND(H31="確認済",NOT(IF(ISNUMBER(I31),AND(I31&gt;=0,I31&lt;=1000000,I31=INT(I31)),FALSE()))),"確認済発注残は0〜100万個の整数で必須",IF(AND(H31="未確認",COUNTA(I31)&gt;0),"未確認発注残は空欄",IF(NOT(IF(ISNUMBER(J31),AND(J31&gt;=43831,J31&lt;=73050,J31=INT(J31)),FALSE())),"確認日は時刻なしで必須",IF(OR(J31&lt;発注点チェック!$B$3,J31&gt;発注点チェック!$E$3),"在庫基準日≦確認日≦確認基準日","確認済み")))))))))))))),ISNUMBER(O31),O31=IF(N31="確認済み",0,1))),1,IF(O31&lt;&gt;0,0,IF(AND(IF(D31="未確認",ISTEXT(K31),ISNUMBER(K31)),K31=IF(D31="未確認","",E31*F31+G31),ISTEXT(L31),L31=IF(B31="未確認","在庫未確認",IF(C31&lt;0,"帳簿負数",IF(D31="未確認","条件未確認",IF(C31&lt;=K31,"発注点以下","発注点超")))),ISTEXT(M31),M31=IF(L31="在庫未確認","在庫を確認",IF(L31="帳簿負数","原記録を照合",IF(L31="条件未確認","計算条件を確認",IF(H31="未確認","発注残を確認",IF(I31&gt;0,"納期・引当を照合",IF(L31="発注点以下","発注条件を照合","継続確認"))))))),0,1))))</f>
        <v>0</v>
      </c>
    </row>
    <row r="32" customFormat="false" ht="32" hidden="false" customHeight="true" outlineLevel="0" collapsed="false">
      <c r="A32" s="7"/>
      <c r="B32" s="8"/>
      <c r="C32" s="9"/>
      <c r="D32" s="8"/>
      <c r="E32" s="9"/>
      <c r="F32" s="9"/>
      <c r="G32" s="9"/>
      <c r="H32" s="10"/>
      <c r="I32" s="9"/>
      <c r="J32" s="3"/>
      <c r="K32" s="5" t="str">
        <f aca="false">IF(N32="","",IF(O32&lt;&gt;0,NA(),IF(D32="未確認","",E32*F32+G32)))</f>
        <v/>
      </c>
      <c r="L32" s="1" t="str">
        <f aca="false">IF(N32="","",IF(O32&lt;&gt;0,NA(),IF(B32="未確認","在庫未確認",IF(C32&lt;0,"帳簿負数",IF(D32="未確認","条件未確認",IF(C32&lt;=K32,"発注点以下","発注点超"))))))</f>
        <v/>
      </c>
      <c r="M32" s="1" t="str">
        <f aca="false">IF(N32="","",IF(O32&lt;&gt;0,NA(),IF(L32="在庫未確認","在庫を確認",IF(L32="帳簿負数","原記録を照合",IF(L32="条件未確認","計算条件を確認",IF(H32="未確認","発注残を確認",IF(I32&gt;0,"納期・引当を照合",IF(L32="発注点以下","発注条件を照合","継続確認"))))))))</f>
        <v/>
      </c>
      <c r="N32" s="1" t="str">
        <f aca="false">IF(COUNTA(A32:J32)=0,"",IF(NOT(AND(ISTEXT(A32),LEN(A32)=8,EXACT(LEFT(A32,4),"SKU-"),ISNUMBER(FIND(MID(A32,5,1)&amp;"x","0x1x2x3x4x5x6x7x8x9x")),ISNUMBER(FIND(MID(A32,6,1)&amp;"x","0x1x2x3x4x5x6x7x8x9x")),ISNUMBER(FIND(MID(A32,7,1)&amp;"x","0x1x2x3x4x5x6x7x8x9x")),ISNUMBER(FIND(MID(A32,8,1)&amp;"x","0x1x2x3x4x5x6x7x8x9x")))),"IDはSKU-と半角数字4桁",IF(COUNTIFS($A$8:$A$57,A32)&gt;1,"品目IDが重複",IF(NOT(OR(B32="確認済",B32="未確認")),"在庫区分を確認",IF(AND(B32="確認済",NOT(IF(ISNUMBER(C32),AND(C32&gt;=-1000000,C32&lt;=1000000,C32=INT(C32)),FALSE()))),"確認済在庫は±100万個の整数で必須",IF(AND(B32="未確認",COUNTA(C32)&gt;0),"未確認在庫は空欄",IF(NOT(OR(D32="確認済",D32="未確認")),"条件区分を確認",IF(AND(D32="確認済",NOT(AND(IF(ISNUMBER(E32),AND(E32&gt;=0,E32&lt;=1000000,E32=INT(E32)),FALSE()),IF(ISNUMBER(F32),AND(F32&gt;=1,F32&lt;=365,F32=INT(F32)),FALSE()),IF(ISNUMBER(G32),AND(G32&gt;=0,G32&lt;=1000000,G32=INT(G32)),FALSE())))),"確認済需要/日数/安全在庫を確認",IF(AND(D32="未確認",COUNTA(E32:G32)&gt;0),"未確認条件の3値はすべて空欄",IF(NOT(OR(H32="確認済",H32="未確認")),"発注残区分を確認",IF(AND(H32="確認済",NOT(IF(ISNUMBER(I32),AND(I32&gt;=0,I32&lt;=1000000,I32=INT(I32)),FALSE()))),"確認済発注残は0〜100万個の整数で必須",IF(AND(H32="未確認",COUNTA(I32)&gt;0),"未確認発注残は空欄",IF(NOT(IF(ISNUMBER(J32),AND(J32&gt;=43831,J32&lt;=73050,J32=INT(J32)),FALSE())),"確認日は時刻なしで必須",IF(OR(J32&lt;発注点チェック!$B$3,J32&gt;発注点チェック!$E$3),"在庫基準日≦確認日≦確認基準日","確認済み"))))))))))))))</f>
        <v/>
      </c>
      <c r="O32" s="1" t="str">
        <f aca="false">IF(N32="","",IF(N32="確認済み",0,1))</f>
        <v/>
      </c>
      <c r="P32" s="1" t="n">
        <f aca="false">IF(COUNTA(A32:J32)=0,IF(AND(N32="",O32="",K32="",L32="",M32=""),0,1),IF(NOT(AND(ISTEXT(N32),N32=IF(COUNTA(A32:J32)=0,"",IF(NOT(AND(ISTEXT(A32),LEN(A32)=8,EXACT(LEFT(A32,4),"SKU-"),ISNUMBER(FIND(MID(A32,5,1)&amp;"x","0x1x2x3x4x5x6x7x8x9x")),ISNUMBER(FIND(MID(A32,6,1)&amp;"x","0x1x2x3x4x5x6x7x8x9x")),ISNUMBER(FIND(MID(A32,7,1)&amp;"x","0x1x2x3x4x5x6x7x8x9x")),ISNUMBER(FIND(MID(A32,8,1)&amp;"x","0x1x2x3x4x5x6x7x8x9x")))),"IDはSKU-と半角数字4桁",IF(COUNTIFS($A$8:$A$57,A32)&gt;1,"品目IDが重複",IF(NOT(OR(B32="確認済",B32="未確認")),"在庫区分を確認",IF(AND(B32="確認済",NOT(IF(ISNUMBER(C32),AND(C32&gt;=-1000000,C32&lt;=1000000,C32=INT(C32)),FALSE()))),"確認済在庫は±100万個の整数で必須",IF(AND(B32="未確認",COUNTA(C32)&gt;0),"未確認在庫は空欄",IF(NOT(OR(D32="確認済",D32="未確認")),"条件区分を確認",IF(AND(D32="確認済",NOT(AND(IF(ISNUMBER(E32),AND(E32&gt;=0,E32&lt;=1000000,E32=INT(E32)),FALSE()),IF(ISNUMBER(F32),AND(F32&gt;=1,F32&lt;=365,F32=INT(F32)),FALSE()),IF(ISNUMBER(G32),AND(G32&gt;=0,G32&lt;=1000000,G32=INT(G32)),FALSE())))),"確認済需要/日数/安全在庫を確認",IF(AND(D32="未確認",COUNTA(E32:G32)&gt;0),"未確認条件の3値はすべて空欄",IF(NOT(OR(H32="確認済",H32="未確認")),"発注残区分を確認",IF(AND(H32="確認済",NOT(IF(ISNUMBER(I32),AND(I32&gt;=0,I32&lt;=1000000,I32=INT(I32)),FALSE()))),"確認済発注残は0〜100万個の整数で必須",IF(AND(H32="未確認",COUNTA(I32)&gt;0),"未確認発注残は空欄",IF(NOT(IF(ISNUMBER(J32),AND(J32&gt;=43831,J32&lt;=73050,J32=INT(J32)),FALSE())),"確認日は時刻なしで必須",IF(OR(J32&lt;発注点チェック!$B$3,J32&gt;発注点チェック!$E$3),"在庫基準日≦確認日≦確認基準日","確認済み")))))))))))))),ISNUMBER(O32),O32=IF(N32="確認済み",0,1))),1,IF(O32&lt;&gt;0,0,IF(AND(IF(D32="未確認",ISTEXT(K32),ISNUMBER(K32)),K32=IF(D32="未確認","",E32*F32+G32),ISTEXT(L32),L32=IF(B32="未確認","在庫未確認",IF(C32&lt;0,"帳簿負数",IF(D32="未確認","条件未確認",IF(C32&lt;=K32,"発注点以下","発注点超")))),ISTEXT(M32),M32=IF(L32="在庫未確認","在庫を確認",IF(L32="帳簿負数","原記録を照合",IF(L32="条件未確認","計算条件を確認",IF(H32="未確認","発注残を確認",IF(I32&gt;0,"納期・引当を照合",IF(L32="発注点以下","発注条件を照合","継続確認"))))))),0,1))))</f>
        <v>0</v>
      </c>
    </row>
    <row r="33" customFormat="false" ht="32" hidden="false" customHeight="true" outlineLevel="0" collapsed="false">
      <c r="A33" s="7"/>
      <c r="B33" s="8"/>
      <c r="C33" s="9"/>
      <c r="D33" s="8"/>
      <c r="E33" s="9"/>
      <c r="F33" s="9"/>
      <c r="G33" s="9"/>
      <c r="H33" s="10"/>
      <c r="I33" s="9"/>
      <c r="J33" s="3"/>
      <c r="K33" s="5" t="str">
        <f aca="false">IF(N33="","",IF(O33&lt;&gt;0,NA(),IF(D33="未確認","",E33*F33+G33)))</f>
        <v/>
      </c>
      <c r="L33" s="1" t="str">
        <f aca="false">IF(N33="","",IF(O33&lt;&gt;0,NA(),IF(B33="未確認","在庫未確認",IF(C33&lt;0,"帳簿負数",IF(D33="未確認","条件未確認",IF(C33&lt;=K33,"発注点以下","発注点超"))))))</f>
        <v/>
      </c>
      <c r="M33" s="1" t="str">
        <f aca="false">IF(N33="","",IF(O33&lt;&gt;0,NA(),IF(L33="在庫未確認","在庫を確認",IF(L33="帳簿負数","原記録を照合",IF(L33="条件未確認","計算条件を確認",IF(H33="未確認","発注残を確認",IF(I33&gt;0,"納期・引当を照合",IF(L33="発注点以下","発注条件を照合","継続確認"))))))))</f>
        <v/>
      </c>
      <c r="N33" s="1" t="str">
        <f aca="false">IF(COUNTA(A33:J33)=0,"",IF(NOT(AND(ISTEXT(A33),LEN(A33)=8,EXACT(LEFT(A33,4),"SKU-"),ISNUMBER(FIND(MID(A33,5,1)&amp;"x","0x1x2x3x4x5x6x7x8x9x")),ISNUMBER(FIND(MID(A33,6,1)&amp;"x","0x1x2x3x4x5x6x7x8x9x")),ISNUMBER(FIND(MID(A33,7,1)&amp;"x","0x1x2x3x4x5x6x7x8x9x")),ISNUMBER(FIND(MID(A33,8,1)&amp;"x","0x1x2x3x4x5x6x7x8x9x")))),"IDはSKU-と半角数字4桁",IF(COUNTIFS($A$8:$A$57,A33)&gt;1,"品目IDが重複",IF(NOT(OR(B33="確認済",B33="未確認")),"在庫区分を確認",IF(AND(B33="確認済",NOT(IF(ISNUMBER(C33),AND(C33&gt;=-1000000,C33&lt;=1000000,C33=INT(C33)),FALSE()))),"確認済在庫は±100万個の整数で必須",IF(AND(B33="未確認",COUNTA(C33)&gt;0),"未確認在庫は空欄",IF(NOT(OR(D33="確認済",D33="未確認")),"条件区分を確認",IF(AND(D33="確認済",NOT(AND(IF(ISNUMBER(E33),AND(E33&gt;=0,E33&lt;=1000000,E33=INT(E33)),FALSE()),IF(ISNUMBER(F33),AND(F33&gt;=1,F33&lt;=365,F33=INT(F33)),FALSE()),IF(ISNUMBER(G33),AND(G33&gt;=0,G33&lt;=1000000,G33=INT(G33)),FALSE())))),"確認済需要/日数/安全在庫を確認",IF(AND(D33="未確認",COUNTA(E33:G33)&gt;0),"未確認条件の3値はすべて空欄",IF(NOT(OR(H33="確認済",H33="未確認")),"発注残区分を確認",IF(AND(H33="確認済",NOT(IF(ISNUMBER(I33),AND(I33&gt;=0,I33&lt;=1000000,I33=INT(I33)),FALSE()))),"確認済発注残は0〜100万個の整数で必須",IF(AND(H33="未確認",COUNTA(I33)&gt;0),"未確認発注残は空欄",IF(NOT(IF(ISNUMBER(J33),AND(J33&gt;=43831,J33&lt;=73050,J33=INT(J33)),FALSE())),"確認日は時刻なしで必須",IF(OR(J33&lt;発注点チェック!$B$3,J33&gt;発注点チェック!$E$3),"在庫基準日≦確認日≦確認基準日","確認済み"))))))))))))))</f>
        <v/>
      </c>
      <c r="O33" s="1" t="str">
        <f aca="false">IF(N33="","",IF(N33="確認済み",0,1))</f>
        <v/>
      </c>
      <c r="P33" s="1" t="n">
        <f aca="false">IF(COUNTA(A33:J33)=0,IF(AND(N33="",O33="",K33="",L33="",M33=""),0,1),IF(NOT(AND(ISTEXT(N33),N33=IF(COUNTA(A33:J33)=0,"",IF(NOT(AND(ISTEXT(A33),LEN(A33)=8,EXACT(LEFT(A33,4),"SKU-"),ISNUMBER(FIND(MID(A33,5,1)&amp;"x","0x1x2x3x4x5x6x7x8x9x")),ISNUMBER(FIND(MID(A33,6,1)&amp;"x","0x1x2x3x4x5x6x7x8x9x")),ISNUMBER(FIND(MID(A33,7,1)&amp;"x","0x1x2x3x4x5x6x7x8x9x")),ISNUMBER(FIND(MID(A33,8,1)&amp;"x","0x1x2x3x4x5x6x7x8x9x")))),"IDはSKU-と半角数字4桁",IF(COUNTIFS($A$8:$A$57,A33)&gt;1,"品目IDが重複",IF(NOT(OR(B33="確認済",B33="未確認")),"在庫区分を確認",IF(AND(B33="確認済",NOT(IF(ISNUMBER(C33),AND(C33&gt;=-1000000,C33&lt;=1000000,C33=INT(C33)),FALSE()))),"確認済在庫は±100万個の整数で必須",IF(AND(B33="未確認",COUNTA(C33)&gt;0),"未確認在庫は空欄",IF(NOT(OR(D33="確認済",D33="未確認")),"条件区分を確認",IF(AND(D33="確認済",NOT(AND(IF(ISNUMBER(E33),AND(E33&gt;=0,E33&lt;=1000000,E33=INT(E33)),FALSE()),IF(ISNUMBER(F33),AND(F33&gt;=1,F33&lt;=365,F33=INT(F33)),FALSE()),IF(ISNUMBER(G33),AND(G33&gt;=0,G33&lt;=1000000,G33=INT(G33)),FALSE())))),"確認済需要/日数/安全在庫を確認",IF(AND(D33="未確認",COUNTA(E33:G33)&gt;0),"未確認条件の3値はすべて空欄",IF(NOT(OR(H33="確認済",H33="未確認")),"発注残区分を確認",IF(AND(H33="確認済",NOT(IF(ISNUMBER(I33),AND(I33&gt;=0,I33&lt;=1000000,I33=INT(I33)),FALSE()))),"確認済発注残は0〜100万個の整数で必須",IF(AND(H33="未確認",COUNTA(I33)&gt;0),"未確認発注残は空欄",IF(NOT(IF(ISNUMBER(J33),AND(J33&gt;=43831,J33&lt;=73050,J33=INT(J33)),FALSE())),"確認日は時刻なしで必須",IF(OR(J33&lt;発注点チェック!$B$3,J33&gt;発注点チェック!$E$3),"在庫基準日≦確認日≦確認基準日","確認済み")))))))))))))),ISNUMBER(O33),O33=IF(N33="確認済み",0,1))),1,IF(O33&lt;&gt;0,0,IF(AND(IF(D33="未確認",ISTEXT(K33),ISNUMBER(K33)),K33=IF(D33="未確認","",E33*F33+G33),ISTEXT(L33),L33=IF(B33="未確認","在庫未確認",IF(C33&lt;0,"帳簿負数",IF(D33="未確認","条件未確認",IF(C33&lt;=K33,"発注点以下","発注点超")))),ISTEXT(M33),M33=IF(L33="在庫未確認","在庫を確認",IF(L33="帳簿負数","原記録を照合",IF(L33="条件未確認","計算条件を確認",IF(H33="未確認","発注残を確認",IF(I33&gt;0,"納期・引当を照合",IF(L33="発注点以下","発注条件を照合","継続確認"))))))),0,1))))</f>
        <v>0</v>
      </c>
    </row>
    <row r="34" customFormat="false" ht="32" hidden="false" customHeight="true" outlineLevel="0" collapsed="false">
      <c r="A34" s="7"/>
      <c r="B34" s="8"/>
      <c r="C34" s="9"/>
      <c r="D34" s="8"/>
      <c r="E34" s="9"/>
      <c r="F34" s="9"/>
      <c r="G34" s="9"/>
      <c r="H34" s="10"/>
      <c r="I34" s="9"/>
      <c r="J34" s="3"/>
      <c r="K34" s="5" t="str">
        <f aca="false">IF(N34="","",IF(O34&lt;&gt;0,NA(),IF(D34="未確認","",E34*F34+G34)))</f>
        <v/>
      </c>
      <c r="L34" s="1" t="str">
        <f aca="false">IF(N34="","",IF(O34&lt;&gt;0,NA(),IF(B34="未確認","在庫未確認",IF(C34&lt;0,"帳簿負数",IF(D34="未確認","条件未確認",IF(C34&lt;=K34,"発注点以下","発注点超"))))))</f>
        <v/>
      </c>
      <c r="M34" s="1" t="str">
        <f aca="false">IF(N34="","",IF(O34&lt;&gt;0,NA(),IF(L34="在庫未確認","在庫を確認",IF(L34="帳簿負数","原記録を照合",IF(L34="条件未確認","計算条件を確認",IF(H34="未確認","発注残を確認",IF(I34&gt;0,"納期・引当を照合",IF(L34="発注点以下","発注条件を照合","継続確認"))))))))</f>
        <v/>
      </c>
      <c r="N34" s="1" t="str">
        <f aca="false">IF(COUNTA(A34:J34)=0,"",IF(NOT(AND(ISTEXT(A34),LEN(A34)=8,EXACT(LEFT(A34,4),"SKU-"),ISNUMBER(FIND(MID(A34,5,1)&amp;"x","0x1x2x3x4x5x6x7x8x9x")),ISNUMBER(FIND(MID(A34,6,1)&amp;"x","0x1x2x3x4x5x6x7x8x9x")),ISNUMBER(FIND(MID(A34,7,1)&amp;"x","0x1x2x3x4x5x6x7x8x9x")),ISNUMBER(FIND(MID(A34,8,1)&amp;"x","0x1x2x3x4x5x6x7x8x9x")))),"IDはSKU-と半角数字4桁",IF(COUNTIFS($A$8:$A$57,A34)&gt;1,"品目IDが重複",IF(NOT(OR(B34="確認済",B34="未確認")),"在庫区分を確認",IF(AND(B34="確認済",NOT(IF(ISNUMBER(C34),AND(C34&gt;=-1000000,C34&lt;=1000000,C34=INT(C34)),FALSE()))),"確認済在庫は±100万個の整数で必須",IF(AND(B34="未確認",COUNTA(C34)&gt;0),"未確認在庫は空欄",IF(NOT(OR(D34="確認済",D34="未確認")),"条件区分を確認",IF(AND(D34="確認済",NOT(AND(IF(ISNUMBER(E34),AND(E34&gt;=0,E34&lt;=1000000,E34=INT(E34)),FALSE()),IF(ISNUMBER(F34),AND(F34&gt;=1,F34&lt;=365,F34=INT(F34)),FALSE()),IF(ISNUMBER(G34),AND(G34&gt;=0,G34&lt;=1000000,G34=INT(G34)),FALSE())))),"確認済需要/日数/安全在庫を確認",IF(AND(D34="未確認",COUNTA(E34:G34)&gt;0),"未確認条件の3値はすべて空欄",IF(NOT(OR(H34="確認済",H34="未確認")),"発注残区分を確認",IF(AND(H34="確認済",NOT(IF(ISNUMBER(I34),AND(I34&gt;=0,I34&lt;=1000000,I34=INT(I34)),FALSE()))),"確認済発注残は0〜100万個の整数で必須",IF(AND(H34="未確認",COUNTA(I34)&gt;0),"未確認発注残は空欄",IF(NOT(IF(ISNUMBER(J34),AND(J34&gt;=43831,J34&lt;=73050,J34=INT(J34)),FALSE())),"確認日は時刻なしで必須",IF(OR(J34&lt;発注点チェック!$B$3,J34&gt;発注点チェック!$E$3),"在庫基準日≦確認日≦確認基準日","確認済み"))))))))))))))</f>
        <v/>
      </c>
      <c r="O34" s="1" t="str">
        <f aca="false">IF(N34="","",IF(N34="確認済み",0,1))</f>
        <v/>
      </c>
      <c r="P34" s="1" t="n">
        <f aca="false">IF(COUNTA(A34:J34)=0,IF(AND(N34="",O34="",K34="",L34="",M34=""),0,1),IF(NOT(AND(ISTEXT(N34),N34=IF(COUNTA(A34:J34)=0,"",IF(NOT(AND(ISTEXT(A34),LEN(A34)=8,EXACT(LEFT(A34,4),"SKU-"),ISNUMBER(FIND(MID(A34,5,1)&amp;"x","0x1x2x3x4x5x6x7x8x9x")),ISNUMBER(FIND(MID(A34,6,1)&amp;"x","0x1x2x3x4x5x6x7x8x9x")),ISNUMBER(FIND(MID(A34,7,1)&amp;"x","0x1x2x3x4x5x6x7x8x9x")),ISNUMBER(FIND(MID(A34,8,1)&amp;"x","0x1x2x3x4x5x6x7x8x9x")))),"IDはSKU-と半角数字4桁",IF(COUNTIFS($A$8:$A$57,A34)&gt;1,"品目IDが重複",IF(NOT(OR(B34="確認済",B34="未確認")),"在庫区分を確認",IF(AND(B34="確認済",NOT(IF(ISNUMBER(C34),AND(C34&gt;=-1000000,C34&lt;=1000000,C34=INT(C34)),FALSE()))),"確認済在庫は±100万個の整数で必須",IF(AND(B34="未確認",COUNTA(C34)&gt;0),"未確認在庫は空欄",IF(NOT(OR(D34="確認済",D34="未確認")),"条件区分を確認",IF(AND(D34="確認済",NOT(AND(IF(ISNUMBER(E34),AND(E34&gt;=0,E34&lt;=1000000,E34=INT(E34)),FALSE()),IF(ISNUMBER(F34),AND(F34&gt;=1,F34&lt;=365,F34=INT(F34)),FALSE()),IF(ISNUMBER(G34),AND(G34&gt;=0,G34&lt;=1000000,G34=INT(G34)),FALSE())))),"確認済需要/日数/安全在庫を確認",IF(AND(D34="未確認",COUNTA(E34:G34)&gt;0),"未確認条件の3値はすべて空欄",IF(NOT(OR(H34="確認済",H34="未確認")),"発注残区分を確認",IF(AND(H34="確認済",NOT(IF(ISNUMBER(I34),AND(I34&gt;=0,I34&lt;=1000000,I34=INT(I34)),FALSE()))),"確認済発注残は0〜100万個の整数で必須",IF(AND(H34="未確認",COUNTA(I34)&gt;0),"未確認発注残は空欄",IF(NOT(IF(ISNUMBER(J34),AND(J34&gt;=43831,J34&lt;=73050,J34=INT(J34)),FALSE())),"確認日は時刻なしで必須",IF(OR(J34&lt;発注点チェック!$B$3,J34&gt;発注点チェック!$E$3),"在庫基準日≦確認日≦確認基準日","確認済み")))))))))))))),ISNUMBER(O34),O34=IF(N34="確認済み",0,1))),1,IF(O34&lt;&gt;0,0,IF(AND(IF(D34="未確認",ISTEXT(K34),ISNUMBER(K34)),K34=IF(D34="未確認","",E34*F34+G34),ISTEXT(L34),L34=IF(B34="未確認","在庫未確認",IF(C34&lt;0,"帳簿負数",IF(D34="未確認","条件未確認",IF(C34&lt;=K34,"発注点以下","発注点超")))),ISTEXT(M34),M34=IF(L34="在庫未確認","在庫を確認",IF(L34="帳簿負数","原記録を照合",IF(L34="条件未確認","計算条件を確認",IF(H34="未確認","発注残を確認",IF(I34&gt;0,"納期・引当を照合",IF(L34="発注点以下","発注条件を照合","継続確認"))))))),0,1))))</f>
        <v>0</v>
      </c>
    </row>
    <row r="35" customFormat="false" ht="32" hidden="false" customHeight="true" outlineLevel="0" collapsed="false">
      <c r="A35" s="7"/>
      <c r="B35" s="8"/>
      <c r="C35" s="9"/>
      <c r="D35" s="8"/>
      <c r="E35" s="9"/>
      <c r="F35" s="9"/>
      <c r="G35" s="9"/>
      <c r="H35" s="10"/>
      <c r="I35" s="9"/>
      <c r="J35" s="3"/>
      <c r="K35" s="5" t="str">
        <f aca="false">IF(N35="","",IF(O35&lt;&gt;0,NA(),IF(D35="未確認","",E35*F35+G35)))</f>
        <v/>
      </c>
      <c r="L35" s="1" t="str">
        <f aca="false">IF(N35="","",IF(O35&lt;&gt;0,NA(),IF(B35="未確認","在庫未確認",IF(C35&lt;0,"帳簿負数",IF(D35="未確認","条件未確認",IF(C35&lt;=K35,"発注点以下","発注点超"))))))</f>
        <v/>
      </c>
      <c r="M35" s="1" t="str">
        <f aca="false">IF(N35="","",IF(O35&lt;&gt;0,NA(),IF(L35="在庫未確認","在庫を確認",IF(L35="帳簿負数","原記録を照合",IF(L35="条件未確認","計算条件を確認",IF(H35="未確認","発注残を確認",IF(I35&gt;0,"納期・引当を照合",IF(L35="発注点以下","発注条件を照合","継続確認"))))))))</f>
        <v/>
      </c>
      <c r="N35" s="1" t="str">
        <f aca="false">IF(COUNTA(A35:J35)=0,"",IF(NOT(AND(ISTEXT(A35),LEN(A35)=8,EXACT(LEFT(A35,4),"SKU-"),ISNUMBER(FIND(MID(A35,5,1)&amp;"x","0x1x2x3x4x5x6x7x8x9x")),ISNUMBER(FIND(MID(A35,6,1)&amp;"x","0x1x2x3x4x5x6x7x8x9x")),ISNUMBER(FIND(MID(A35,7,1)&amp;"x","0x1x2x3x4x5x6x7x8x9x")),ISNUMBER(FIND(MID(A35,8,1)&amp;"x","0x1x2x3x4x5x6x7x8x9x")))),"IDはSKU-と半角数字4桁",IF(COUNTIFS($A$8:$A$57,A35)&gt;1,"品目IDが重複",IF(NOT(OR(B35="確認済",B35="未確認")),"在庫区分を確認",IF(AND(B35="確認済",NOT(IF(ISNUMBER(C35),AND(C35&gt;=-1000000,C35&lt;=1000000,C35=INT(C35)),FALSE()))),"確認済在庫は±100万個の整数で必須",IF(AND(B35="未確認",COUNTA(C35)&gt;0),"未確認在庫は空欄",IF(NOT(OR(D35="確認済",D35="未確認")),"条件区分を確認",IF(AND(D35="確認済",NOT(AND(IF(ISNUMBER(E35),AND(E35&gt;=0,E35&lt;=1000000,E35=INT(E35)),FALSE()),IF(ISNUMBER(F35),AND(F35&gt;=1,F35&lt;=365,F35=INT(F35)),FALSE()),IF(ISNUMBER(G35),AND(G35&gt;=0,G35&lt;=1000000,G35=INT(G35)),FALSE())))),"確認済需要/日数/安全在庫を確認",IF(AND(D35="未確認",COUNTA(E35:G35)&gt;0),"未確認条件の3値はすべて空欄",IF(NOT(OR(H35="確認済",H35="未確認")),"発注残区分を確認",IF(AND(H35="確認済",NOT(IF(ISNUMBER(I35),AND(I35&gt;=0,I35&lt;=1000000,I35=INT(I35)),FALSE()))),"確認済発注残は0〜100万個の整数で必須",IF(AND(H35="未確認",COUNTA(I35)&gt;0),"未確認発注残は空欄",IF(NOT(IF(ISNUMBER(J35),AND(J35&gt;=43831,J35&lt;=73050,J35=INT(J35)),FALSE())),"確認日は時刻なしで必須",IF(OR(J35&lt;発注点チェック!$B$3,J35&gt;発注点チェック!$E$3),"在庫基準日≦確認日≦確認基準日","確認済み"))))))))))))))</f>
        <v/>
      </c>
      <c r="O35" s="1" t="str">
        <f aca="false">IF(N35="","",IF(N35="確認済み",0,1))</f>
        <v/>
      </c>
      <c r="P35" s="1" t="n">
        <f aca="false">IF(COUNTA(A35:J35)=0,IF(AND(N35="",O35="",K35="",L35="",M35=""),0,1),IF(NOT(AND(ISTEXT(N35),N35=IF(COUNTA(A35:J35)=0,"",IF(NOT(AND(ISTEXT(A35),LEN(A35)=8,EXACT(LEFT(A35,4),"SKU-"),ISNUMBER(FIND(MID(A35,5,1)&amp;"x","0x1x2x3x4x5x6x7x8x9x")),ISNUMBER(FIND(MID(A35,6,1)&amp;"x","0x1x2x3x4x5x6x7x8x9x")),ISNUMBER(FIND(MID(A35,7,1)&amp;"x","0x1x2x3x4x5x6x7x8x9x")),ISNUMBER(FIND(MID(A35,8,1)&amp;"x","0x1x2x3x4x5x6x7x8x9x")))),"IDはSKU-と半角数字4桁",IF(COUNTIFS($A$8:$A$57,A35)&gt;1,"品目IDが重複",IF(NOT(OR(B35="確認済",B35="未確認")),"在庫区分を確認",IF(AND(B35="確認済",NOT(IF(ISNUMBER(C35),AND(C35&gt;=-1000000,C35&lt;=1000000,C35=INT(C35)),FALSE()))),"確認済在庫は±100万個の整数で必須",IF(AND(B35="未確認",COUNTA(C35)&gt;0),"未確認在庫は空欄",IF(NOT(OR(D35="確認済",D35="未確認")),"条件区分を確認",IF(AND(D35="確認済",NOT(AND(IF(ISNUMBER(E35),AND(E35&gt;=0,E35&lt;=1000000,E35=INT(E35)),FALSE()),IF(ISNUMBER(F35),AND(F35&gt;=1,F35&lt;=365,F35=INT(F35)),FALSE()),IF(ISNUMBER(G35),AND(G35&gt;=0,G35&lt;=1000000,G35=INT(G35)),FALSE())))),"確認済需要/日数/安全在庫を確認",IF(AND(D35="未確認",COUNTA(E35:G35)&gt;0),"未確認条件の3値はすべて空欄",IF(NOT(OR(H35="確認済",H35="未確認")),"発注残区分を確認",IF(AND(H35="確認済",NOT(IF(ISNUMBER(I35),AND(I35&gt;=0,I35&lt;=1000000,I35=INT(I35)),FALSE()))),"確認済発注残は0〜100万個の整数で必須",IF(AND(H35="未確認",COUNTA(I35)&gt;0),"未確認発注残は空欄",IF(NOT(IF(ISNUMBER(J35),AND(J35&gt;=43831,J35&lt;=73050,J35=INT(J35)),FALSE())),"確認日は時刻なしで必須",IF(OR(J35&lt;発注点チェック!$B$3,J35&gt;発注点チェック!$E$3),"在庫基準日≦確認日≦確認基準日","確認済み")))))))))))))),ISNUMBER(O35),O35=IF(N35="確認済み",0,1))),1,IF(O35&lt;&gt;0,0,IF(AND(IF(D35="未確認",ISTEXT(K35),ISNUMBER(K35)),K35=IF(D35="未確認","",E35*F35+G35),ISTEXT(L35),L35=IF(B35="未確認","在庫未確認",IF(C35&lt;0,"帳簿負数",IF(D35="未確認","条件未確認",IF(C35&lt;=K35,"発注点以下","発注点超")))),ISTEXT(M35),M35=IF(L35="在庫未確認","在庫を確認",IF(L35="帳簿負数","原記録を照合",IF(L35="条件未確認","計算条件を確認",IF(H35="未確認","発注残を確認",IF(I35&gt;0,"納期・引当を照合",IF(L35="発注点以下","発注条件を照合","継続確認"))))))),0,1))))</f>
        <v>0</v>
      </c>
    </row>
    <row r="36" customFormat="false" ht="32" hidden="false" customHeight="true" outlineLevel="0" collapsed="false">
      <c r="A36" s="7"/>
      <c r="B36" s="8"/>
      <c r="C36" s="9"/>
      <c r="D36" s="8"/>
      <c r="E36" s="9"/>
      <c r="F36" s="9"/>
      <c r="G36" s="9"/>
      <c r="H36" s="10"/>
      <c r="I36" s="9"/>
      <c r="J36" s="3"/>
      <c r="K36" s="5" t="str">
        <f aca="false">IF(N36="","",IF(O36&lt;&gt;0,NA(),IF(D36="未確認","",E36*F36+G36)))</f>
        <v/>
      </c>
      <c r="L36" s="1" t="str">
        <f aca="false">IF(N36="","",IF(O36&lt;&gt;0,NA(),IF(B36="未確認","在庫未確認",IF(C36&lt;0,"帳簿負数",IF(D36="未確認","条件未確認",IF(C36&lt;=K36,"発注点以下","発注点超"))))))</f>
        <v/>
      </c>
      <c r="M36" s="1" t="str">
        <f aca="false">IF(N36="","",IF(O36&lt;&gt;0,NA(),IF(L36="在庫未確認","在庫を確認",IF(L36="帳簿負数","原記録を照合",IF(L36="条件未確認","計算条件を確認",IF(H36="未確認","発注残を確認",IF(I36&gt;0,"納期・引当を照合",IF(L36="発注点以下","発注条件を照合","継続確認"))))))))</f>
        <v/>
      </c>
      <c r="N36" s="1" t="str">
        <f aca="false">IF(COUNTA(A36:J36)=0,"",IF(NOT(AND(ISTEXT(A36),LEN(A36)=8,EXACT(LEFT(A36,4),"SKU-"),ISNUMBER(FIND(MID(A36,5,1)&amp;"x","0x1x2x3x4x5x6x7x8x9x")),ISNUMBER(FIND(MID(A36,6,1)&amp;"x","0x1x2x3x4x5x6x7x8x9x")),ISNUMBER(FIND(MID(A36,7,1)&amp;"x","0x1x2x3x4x5x6x7x8x9x")),ISNUMBER(FIND(MID(A36,8,1)&amp;"x","0x1x2x3x4x5x6x7x8x9x")))),"IDはSKU-と半角数字4桁",IF(COUNTIFS($A$8:$A$57,A36)&gt;1,"品目IDが重複",IF(NOT(OR(B36="確認済",B36="未確認")),"在庫区分を確認",IF(AND(B36="確認済",NOT(IF(ISNUMBER(C36),AND(C36&gt;=-1000000,C36&lt;=1000000,C36=INT(C36)),FALSE()))),"確認済在庫は±100万個の整数で必須",IF(AND(B36="未確認",COUNTA(C36)&gt;0),"未確認在庫は空欄",IF(NOT(OR(D36="確認済",D36="未確認")),"条件区分を確認",IF(AND(D36="確認済",NOT(AND(IF(ISNUMBER(E36),AND(E36&gt;=0,E36&lt;=1000000,E36=INT(E36)),FALSE()),IF(ISNUMBER(F36),AND(F36&gt;=1,F36&lt;=365,F36=INT(F36)),FALSE()),IF(ISNUMBER(G36),AND(G36&gt;=0,G36&lt;=1000000,G36=INT(G36)),FALSE())))),"確認済需要/日数/安全在庫を確認",IF(AND(D36="未確認",COUNTA(E36:G36)&gt;0),"未確認条件の3値はすべて空欄",IF(NOT(OR(H36="確認済",H36="未確認")),"発注残区分を確認",IF(AND(H36="確認済",NOT(IF(ISNUMBER(I36),AND(I36&gt;=0,I36&lt;=1000000,I36=INT(I36)),FALSE()))),"確認済発注残は0〜100万個の整数で必須",IF(AND(H36="未確認",COUNTA(I36)&gt;0),"未確認発注残は空欄",IF(NOT(IF(ISNUMBER(J36),AND(J36&gt;=43831,J36&lt;=73050,J36=INT(J36)),FALSE())),"確認日は時刻なしで必須",IF(OR(J36&lt;発注点チェック!$B$3,J36&gt;発注点チェック!$E$3),"在庫基準日≦確認日≦確認基準日","確認済み"))))))))))))))</f>
        <v/>
      </c>
      <c r="O36" s="1" t="str">
        <f aca="false">IF(N36="","",IF(N36="確認済み",0,1))</f>
        <v/>
      </c>
      <c r="P36" s="1" t="n">
        <f aca="false">IF(COUNTA(A36:J36)=0,IF(AND(N36="",O36="",K36="",L36="",M36=""),0,1),IF(NOT(AND(ISTEXT(N36),N36=IF(COUNTA(A36:J36)=0,"",IF(NOT(AND(ISTEXT(A36),LEN(A36)=8,EXACT(LEFT(A36,4),"SKU-"),ISNUMBER(FIND(MID(A36,5,1)&amp;"x","0x1x2x3x4x5x6x7x8x9x")),ISNUMBER(FIND(MID(A36,6,1)&amp;"x","0x1x2x3x4x5x6x7x8x9x")),ISNUMBER(FIND(MID(A36,7,1)&amp;"x","0x1x2x3x4x5x6x7x8x9x")),ISNUMBER(FIND(MID(A36,8,1)&amp;"x","0x1x2x3x4x5x6x7x8x9x")))),"IDはSKU-と半角数字4桁",IF(COUNTIFS($A$8:$A$57,A36)&gt;1,"品目IDが重複",IF(NOT(OR(B36="確認済",B36="未確認")),"在庫区分を確認",IF(AND(B36="確認済",NOT(IF(ISNUMBER(C36),AND(C36&gt;=-1000000,C36&lt;=1000000,C36=INT(C36)),FALSE()))),"確認済在庫は±100万個の整数で必須",IF(AND(B36="未確認",COUNTA(C36)&gt;0),"未確認在庫は空欄",IF(NOT(OR(D36="確認済",D36="未確認")),"条件区分を確認",IF(AND(D36="確認済",NOT(AND(IF(ISNUMBER(E36),AND(E36&gt;=0,E36&lt;=1000000,E36=INT(E36)),FALSE()),IF(ISNUMBER(F36),AND(F36&gt;=1,F36&lt;=365,F36=INT(F36)),FALSE()),IF(ISNUMBER(G36),AND(G36&gt;=0,G36&lt;=1000000,G36=INT(G36)),FALSE())))),"確認済需要/日数/安全在庫を確認",IF(AND(D36="未確認",COUNTA(E36:G36)&gt;0),"未確認条件の3値はすべて空欄",IF(NOT(OR(H36="確認済",H36="未確認")),"発注残区分を確認",IF(AND(H36="確認済",NOT(IF(ISNUMBER(I36),AND(I36&gt;=0,I36&lt;=1000000,I36=INT(I36)),FALSE()))),"確認済発注残は0〜100万個の整数で必須",IF(AND(H36="未確認",COUNTA(I36)&gt;0),"未確認発注残は空欄",IF(NOT(IF(ISNUMBER(J36),AND(J36&gt;=43831,J36&lt;=73050,J36=INT(J36)),FALSE())),"確認日は時刻なしで必須",IF(OR(J36&lt;発注点チェック!$B$3,J36&gt;発注点チェック!$E$3),"在庫基準日≦確認日≦確認基準日","確認済み")))))))))))))),ISNUMBER(O36),O36=IF(N36="確認済み",0,1))),1,IF(O36&lt;&gt;0,0,IF(AND(IF(D36="未確認",ISTEXT(K36),ISNUMBER(K36)),K36=IF(D36="未確認","",E36*F36+G36),ISTEXT(L36),L36=IF(B36="未確認","在庫未確認",IF(C36&lt;0,"帳簿負数",IF(D36="未確認","条件未確認",IF(C36&lt;=K36,"発注点以下","発注点超")))),ISTEXT(M36),M36=IF(L36="在庫未確認","在庫を確認",IF(L36="帳簿負数","原記録を照合",IF(L36="条件未確認","計算条件を確認",IF(H36="未確認","発注残を確認",IF(I36&gt;0,"納期・引当を照合",IF(L36="発注点以下","発注条件を照合","継続確認"))))))),0,1))))</f>
        <v>0</v>
      </c>
    </row>
    <row r="37" customFormat="false" ht="32" hidden="false" customHeight="true" outlineLevel="0" collapsed="false">
      <c r="A37" s="7"/>
      <c r="B37" s="8"/>
      <c r="C37" s="9"/>
      <c r="D37" s="8"/>
      <c r="E37" s="9"/>
      <c r="F37" s="9"/>
      <c r="G37" s="9"/>
      <c r="H37" s="10"/>
      <c r="I37" s="9"/>
      <c r="J37" s="3"/>
      <c r="K37" s="5" t="str">
        <f aca="false">IF(N37="","",IF(O37&lt;&gt;0,NA(),IF(D37="未確認","",E37*F37+G37)))</f>
        <v/>
      </c>
      <c r="L37" s="1" t="str">
        <f aca="false">IF(N37="","",IF(O37&lt;&gt;0,NA(),IF(B37="未確認","在庫未確認",IF(C37&lt;0,"帳簿負数",IF(D37="未確認","条件未確認",IF(C37&lt;=K37,"発注点以下","発注点超"))))))</f>
        <v/>
      </c>
      <c r="M37" s="1" t="str">
        <f aca="false">IF(N37="","",IF(O37&lt;&gt;0,NA(),IF(L37="在庫未確認","在庫を確認",IF(L37="帳簿負数","原記録を照合",IF(L37="条件未確認","計算条件を確認",IF(H37="未確認","発注残を確認",IF(I37&gt;0,"納期・引当を照合",IF(L37="発注点以下","発注条件を照合","継続確認"))))))))</f>
        <v/>
      </c>
      <c r="N37" s="1" t="str">
        <f aca="false">IF(COUNTA(A37:J37)=0,"",IF(NOT(AND(ISTEXT(A37),LEN(A37)=8,EXACT(LEFT(A37,4),"SKU-"),ISNUMBER(FIND(MID(A37,5,1)&amp;"x","0x1x2x3x4x5x6x7x8x9x")),ISNUMBER(FIND(MID(A37,6,1)&amp;"x","0x1x2x3x4x5x6x7x8x9x")),ISNUMBER(FIND(MID(A37,7,1)&amp;"x","0x1x2x3x4x5x6x7x8x9x")),ISNUMBER(FIND(MID(A37,8,1)&amp;"x","0x1x2x3x4x5x6x7x8x9x")))),"IDはSKU-と半角数字4桁",IF(COUNTIFS($A$8:$A$57,A37)&gt;1,"品目IDが重複",IF(NOT(OR(B37="確認済",B37="未確認")),"在庫区分を確認",IF(AND(B37="確認済",NOT(IF(ISNUMBER(C37),AND(C37&gt;=-1000000,C37&lt;=1000000,C37=INT(C37)),FALSE()))),"確認済在庫は±100万個の整数で必須",IF(AND(B37="未確認",COUNTA(C37)&gt;0),"未確認在庫は空欄",IF(NOT(OR(D37="確認済",D37="未確認")),"条件区分を確認",IF(AND(D37="確認済",NOT(AND(IF(ISNUMBER(E37),AND(E37&gt;=0,E37&lt;=1000000,E37=INT(E37)),FALSE()),IF(ISNUMBER(F37),AND(F37&gt;=1,F37&lt;=365,F37=INT(F37)),FALSE()),IF(ISNUMBER(G37),AND(G37&gt;=0,G37&lt;=1000000,G37=INT(G37)),FALSE())))),"確認済需要/日数/安全在庫を確認",IF(AND(D37="未確認",COUNTA(E37:G37)&gt;0),"未確認条件の3値はすべて空欄",IF(NOT(OR(H37="確認済",H37="未確認")),"発注残区分を確認",IF(AND(H37="確認済",NOT(IF(ISNUMBER(I37),AND(I37&gt;=0,I37&lt;=1000000,I37=INT(I37)),FALSE()))),"確認済発注残は0〜100万個の整数で必須",IF(AND(H37="未確認",COUNTA(I37)&gt;0),"未確認発注残は空欄",IF(NOT(IF(ISNUMBER(J37),AND(J37&gt;=43831,J37&lt;=73050,J37=INT(J37)),FALSE())),"確認日は時刻なしで必須",IF(OR(J37&lt;発注点チェック!$B$3,J37&gt;発注点チェック!$E$3),"在庫基準日≦確認日≦確認基準日","確認済み"))))))))))))))</f>
        <v/>
      </c>
      <c r="O37" s="1" t="str">
        <f aca="false">IF(N37="","",IF(N37="確認済み",0,1))</f>
        <v/>
      </c>
      <c r="P37" s="1" t="n">
        <f aca="false">IF(COUNTA(A37:J37)=0,IF(AND(N37="",O37="",K37="",L37="",M37=""),0,1),IF(NOT(AND(ISTEXT(N37),N37=IF(COUNTA(A37:J37)=0,"",IF(NOT(AND(ISTEXT(A37),LEN(A37)=8,EXACT(LEFT(A37,4),"SKU-"),ISNUMBER(FIND(MID(A37,5,1)&amp;"x","0x1x2x3x4x5x6x7x8x9x")),ISNUMBER(FIND(MID(A37,6,1)&amp;"x","0x1x2x3x4x5x6x7x8x9x")),ISNUMBER(FIND(MID(A37,7,1)&amp;"x","0x1x2x3x4x5x6x7x8x9x")),ISNUMBER(FIND(MID(A37,8,1)&amp;"x","0x1x2x3x4x5x6x7x8x9x")))),"IDはSKU-と半角数字4桁",IF(COUNTIFS($A$8:$A$57,A37)&gt;1,"品目IDが重複",IF(NOT(OR(B37="確認済",B37="未確認")),"在庫区分を確認",IF(AND(B37="確認済",NOT(IF(ISNUMBER(C37),AND(C37&gt;=-1000000,C37&lt;=1000000,C37=INT(C37)),FALSE()))),"確認済在庫は±100万個の整数で必須",IF(AND(B37="未確認",COUNTA(C37)&gt;0),"未確認在庫は空欄",IF(NOT(OR(D37="確認済",D37="未確認")),"条件区分を確認",IF(AND(D37="確認済",NOT(AND(IF(ISNUMBER(E37),AND(E37&gt;=0,E37&lt;=1000000,E37=INT(E37)),FALSE()),IF(ISNUMBER(F37),AND(F37&gt;=1,F37&lt;=365,F37=INT(F37)),FALSE()),IF(ISNUMBER(G37),AND(G37&gt;=0,G37&lt;=1000000,G37=INT(G37)),FALSE())))),"確認済需要/日数/安全在庫を確認",IF(AND(D37="未確認",COUNTA(E37:G37)&gt;0),"未確認条件の3値はすべて空欄",IF(NOT(OR(H37="確認済",H37="未確認")),"発注残区分を確認",IF(AND(H37="確認済",NOT(IF(ISNUMBER(I37),AND(I37&gt;=0,I37&lt;=1000000,I37=INT(I37)),FALSE()))),"確認済発注残は0〜100万個の整数で必須",IF(AND(H37="未確認",COUNTA(I37)&gt;0),"未確認発注残は空欄",IF(NOT(IF(ISNUMBER(J37),AND(J37&gt;=43831,J37&lt;=73050,J37=INT(J37)),FALSE())),"確認日は時刻なしで必須",IF(OR(J37&lt;発注点チェック!$B$3,J37&gt;発注点チェック!$E$3),"在庫基準日≦確認日≦確認基準日","確認済み")))))))))))))),ISNUMBER(O37),O37=IF(N37="確認済み",0,1))),1,IF(O37&lt;&gt;0,0,IF(AND(IF(D37="未確認",ISTEXT(K37),ISNUMBER(K37)),K37=IF(D37="未確認","",E37*F37+G37),ISTEXT(L37),L37=IF(B37="未確認","在庫未確認",IF(C37&lt;0,"帳簿負数",IF(D37="未確認","条件未確認",IF(C37&lt;=K37,"発注点以下","発注点超")))),ISTEXT(M37),M37=IF(L37="在庫未確認","在庫を確認",IF(L37="帳簿負数","原記録を照合",IF(L37="条件未確認","計算条件を確認",IF(H37="未確認","発注残を確認",IF(I37&gt;0,"納期・引当を照合",IF(L37="発注点以下","発注条件を照合","継続確認"))))))),0,1))))</f>
        <v>0</v>
      </c>
    </row>
    <row r="38" customFormat="false" ht="32" hidden="false" customHeight="true" outlineLevel="0" collapsed="false">
      <c r="A38" s="7"/>
      <c r="B38" s="8"/>
      <c r="C38" s="9"/>
      <c r="D38" s="8"/>
      <c r="E38" s="9"/>
      <c r="F38" s="9"/>
      <c r="G38" s="9"/>
      <c r="H38" s="10"/>
      <c r="I38" s="9"/>
      <c r="J38" s="3"/>
      <c r="K38" s="5" t="str">
        <f aca="false">IF(N38="","",IF(O38&lt;&gt;0,NA(),IF(D38="未確認","",E38*F38+G38)))</f>
        <v/>
      </c>
      <c r="L38" s="1" t="str">
        <f aca="false">IF(N38="","",IF(O38&lt;&gt;0,NA(),IF(B38="未確認","在庫未確認",IF(C38&lt;0,"帳簿負数",IF(D38="未確認","条件未確認",IF(C38&lt;=K38,"発注点以下","発注点超"))))))</f>
        <v/>
      </c>
      <c r="M38" s="1" t="str">
        <f aca="false">IF(N38="","",IF(O38&lt;&gt;0,NA(),IF(L38="在庫未確認","在庫を確認",IF(L38="帳簿負数","原記録を照合",IF(L38="条件未確認","計算条件を確認",IF(H38="未確認","発注残を確認",IF(I38&gt;0,"納期・引当を照合",IF(L38="発注点以下","発注条件を照合","継続確認"))))))))</f>
        <v/>
      </c>
      <c r="N38" s="1" t="str">
        <f aca="false">IF(COUNTA(A38:J38)=0,"",IF(NOT(AND(ISTEXT(A38),LEN(A38)=8,EXACT(LEFT(A38,4),"SKU-"),ISNUMBER(FIND(MID(A38,5,1)&amp;"x","0x1x2x3x4x5x6x7x8x9x")),ISNUMBER(FIND(MID(A38,6,1)&amp;"x","0x1x2x3x4x5x6x7x8x9x")),ISNUMBER(FIND(MID(A38,7,1)&amp;"x","0x1x2x3x4x5x6x7x8x9x")),ISNUMBER(FIND(MID(A38,8,1)&amp;"x","0x1x2x3x4x5x6x7x8x9x")))),"IDはSKU-と半角数字4桁",IF(COUNTIFS($A$8:$A$57,A38)&gt;1,"品目IDが重複",IF(NOT(OR(B38="確認済",B38="未確認")),"在庫区分を確認",IF(AND(B38="確認済",NOT(IF(ISNUMBER(C38),AND(C38&gt;=-1000000,C38&lt;=1000000,C38=INT(C38)),FALSE()))),"確認済在庫は±100万個の整数で必須",IF(AND(B38="未確認",COUNTA(C38)&gt;0),"未確認在庫は空欄",IF(NOT(OR(D38="確認済",D38="未確認")),"条件区分を確認",IF(AND(D38="確認済",NOT(AND(IF(ISNUMBER(E38),AND(E38&gt;=0,E38&lt;=1000000,E38=INT(E38)),FALSE()),IF(ISNUMBER(F38),AND(F38&gt;=1,F38&lt;=365,F38=INT(F38)),FALSE()),IF(ISNUMBER(G38),AND(G38&gt;=0,G38&lt;=1000000,G38=INT(G38)),FALSE())))),"確認済需要/日数/安全在庫を確認",IF(AND(D38="未確認",COUNTA(E38:G38)&gt;0),"未確認条件の3値はすべて空欄",IF(NOT(OR(H38="確認済",H38="未確認")),"発注残区分を確認",IF(AND(H38="確認済",NOT(IF(ISNUMBER(I38),AND(I38&gt;=0,I38&lt;=1000000,I38=INT(I38)),FALSE()))),"確認済発注残は0〜100万個の整数で必須",IF(AND(H38="未確認",COUNTA(I38)&gt;0),"未確認発注残は空欄",IF(NOT(IF(ISNUMBER(J38),AND(J38&gt;=43831,J38&lt;=73050,J38=INT(J38)),FALSE())),"確認日は時刻なしで必須",IF(OR(J38&lt;発注点チェック!$B$3,J38&gt;発注点チェック!$E$3),"在庫基準日≦確認日≦確認基準日","確認済み"))))))))))))))</f>
        <v/>
      </c>
      <c r="O38" s="1" t="str">
        <f aca="false">IF(N38="","",IF(N38="確認済み",0,1))</f>
        <v/>
      </c>
      <c r="P38" s="1" t="n">
        <f aca="false">IF(COUNTA(A38:J38)=0,IF(AND(N38="",O38="",K38="",L38="",M38=""),0,1),IF(NOT(AND(ISTEXT(N38),N38=IF(COUNTA(A38:J38)=0,"",IF(NOT(AND(ISTEXT(A38),LEN(A38)=8,EXACT(LEFT(A38,4),"SKU-"),ISNUMBER(FIND(MID(A38,5,1)&amp;"x","0x1x2x3x4x5x6x7x8x9x")),ISNUMBER(FIND(MID(A38,6,1)&amp;"x","0x1x2x3x4x5x6x7x8x9x")),ISNUMBER(FIND(MID(A38,7,1)&amp;"x","0x1x2x3x4x5x6x7x8x9x")),ISNUMBER(FIND(MID(A38,8,1)&amp;"x","0x1x2x3x4x5x6x7x8x9x")))),"IDはSKU-と半角数字4桁",IF(COUNTIFS($A$8:$A$57,A38)&gt;1,"品目IDが重複",IF(NOT(OR(B38="確認済",B38="未確認")),"在庫区分を確認",IF(AND(B38="確認済",NOT(IF(ISNUMBER(C38),AND(C38&gt;=-1000000,C38&lt;=1000000,C38=INT(C38)),FALSE()))),"確認済在庫は±100万個の整数で必須",IF(AND(B38="未確認",COUNTA(C38)&gt;0),"未確認在庫は空欄",IF(NOT(OR(D38="確認済",D38="未確認")),"条件区分を確認",IF(AND(D38="確認済",NOT(AND(IF(ISNUMBER(E38),AND(E38&gt;=0,E38&lt;=1000000,E38=INT(E38)),FALSE()),IF(ISNUMBER(F38),AND(F38&gt;=1,F38&lt;=365,F38=INT(F38)),FALSE()),IF(ISNUMBER(G38),AND(G38&gt;=0,G38&lt;=1000000,G38=INT(G38)),FALSE())))),"確認済需要/日数/安全在庫を確認",IF(AND(D38="未確認",COUNTA(E38:G38)&gt;0),"未確認条件の3値はすべて空欄",IF(NOT(OR(H38="確認済",H38="未確認")),"発注残区分を確認",IF(AND(H38="確認済",NOT(IF(ISNUMBER(I38),AND(I38&gt;=0,I38&lt;=1000000,I38=INT(I38)),FALSE()))),"確認済発注残は0〜100万個の整数で必須",IF(AND(H38="未確認",COUNTA(I38)&gt;0),"未確認発注残は空欄",IF(NOT(IF(ISNUMBER(J38),AND(J38&gt;=43831,J38&lt;=73050,J38=INT(J38)),FALSE())),"確認日は時刻なしで必須",IF(OR(J38&lt;発注点チェック!$B$3,J38&gt;発注点チェック!$E$3),"在庫基準日≦確認日≦確認基準日","確認済み")))))))))))))),ISNUMBER(O38),O38=IF(N38="確認済み",0,1))),1,IF(O38&lt;&gt;0,0,IF(AND(IF(D38="未確認",ISTEXT(K38),ISNUMBER(K38)),K38=IF(D38="未確認","",E38*F38+G38),ISTEXT(L38),L38=IF(B38="未確認","在庫未確認",IF(C38&lt;0,"帳簿負数",IF(D38="未確認","条件未確認",IF(C38&lt;=K38,"発注点以下","発注点超")))),ISTEXT(M38),M38=IF(L38="在庫未確認","在庫を確認",IF(L38="帳簿負数","原記録を照合",IF(L38="条件未確認","計算条件を確認",IF(H38="未確認","発注残を確認",IF(I38&gt;0,"納期・引当を照合",IF(L38="発注点以下","発注条件を照合","継続確認"))))))),0,1))))</f>
        <v>0</v>
      </c>
    </row>
    <row r="39" customFormat="false" ht="32" hidden="false" customHeight="true" outlineLevel="0" collapsed="false">
      <c r="A39" s="7"/>
      <c r="B39" s="8"/>
      <c r="C39" s="9"/>
      <c r="D39" s="8"/>
      <c r="E39" s="9"/>
      <c r="F39" s="9"/>
      <c r="G39" s="9"/>
      <c r="H39" s="10"/>
      <c r="I39" s="9"/>
      <c r="J39" s="3"/>
      <c r="K39" s="5" t="str">
        <f aca="false">IF(N39="","",IF(O39&lt;&gt;0,NA(),IF(D39="未確認","",E39*F39+G39)))</f>
        <v/>
      </c>
      <c r="L39" s="1" t="str">
        <f aca="false">IF(N39="","",IF(O39&lt;&gt;0,NA(),IF(B39="未確認","在庫未確認",IF(C39&lt;0,"帳簿負数",IF(D39="未確認","条件未確認",IF(C39&lt;=K39,"発注点以下","発注点超"))))))</f>
        <v/>
      </c>
      <c r="M39" s="1" t="str">
        <f aca="false">IF(N39="","",IF(O39&lt;&gt;0,NA(),IF(L39="在庫未確認","在庫を確認",IF(L39="帳簿負数","原記録を照合",IF(L39="条件未確認","計算条件を確認",IF(H39="未確認","発注残を確認",IF(I39&gt;0,"納期・引当を照合",IF(L39="発注点以下","発注条件を照合","継続確認"))))))))</f>
        <v/>
      </c>
      <c r="N39" s="1" t="str">
        <f aca="false">IF(COUNTA(A39:J39)=0,"",IF(NOT(AND(ISTEXT(A39),LEN(A39)=8,EXACT(LEFT(A39,4),"SKU-"),ISNUMBER(FIND(MID(A39,5,1)&amp;"x","0x1x2x3x4x5x6x7x8x9x")),ISNUMBER(FIND(MID(A39,6,1)&amp;"x","0x1x2x3x4x5x6x7x8x9x")),ISNUMBER(FIND(MID(A39,7,1)&amp;"x","0x1x2x3x4x5x6x7x8x9x")),ISNUMBER(FIND(MID(A39,8,1)&amp;"x","0x1x2x3x4x5x6x7x8x9x")))),"IDはSKU-と半角数字4桁",IF(COUNTIFS($A$8:$A$57,A39)&gt;1,"品目IDが重複",IF(NOT(OR(B39="確認済",B39="未確認")),"在庫区分を確認",IF(AND(B39="確認済",NOT(IF(ISNUMBER(C39),AND(C39&gt;=-1000000,C39&lt;=1000000,C39=INT(C39)),FALSE()))),"確認済在庫は±100万個の整数で必須",IF(AND(B39="未確認",COUNTA(C39)&gt;0),"未確認在庫は空欄",IF(NOT(OR(D39="確認済",D39="未確認")),"条件区分を確認",IF(AND(D39="確認済",NOT(AND(IF(ISNUMBER(E39),AND(E39&gt;=0,E39&lt;=1000000,E39=INT(E39)),FALSE()),IF(ISNUMBER(F39),AND(F39&gt;=1,F39&lt;=365,F39=INT(F39)),FALSE()),IF(ISNUMBER(G39),AND(G39&gt;=0,G39&lt;=1000000,G39=INT(G39)),FALSE())))),"確認済需要/日数/安全在庫を確認",IF(AND(D39="未確認",COUNTA(E39:G39)&gt;0),"未確認条件の3値はすべて空欄",IF(NOT(OR(H39="確認済",H39="未確認")),"発注残区分を確認",IF(AND(H39="確認済",NOT(IF(ISNUMBER(I39),AND(I39&gt;=0,I39&lt;=1000000,I39=INT(I39)),FALSE()))),"確認済発注残は0〜100万個の整数で必須",IF(AND(H39="未確認",COUNTA(I39)&gt;0),"未確認発注残は空欄",IF(NOT(IF(ISNUMBER(J39),AND(J39&gt;=43831,J39&lt;=73050,J39=INT(J39)),FALSE())),"確認日は時刻なしで必須",IF(OR(J39&lt;発注点チェック!$B$3,J39&gt;発注点チェック!$E$3),"在庫基準日≦確認日≦確認基準日","確認済み"))))))))))))))</f>
        <v/>
      </c>
      <c r="O39" s="1" t="str">
        <f aca="false">IF(N39="","",IF(N39="確認済み",0,1))</f>
        <v/>
      </c>
      <c r="P39" s="1" t="n">
        <f aca="false">IF(COUNTA(A39:J39)=0,IF(AND(N39="",O39="",K39="",L39="",M39=""),0,1),IF(NOT(AND(ISTEXT(N39),N39=IF(COUNTA(A39:J39)=0,"",IF(NOT(AND(ISTEXT(A39),LEN(A39)=8,EXACT(LEFT(A39,4),"SKU-"),ISNUMBER(FIND(MID(A39,5,1)&amp;"x","0x1x2x3x4x5x6x7x8x9x")),ISNUMBER(FIND(MID(A39,6,1)&amp;"x","0x1x2x3x4x5x6x7x8x9x")),ISNUMBER(FIND(MID(A39,7,1)&amp;"x","0x1x2x3x4x5x6x7x8x9x")),ISNUMBER(FIND(MID(A39,8,1)&amp;"x","0x1x2x3x4x5x6x7x8x9x")))),"IDはSKU-と半角数字4桁",IF(COUNTIFS($A$8:$A$57,A39)&gt;1,"品目IDが重複",IF(NOT(OR(B39="確認済",B39="未確認")),"在庫区分を確認",IF(AND(B39="確認済",NOT(IF(ISNUMBER(C39),AND(C39&gt;=-1000000,C39&lt;=1000000,C39=INT(C39)),FALSE()))),"確認済在庫は±100万個の整数で必須",IF(AND(B39="未確認",COUNTA(C39)&gt;0),"未確認在庫は空欄",IF(NOT(OR(D39="確認済",D39="未確認")),"条件区分を確認",IF(AND(D39="確認済",NOT(AND(IF(ISNUMBER(E39),AND(E39&gt;=0,E39&lt;=1000000,E39=INT(E39)),FALSE()),IF(ISNUMBER(F39),AND(F39&gt;=1,F39&lt;=365,F39=INT(F39)),FALSE()),IF(ISNUMBER(G39),AND(G39&gt;=0,G39&lt;=1000000,G39=INT(G39)),FALSE())))),"確認済需要/日数/安全在庫を確認",IF(AND(D39="未確認",COUNTA(E39:G39)&gt;0),"未確認条件の3値はすべて空欄",IF(NOT(OR(H39="確認済",H39="未確認")),"発注残区分を確認",IF(AND(H39="確認済",NOT(IF(ISNUMBER(I39),AND(I39&gt;=0,I39&lt;=1000000,I39=INT(I39)),FALSE()))),"確認済発注残は0〜100万個の整数で必須",IF(AND(H39="未確認",COUNTA(I39)&gt;0),"未確認発注残は空欄",IF(NOT(IF(ISNUMBER(J39),AND(J39&gt;=43831,J39&lt;=73050,J39=INT(J39)),FALSE())),"確認日は時刻なしで必須",IF(OR(J39&lt;発注点チェック!$B$3,J39&gt;発注点チェック!$E$3),"在庫基準日≦確認日≦確認基準日","確認済み")))))))))))))),ISNUMBER(O39),O39=IF(N39="確認済み",0,1))),1,IF(O39&lt;&gt;0,0,IF(AND(IF(D39="未確認",ISTEXT(K39),ISNUMBER(K39)),K39=IF(D39="未確認","",E39*F39+G39),ISTEXT(L39),L39=IF(B39="未確認","在庫未確認",IF(C39&lt;0,"帳簿負数",IF(D39="未確認","条件未確認",IF(C39&lt;=K39,"発注点以下","発注点超")))),ISTEXT(M39),M39=IF(L39="在庫未確認","在庫を確認",IF(L39="帳簿負数","原記録を照合",IF(L39="条件未確認","計算条件を確認",IF(H39="未確認","発注残を確認",IF(I39&gt;0,"納期・引当を照合",IF(L39="発注点以下","発注条件を照合","継続確認"))))))),0,1))))</f>
        <v>0</v>
      </c>
    </row>
    <row r="40" customFormat="false" ht="32" hidden="false" customHeight="true" outlineLevel="0" collapsed="false">
      <c r="A40" s="7"/>
      <c r="B40" s="8"/>
      <c r="C40" s="9"/>
      <c r="D40" s="8"/>
      <c r="E40" s="9"/>
      <c r="F40" s="9"/>
      <c r="G40" s="9"/>
      <c r="H40" s="10"/>
      <c r="I40" s="9"/>
      <c r="J40" s="3"/>
      <c r="K40" s="5" t="str">
        <f aca="false">IF(N40="","",IF(O40&lt;&gt;0,NA(),IF(D40="未確認","",E40*F40+G40)))</f>
        <v/>
      </c>
      <c r="L40" s="1" t="str">
        <f aca="false">IF(N40="","",IF(O40&lt;&gt;0,NA(),IF(B40="未確認","在庫未確認",IF(C40&lt;0,"帳簿負数",IF(D40="未確認","条件未確認",IF(C40&lt;=K40,"発注点以下","発注点超"))))))</f>
        <v/>
      </c>
      <c r="M40" s="1" t="str">
        <f aca="false">IF(N40="","",IF(O40&lt;&gt;0,NA(),IF(L40="在庫未確認","在庫を確認",IF(L40="帳簿負数","原記録を照合",IF(L40="条件未確認","計算条件を確認",IF(H40="未確認","発注残を確認",IF(I40&gt;0,"納期・引当を照合",IF(L40="発注点以下","発注条件を照合","継続確認"))))))))</f>
        <v/>
      </c>
      <c r="N40" s="1" t="str">
        <f aca="false">IF(COUNTA(A40:J40)=0,"",IF(NOT(AND(ISTEXT(A40),LEN(A40)=8,EXACT(LEFT(A40,4),"SKU-"),ISNUMBER(FIND(MID(A40,5,1)&amp;"x","0x1x2x3x4x5x6x7x8x9x")),ISNUMBER(FIND(MID(A40,6,1)&amp;"x","0x1x2x3x4x5x6x7x8x9x")),ISNUMBER(FIND(MID(A40,7,1)&amp;"x","0x1x2x3x4x5x6x7x8x9x")),ISNUMBER(FIND(MID(A40,8,1)&amp;"x","0x1x2x3x4x5x6x7x8x9x")))),"IDはSKU-と半角数字4桁",IF(COUNTIFS($A$8:$A$57,A40)&gt;1,"品目IDが重複",IF(NOT(OR(B40="確認済",B40="未確認")),"在庫区分を確認",IF(AND(B40="確認済",NOT(IF(ISNUMBER(C40),AND(C40&gt;=-1000000,C40&lt;=1000000,C40=INT(C40)),FALSE()))),"確認済在庫は±100万個の整数で必須",IF(AND(B40="未確認",COUNTA(C40)&gt;0),"未確認在庫は空欄",IF(NOT(OR(D40="確認済",D40="未確認")),"条件区分を確認",IF(AND(D40="確認済",NOT(AND(IF(ISNUMBER(E40),AND(E40&gt;=0,E40&lt;=1000000,E40=INT(E40)),FALSE()),IF(ISNUMBER(F40),AND(F40&gt;=1,F40&lt;=365,F40=INT(F40)),FALSE()),IF(ISNUMBER(G40),AND(G40&gt;=0,G40&lt;=1000000,G40=INT(G40)),FALSE())))),"確認済需要/日数/安全在庫を確認",IF(AND(D40="未確認",COUNTA(E40:G40)&gt;0),"未確認条件の3値はすべて空欄",IF(NOT(OR(H40="確認済",H40="未確認")),"発注残区分を確認",IF(AND(H40="確認済",NOT(IF(ISNUMBER(I40),AND(I40&gt;=0,I40&lt;=1000000,I40=INT(I40)),FALSE()))),"確認済発注残は0〜100万個の整数で必須",IF(AND(H40="未確認",COUNTA(I40)&gt;0),"未確認発注残は空欄",IF(NOT(IF(ISNUMBER(J40),AND(J40&gt;=43831,J40&lt;=73050,J40=INT(J40)),FALSE())),"確認日は時刻なしで必須",IF(OR(J40&lt;発注点チェック!$B$3,J40&gt;発注点チェック!$E$3),"在庫基準日≦確認日≦確認基準日","確認済み"))))))))))))))</f>
        <v/>
      </c>
      <c r="O40" s="1" t="str">
        <f aca="false">IF(N40="","",IF(N40="確認済み",0,1))</f>
        <v/>
      </c>
      <c r="P40" s="1" t="n">
        <f aca="false">IF(COUNTA(A40:J40)=0,IF(AND(N40="",O40="",K40="",L40="",M40=""),0,1),IF(NOT(AND(ISTEXT(N40),N40=IF(COUNTA(A40:J40)=0,"",IF(NOT(AND(ISTEXT(A40),LEN(A40)=8,EXACT(LEFT(A40,4),"SKU-"),ISNUMBER(FIND(MID(A40,5,1)&amp;"x","0x1x2x3x4x5x6x7x8x9x")),ISNUMBER(FIND(MID(A40,6,1)&amp;"x","0x1x2x3x4x5x6x7x8x9x")),ISNUMBER(FIND(MID(A40,7,1)&amp;"x","0x1x2x3x4x5x6x7x8x9x")),ISNUMBER(FIND(MID(A40,8,1)&amp;"x","0x1x2x3x4x5x6x7x8x9x")))),"IDはSKU-と半角数字4桁",IF(COUNTIFS($A$8:$A$57,A40)&gt;1,"品目IDが重複",IF(NOT(OR(B40="確認済",B40="未確認")),"在庫区分を確認",IF(AND(B40="確認済",NOT(IF(ISNUMBER(C40),AND(C40&gt;=-1000000,C40&lt;=1000000,C40=INT(C40)),FALSE()))),"確認済在庫は±100万個の整数で必須",IF(AND(B40="未確認",COUNTA(C40)&gt;0),"未確認在庫は空欄",IF(NOT(OR(D40="確認済",D40="未確認")),"条件区分を確認",IF(AND(D40="確認済",NOT(AND(IF(ISNUMBER(E40),AND(E40&gt;=0,E40&lt;=1000000,E40=INT(E40)),FALSE()),IF(ISNUMBER(F40),AND(F40&gt;=1,F40&lt;=365,F40=INT(F40)),FALSE()),IF(ISNUMBER(G40),AND(G40&gt;=0,G40&lt;=1000000,G40=INT(G40)),FALSE())))),"確認済需要/日数/安全在庫を確認",IF(AND(D40="未確認",COUNTA(E40:G40)&gt;0),"未確認条件の3値はすべて空欄",IF(NOT(OR(H40="確認済",H40="未確認")),"発注残区分を確認",IF(AND(H40="確認済",NOT(IF(ISNUMBER(I40),AND(I40&gt;=0,I40&lt;=1000000,I40=INT(I40)),FALSE()))),"確認済発注残は0〜100万個の整数で必須",IF(AND(H40="未確認",COUNTA(I40)&gt;0),"未確認発注残は空欄",IF(NOT(IF(ISNUMBER(J40),AND(J40&gt;=43831,J40&lt;=73050,J40=INT(J40)),FALSE())),"確認日は時刻なしで必須",IF(OR(J40&lt;発注点チェック!$B$3,J40&gt;発注点チェック!$E$3),"在庫基準日≦確認日≦確認基準日","確認済み")))))))))))))),ISNUMBER(O40),O40=IF(N40="確認済み",0,1))),1,IF(O40&lt;&gt;0,0,IF(AND(IF(D40="未確認",ISTEXT(K40),ISNUMBER(K40)),K40=IF(D40="未確認","",E40*F40+G40),ISTEXT(L40),L40=IF(B40="未確認","在庫未確認",IF(C40&lt;0,"帳簿負数",IF(D40="未確認","条件未確認",IF(C40&lt;=K40,"発注点以下","発注点超")))),ISTEXT(M40),M40=IF(L40="在庫未確認","在庫を確認",IF(L40="帳簿負数","原記録を照合",IF(L40="条件未確認","計算条件を確認",IF(H40="未確認","発注残を確認",IF(I40&gt;0,"納期・引当を照合",IF(L40="発注点以下","発注条件を照合","継続確認"))))))),0,1))))</f>
        <v>0</v>
      </c>
    </row>
    <row r="41" customFormat="false" ht="32" hidden="false" customHeight="true" outlineLevel="0" collapsed="false">
      <c r="A41" s="7"/>
      <c r="B41" s="8"/>
      <c r="C41" s="9"/>
      <c r="D41" s="8"/>
      <c r="E41" s="9"/>
      <c r="F41" s="9"/>
      <c r="G41" s="9"/>
      <c r="H41" s="10"/>
      <c r="I41" s="9"/>
      <c r="J41" s="3"/>
      <c r="K41" s="5" t="str">
        <f aca="false">IF(N41="","",IF(O41&lt;&gt;0,NA(),IF(D41="未確認","",E41*F41+G41)))</f>
        <v/>
      </c>
      <c r="L41" s="1" t="str">
        <f aca="false">IF(N41="","",IF(O41&lt;&gt;0,NA(),IF(B41="未確認","在庫未確認",IF(C41&lt;0,"帳簿負数",IF(D41="未確認","条件未確認",IF(C41&lt;=K41,"発注点以下","発注点超"))))))</f>
        <v/>
      </c>
      <c r="M41" s="1" t="str">
        <f aca="false">IF(N41="","",IF(O41&lt;&gt;0,NA(),IF(L41="在庫未確認","在庫を確認",IF(L41="帳簿負数","原記録を照合",IF(L41="条件未確認","計算条件を確認",IF(H41="未確認","発注残を確認",IF(I41&gt;0,"納期・引当を照合",IF(L41="発注点以下","発注条件を照合","継続確認"))))))))</f>
        <v/>
      </c>
      <c r="N41" s="1" t="str">
        <f aca="false">IF(COUNTA(A41:J41)=0,"",IF(NOT(AND(ISTEXT(A41),LEN(A41)=8,EXACT(LEFT(A41,4),"SKU-"),ISNUMBER(FIND(MID(A41,5,1)&amp;"x","0x1x2x3x4x5x6x7x8x9x")),ISNUMBER(FIND(MID(A41,6,1)&amp;"x","0x1x2x3x4x5x6x7x8x9x")),ISNUMBER(FIND(MID(A41,7,1)&amp;"x","0x1x2x3x4x5x6x7x8x9x")),ISNUMBER(FIND(MID(A41,8,1)&amp;"x","0x1x2x3x4x5x6x7x8x9x")))),"IDはSKU-と半角数字4桁",IF(COUNTIFS($A$8:$A$57,A41)&gt;1,"品目IDが重複",IF(NOT(OR(B41="確認済",B41="未確認")),"在庫区分を確認",IF(AND(B41="確認済",NOT(IF(ISNUMBER(C41),AND(C41&gt;=-1000000,C41&lt;=1000000,C41=INT(C41)),FALSE()))),"確認済在庫は±100万個の整数で必須",IF(AND(B41="未確認",COUNTA(C41)&gt;0),"未確認在庫は空欄",IF(NOT(OR(D41="確認済",D41="未確認")),"条件区分を確認",IF(AND(D41="確認済",NOT(AND(IF(ISNUMBER(E41),AND(E41&gt;=0,E41&lt;=1000000,E41=INT(E41)),FALSE()),IF(ISNUMBER(F41),AND(F41&gt;=1,F41&lt;=365,F41=INT(F41)),FALSE()),IF(ISNUMBER(G41),AND(G41&gt;=0,G41&lt;=1000000,G41=INT(G41)),FALSE())))),"確認済需要/日数/安全在庫を確認",IF(AND(D41="未確認",COUNTA(E41:G41)&gt;0),"未確認条件の3値はすべて空欄",IF(NOT(OR(H41="確認済",H41="未確認")),"発注残区分を確認",IF(AND(H41="確認済",NOT(IF(ISNUMBER(I41),AND(I41&gt;=0,I41&lt;=1000000,I41=INT(I41)),FALSE()))),"確認済発注残は0〜100万個の整数で必須",IF(AND(H41="未確認",COUNTA(I41)&gt;0),"未確認発注残は空欄",IF(NOT(IF(ISNUMBER(J41),AND(J41&gt;=43831,J41&lt;=73050,J41=INT(J41)),FALSE())),"確認日は時刻なしで必須",IF(OR(J41&lt;発注点チェック!$B$3,J41&gt;発注点チェック!$E$3),"在庫基準日≦確認日≦確認基準日","確認済み"))))))))))))))</f>
        <v/>
      </c>
      <c r="O41" s="1" t="str">
        <f aca="false">IF(N41="","",IF(N41="確認済み",0,1))</f>
        <v/>
      </c>
      <c r="P41" s="1" t="n">
        <f aca="false">IF(COUNTA(A41:J41)=0,IF(AND(N41="",O41="",K41="",L41="",M41=""),0,1),IF(NOT(AND(ISTEXT(N41),N41=IF(COUNTA(A41:J41)=0,"",IF(NOT(AND(ISTEXT(A41),LEN(A41)=8,EXACT(LEFT(A41,4),"SKU-"),ISNUMBER(FIND(MID(A41,5,1)&amp;"x","0x1x2x3x4x5x6x7x8x9x")),ISNUMBER(FIND(MID(A41,6,1)&amp;"x","0x1x2x3x4x5x6x7x8x9x")),ISNUMBER(FIND(MID(A41,7,1)&amp;"x","0x1x2x3x4x5x6x7x8x9x")),ISNUMBER(FIND(MID(A41,8,1)&amp;"x","0x1x2x3x4x5x6x7x8x9x")))),"IDはSKU-と半角数字4桁",IF(COUNTIFS($A$8:$A$57,A41)&gt;1,"品目IDが重複",IF(NOT(OR(B41="確認済",B41="未確認")),"在庫区分を確認",IF(AND(B41="確認済",NOT(IF(ISNUMBER(C41),AND(C41&gt;=-1000000,C41&lt;=1000000,C41=INT(C41)),FALSE()))),"確認済在庫は±100万個の整数で必須",IF(AND(B41="未確認",COUNTA(C41)&gt;0),"未確認在庫は空欄",IF(NOT(OR(D41="確認済",D41="未確認")),"条件区分を確認",IF(AND(D41="確認済",NOT(AND(IF(ISNUMBER(E41),AND(E41&gt;=0,E41&lt;=1000000,E41=INT(E41)),FALSE()),IF(ISNUMBER(F41),AND(F41&gt;=1,F41&lt;=365,F41=INT(F41)),FALSE()),IF(ISNUMBER(G41),AND(G41&gt;=0,G41&lt;=1000000,G41=INT(G41)),FALSE())))),"確認済需要/日数/安全在庫を確認",IF(AND(D41="未確認",COUNTA(E41:G41)&gt;0),"未確認条件の3値はすべて空欄",IF(NOT(OR(H41="確認済",H41="未確認")),"発注残区分を確認",IF(AND(H41="確認済",NOT(IF(ISNUMBER(I41),AND(I41&gt;=0,I41&lt;=1000000,I41=INT(I41)),FALSE()))),"確認済発注残は0〜100万個の整数で必須",IF(AND(H41="未確認",COUNTA(I41)&gt;0),"未確認発注残は空欄",IF(NOT(IF(ISNUMBER(J41),AND(J41&gt;=43831,J41&lt;=73050,J41=INT(J41)),FALSE())),"確認日は時刻なしで必須",IF(OR(J41&lt;発注点チェック!$B$3,J41&gt;発注点チェック!$E$3),"在庫基準日≦確認日≦確認基準日","確認済み")))))))))))))),ISNUMBER(O41),O41=IF(N41="確認済み",0,1))),1,IF(O41&lt;&gt;0,0,IF(AND(IF(D41="未確認",ISTEXT(K41),ISNUMBER(K41)),K41=IF(D41="未確認","",E41*F41+G41),ISTEXT(L41),L41=IF(B41="未確認","在庫未確認",IF(C41&lt;0,"帳簿負数",IF(D41="未確認","条件未確認",IF(C41&lt;=K41,"発注点以下","発注点超")))),ISTEXT(M41),M41=IF(L41="在庫未確認","在庫を確認",IF(L41="帳簿負数","原記録を照合",IF(L41="条件未確認","計算条件を確認",IF(H41="未確認","発注残を確認",IF(I41&gt;0,"納期・引当を照合",IF(L41="発注点以下","発注条件を照合","継続確認"))))))),0,1))))</f>
        <v>0</v>
      </c>
    </row>
    <row r="42" customFormat="false" ht="32" hidden="false" customHeight="true" outlineLevel="0" collapsed="false">
      <c r="A42" s="7"/>
      <c r="B42" s="8"/>
      <c r="C42" s="9"/>
      <c r="D42" s="8"/>
      <c r="E42" s="9"/>
      <c r="F42" s="9"/>
      <c r="G42" s="9"/>
      <c r="H42" s="10"/>
      <c r="I42" s="9"/>
      <c r="J42" s="3"/>
      <c r="K42" s="5" t="str">
        <f aca="false">IF(N42="","",IF(O42&lt;&gt;0,NA(),IF(D42="未確認","",E42*F42+G42)))</f>
        <v/>
      </c>
      <c r="L42" s="1" t="str">
        <f aca="false">IF(N42="","",IF(O42&lt;&gt;0,NA(),IF(B42="未確認","在庫未確認",IF(C42&lt;0,"帳簿負数",IF(D42="未確認","条件未確認",IF(C42&lt;=K42,"発注点以下","発注点超"))))))</f>
        <v/>
      </c>
      <c r="M42" s="1" t="str">
        <f aca="false">IF(N42="","",IF(O42&lt;&gt;0,NA(),IF(L42="在庫未確認","在庫を確認",IF(L42="帳簿負数","原記録を照合",IF(L42="条件未確認","計算条件を確認",IF(H42="未確認","発注残を確認",IF(I42&gt;0,"納期・引当を照合",IF(L42="発注点以下","発注条件を照合","継続確認"))))))))</f>
        <v/>
      </c>
      <c r="N42" s="1" t="str">
        <f aca="false">IF(COUNTA(A42:J42)=0,"",IF(NOT(AND(ISTEXT(A42),LEN(A42)=8,EXACT(LEFT(A42,4),"SKU-"),ISNUMBER(FIND(MID(A42,5,1)&amp;"x","0x1x2x3x4x5x6x7x8x9x")),ISNUMBER(FIND(MID(A42,6,1)&amp;"x","0x1x2x3x4x5x6x7x8x9x")),ISNUMBER(FIND(MID(A42,7,1)&amp;"x","0x1x2x3x4x5x6x7x8x9x")),ISNUMBER(FIND(MID(A42,8,1)&amp;"x","0x1x2x3x4x5x6x7x8x9x")))),"IDはSKU-と半角数字4桁",IF(COUNTIFS($A$8:$A$57,A42)&gt;1,"品目IDが重複",IF(NOT(OR(B42="確認済",B42="未確認")),"在庫区分を確認",IF(AND(B42="確認済",NOT(IF(ISNUMBER(C42),AND(C42&gt;=-1000000,C42&lt;=1000000,C42=INT(C42)),FALSE()))),"確認済在庫は±100万個の整数で必須",IF(AND(B42="未確認",COUNTA(C42)&gt;0),"未確認在庫は空欄",IF(NOT(OR(D42="確認済",D42="未確認")),"条件区分を確認",IF(AND(D42="確認済",NOT(AND(IF(ISNUMBER(E42),AND(E42&gt;=0,E42&lt;=1000000,E42=INT(E42)),FALSE()),IF(ISNUMBER(F42),AND(F42&gt;=1,F42&lt;=365,F42=INT(F42)),FALSE()),IF(ISNUMBER(G42),AND(G42&gt;=0,G42&lt;=1000000,G42=INT(G42)),FALSE())))),"確認済需要/日数/安全在庫を確認",IF(AND(D42="未確認",COUNTA(E42:G42)&gt;0),"未確認条件の3値はすべて空欄",IF(NOT(OR(H42="確認済",H42="未確認")),"発注残区分を確認",IF(AND(H42="確認済",NOT(IF(ISNUMBER(I42),AND(I42&gt;=0,I42&lt;=1000000,I42=INT(I42)),FALSE()))),"確認済発注残は0〜100万個の整数で必須",IF(AND(H42="未確認",COUNTA(I42)&gt;0),"未確認発注残は空欄",IF(NOT(IF(ISNUMBER(J42),AND(J42&gt;=43831,J42&lt;=73050,J42=INT(J42)),FALSE())),"確認日は時刻なしで必須",IF(OR(J42&lt;発注点チェック!$B$3,J42&gt;発注点チェック!$E$3),"在庫基準日≦確認日≦確認基準日","確認済み"))))))))))))))</f>
        <v/>
      </c>
      <c r="O42" s="1" t="str">
        <f aca="false">IF(N42="","",IF(N42="確認済み",0,1))</f>
        <v/>
      </c>
      <c r="P42" s="1" t="n">
        <f aca="false">IF(COUNTA(A42:J42)=0,IF(AND(N42="",O42="",K42="",L42="",M42=""),0,1),IF(NOT(AND(ISTEXT(N42),N42=IF(COUNTA(A42:J42)=0,"",IF(NOT(AND(ISTEXT(A42),LEN(A42)=8,EXACT(LEFT(A42,4),"SKU-"),ISNUMBER(FIND(MID(A42,5,1)&amp;"x","0x1x2x3x4x5x6x7x8x9x")),ISNUMBER(FIND(MID(A42,6,1)&amp;"x","0x1x2x3x4x5x6x7x8x9x")),ISNUMBER(FIND(MID(A42,7,1)&amp;"x","0x1x2x3x4x5x6x7x8x9x")),ISNUMBER(FIND(MID(A42,8,1)&amp;"x","0x1x2x3x4x5x6x7x8x9x")))),"IDはSKU-と半角数字4桁",IF(COUNTIFS($A$8:$A$57,A42)&gt;1,"品目IDが重複",IF(NOT(OR(B42="確認済",B42="未確認")),"在庫区分を確認",IF(AND(B42="確認済",NOT(IF(ISNUMBER(C42),AND(C42&gt;=-1000000,C42&lt;=1000000,C42=INT(C42)),FALSE()))),"確認済在庫は±100万個の整数で必須",IF(AND(B42="未確認",COUNTA(C42)&gt;0),"未確認在庫は空欄",IF(NOT(OR(D42="確認済",D42="未確認")),"条件区分を確認",IF(AND(D42="確認済",NOT(AND(IF(ISNUMBER(E42),AND(E42&gt;=0,E42&lt;=1000000,E42=INT(E42)),FALSE()),IF(ISNUMBER(F42),AND(F42&gt;=1,F42&lt;=365,F42=INT(F42)),FALSE()),IF(ISNUMBER(G42),AND(G42&gt;=0,G42&lt;=1000000,G42=INT(G42)),FALSE())))),"確認済需要/日数/安全在庫を確認",IF(AND(D42="未確認",COUNTA(E42:G42)&gt;0),"未確認条件の3値はすべて空欄",IF(NOT(OR(H42="確認済",H42="未確認")),"発注残区分を確認",IF(AND(H42="確認済",NOT(IF(ISNUMBER(I42),AND(I42&gt;=0,I42&lt;=1000000,I42=INT(I42)),FALSE()))),"確認済発注残は0〜100万個の整数で必須",IF(AND(H42="未確認",COUNTA(I42)&gt;0),"未確認発注残は空欄",IF(NOT(IF(ISNUMBER(J42),AND(J42&gt;=43831,J42&lt;=73050,J42=INT(J42)),FALSE())),"確認日は時刻なしで必須",IF(OR(J42&lt;発注点チェック!$B$3,J42&gt;発注点チェック!$E$3),"在庫基準日≦確認日≦確認基準日","確認済み")))))))))))))),ISNUMBER(O42),O42=IF(N42="確認済み",0,1))),1,IF(O42&lt;&gt;0,0,IF(AND(IF(D42="未確認",ISTEXT(K42),ISNUMBER(K42)),K42=IF(D42="未確認","",E42*F42+G42),ISTEXT(L42),L42=IF(B42="未確認","在庫未確認",IF(C42&lt;0,"帳簿負数",IF(D42="未確認","条件未確認",IF(C42&lt;=K42,"発注点以下","発注点超")))),ISTEXT(M42),M42=IF(L42="在庫未確認","在庫を確認",IF(L42="帳簿負数","原記録を照合",IF(L42="条件未確認","計算条件を確認",IF(H42="未確認","発注残を確認",IF(I42&gt;0,"納期・引当を照合",IF(L42="発注点以下","発注条件を照合","継続確認"))))))),0,1))))</f>
        <v>0</v>
      </c>
    </row>
    <row r="43" customFormat="false" ht="32" hidden="false" customHeight="true" outlineLevel="0" collapsed="false">
      <c r="A43" s="7"/>
      <c r="B43" s="8"/>
      <c r="C43" s="9"/>
      <c r="D43" s="8"/>
      <c r="E43" s="9"/>
      <c r="F43" s="9"/>
      <c r="G43" s="9"/>
      <c r="H43" s="10"/>
      <c r="I43" s="9"/>
      <c r="J43" s="3"/>
      <c r="K43" s="5" t="str">
        <f aca="false">IF(N43="","",IF(O43&lt;&gt;0,NA(),IF(D43="未確認","",E43*F43+G43)))</f>
        <v/>
      </c>
      <c r="L43" s="1" t="str">
        <f aca="false">IF(N43="","",IF(O43&lt;&gt;0,NA(),IF(B43="未確認","在庫未確認",IF(C43&lt;0,"帳簿負数",IF(D43="未確認","条件未確認",IF(C43&lt;=K43,"発注点以下","発注点超"))))))</f>
        <v/>
      </c>
      <c r="M43" s="1" t="str">
        <f aca="false">IF(N43="","",IF(O43&lt;&gt;0,NA(),IF(L43="在庫未確認","在庫を確認",IF(L43="帳簿負数","原記録を照合",IF(L43="条件未確認","計算条件を確認",IF(H43="未確認","発注残を確認",IF(I43&gt;0,"納期・引当を照合",IF(L43="発注点以下","発注条件を照合","継続確認"))))))))</f>
        <v/>
      </c>
      <c r="N43" s="1" t="str">
        <f aca="false">IF(COUNTA(A43:J43)=0,"",IF(NOT(AND(ISTEXT(A43),LEN(A43)=8,EXACT(LEFT(A43,4),"SKU-"),ISNUMBER(FIND(MID(A43,5,1)&amp;"x","0x1x2x3x4x5x6x7x8x9x")),ISNUMBER(FIND(MID(A43,6,1)&amp;"x","0x1x2x3x4x5x6x7x8x9x")),ISNUMBER(FIND(MID(A43,7,1)&amp;"x","0x1x2x3x4x5x6x7x8x9x")),ISNUMBER(FIND(MID(A43,8,1)&amp;"x","0x1x2x3x4x5x6x7x8x9x")))),"IDはSKU-と半角数字4桁",IF(COUNTIFS($A$8:$A$57,A43)&gt;1,"品目IDが重複",IF(NOT(OR(B43="確認済",B43="未確認")),"在庫区分を確認",IF(AND(B43="確認済",NOT(IF(ISNUMBER(C43),AND(C43&gt;=-1000000,C43&lt;=1000000,C43=INT(C43)),FALSE()))),"確認済在庫は±100万個の整数で必須",IF(AND(B43="未確認",COUNTA(C43)&gt;0),"未確認在庫は空欄",IF(NOT(OR(D43="確認済",D43="未確認")),"条件区分を確認",IF(AND(D43="確認済",NOT(AND(IF(ISNUMBER(E43),AND(E43&gt;=0,E43&lt;=1000000,E43=INT(E43)),FALSE()),IF(ISNUMBER(F43),AND(F43&gt;=1,F43&lt;=365,F43=INT(F43)),FALSE()),IF(ISNUMBER(G43),AND(G43&gt;=0,G43&lt;=1000000,G43=INT(G43)),FALSE())))),"確認済需要/日数/安全在庫を確認",IF(AND(D43="未確認",COUNTA(E43:G43)&gt;0),"未確認条件の3値はすべて空欄",IF(NOT(OR(H43="確認済",H43="未確認")),"発注残区分を確認",IF(AND(H43="確認済",NOT(IF(ISNUMBER(I43),AND(I43&gt;=0,I43&lt;=1000000,I43=INT(I43)),FALSE()))),"確認済発注残は0〜100万個の整数で必須",IF(AND(H43="未確認",COUNTA(I43)&gt;0),"未確認発注残は空欄",IF(NOT(IF(ISNUMBER(J43),AND(J43&gt;=43831,J43&lt;=73050,J43=INT(J43)),FALSE())),"確認日は時刻なしで必須",IF(OR(J43&lt;発注点チェック!$B$3,J43&gt;発注点チェック!$E$3),"在庫基準日≦確認日≦確認基準日","確認済み"))))))))))))))</f>
        <v/>
      </c>
      <c r="O43" s="1" t="str">
        <f aca="false">IF(N43="","",IF(N43="確認済み",0,1))</f>
        <v/>
      </c>
      <c r="P43" s="1" t="n">
        <f aca="false">IF(COUNTA(A43:J43)=0,IF(AND(N43="",O43="",K43="",L43="",M43=""),0,1),IF(NOT(AND(ISTEXT(N43),N43=IF(COUNTA(A43:J43)=0,"",IF(NOT(AND(ISTEXT(A43),LEN(A43)=8,EXACT(LEFT(A43,4),"SKU-"),ISNUMBER(FIND(MID(A43,5,1)&amp;"x","0x1x2x3x4x5x6x7x8x9x")),ISNUMBER(FIND(MID(A43,6,1)&amp;"x","0x1x2x3x4x5x6x7x8x9x")),ISNUMBER(FIND(MID(A43,7,1)&amp;"x","0x1x2x3x4x5x6x7x8x9x")),ISNUMBER(FIND(MID(A43,8,1)&amp;"x","0x1x2x3x4x5x6x7x8x9x")))),"IDはSKU-と半角数字4桁",IF(COUNTIFS($A$8:$A$57,A43)&gt;1,"品目IDが重複",IF(NOT(OR(B43="確認済",B43="未確認")),"在庫区分を確認",IF(AND(B43="確認済",NOT(IF(ISNUMBER(C43),AND(C43&gt;=-1000000,C43&lt;=1000000,C43=INT(C43)),FALSE()))),"確認済在庫は±100万個の整数で必須",IF(AND(B43="未確認",COUNTA(C43)&gt;0),"未確認在庫は空欄",IF(NOT(OR(D43="確認済",D43="未確認")),"条件区分を確認",IF(AND(D43="確認済",NOT(AND(IF(ISNUMBER(E43),AND(E43&gt;=0,E43&lt;=1000000,E43=INT(E43)),FALSE()),IF(ISNUMBER(F43),AND(F43&gt;=1,F43&lt;=365,F43=INT(F43)),FALSE()),IF(ISNUMBER(G43),AND(G43&gt;=0,G43&lt;=1000000,G43=INT(G43)),FALSE())))),"確認済需要/日数/安全在庫を確認",IF(AND(D43="未確認",COUNTA(E43:G43)&gt;0),"未確認条件の3値はすべて空欄",IF(NOT(OR(H43="確認済",H43="未確認")),"発注残区分を確認",IF(AND(H43="確認済",NOT(IF(ISNUMBER(I43),AND(I43&gt;=0,I43&lt;=1000000,I43=INT(I43)),FALSE()))),"確認済発注残は0〜100万個の整数で必須",IF(AND(H43="未確認",COUNTA(I43)&gt;0),"未確認発注残は空欄",IF(NOT(IF(ISNUMBER(J43),AND(J43&gt;=43831,J43&lt;=73050,J43=INT(J43)),FALSE())),"確認日は時刻なしで必須",IF(OR(J43&lt;発注点チェック!$B$3,J43&gt;発注点チェック!$E$3),"在庫基準日≦確認日≦確認基準日","確認済み")))))))))))))),ISNUMBER(O43),O43=IF(N43="確認済み",0,1))),1,IF(O43&lt;&gt;0,0,IF(AND(IF(D43="未確認",ISTEXT(K43),ISNUMBER(K43)),K43=IF(D43="未確認","",E43*F43+G43),ISTEXT(L43),L43=IF(B43="未確認","在庫未確認",IF(C43&lt;0,"帳簿負数",IF(D43="未確認","条件未確認",IF(C43&lt;=K43,"発注点以下","発注点超")))),ISTEXT(M43),M43=IF(L43="在庫未確認","在庫を確認",IF(L43="帳簿負数","原記録を照合",IF(L43="条件未確認","計算条件を確認",IF(H43="未確認","発注残を確認",IF(I43&gt;0,"納期・引当を照合",IF(L43="発注点以下","発注条件を照合","継続確認"))))))),0,1))))</f>
        <v>0</v>
      </c>
    </row>
    <row r="44" customFormat="false" ht="32" hidden="false" customHeight="true" outlineLevel="0" collapsed="false">
      <c r="A44" s="7"/>
      <c r="B44" s="8"/>
      <c r="C44" s="9"/>
      <c r="D44" s="8"/>
      <c r="E44" s="9"/>
      <c r="F44" s="9"/>
      <c r="G44" s="9"/>
      <c r="H44" s="10"/>
      <c r="I44" s="9"/>
      <c r="J44" s="3"/>
      <c r="K44" s="5" t="str">
        <f aca="false">IF(N44="","",IF(O44&lt;&gt;0,NA(),IF(D44="未確認","",E44*F44+G44)))</f>
        <v/>
      </c>
      <c r="L44" s="1" t="str">
        <f aca="false">IF(N44="","",IF(O44&lt;&gt;0,NA(),IF(B44="未確認","在庫未確認",IF(C44&lt;0,"帳簿負数",IF(D44="未確認","条件未確認",IF(C44&lt;=K44,"発注点以下","発注点超"))))))</f>
        <v/>
      </c>
      <c r="M44" s="1" t="str">
        <f aca="false">IF(N44="","",IF(O44&lt;&gt;0,NA(),IF(L44="在庫未確認","在庫を確認",IF(L44="帳簿負数","原記録を照合",IF(L44="条件未確認","計算条件を確認",IF(H44="未確認","発注残を確認",IF(I44&gt;0,"納期・引当を照合",IF(L44="発注点以下","発注条件を照合","継続確認"))))))))</f>
        <v/>
      </c>
      <c r="N44" s="1" t="str">
        <f aca="false">IF(COUNTA(A44:J44)=0,"",IF(NOT(AND(ISTEXT(A44),LEN(A44)=8,EXACT(LEFT(A44,4),"SKU-"),ISNUMBER(FIND(MID(A44,5,1)&amp;"x","0x1x2x3x4x5x6x7x8x9x")),ISNUMBER(FIND(MID(A44,6,1)&amp;"x","0x1x2x3x4x5x6x7x8x9x")),ISNUMBER(FIND(MID(A44,7,1)&amp;"x","0x1x2x3x4x5x6x7x8x9x")),ISNUMBER(FIND(MID(A44,8,1)&amp;"x","0x1x2x3x4x5x6x7x8x9x")))),"IDはSKU-と半角数字4桁",IF(COUNTIFS($A$8:$A$57,A44)&gt;1,"品目IDが重複",IF(NOT(OR(B44="確認済",B44="未確認")),"在庫区分を確認",IF(AND(B44="確認済",NOT(IF(ISNUMBER(C44),AND(C44&gt;=-1000000,C44&lt;=1000000,C44=INT(C44)),FALSE()))),"確認済在庫は±100万個の整数で必須",IF(AND(B44="未確認",COUNTA(C44)&gt;0),"未確認在庫は空欄",IF(NOT(OR(D44="確認済",D44="未確認")),"条件区分を確認",IF(AND(D44="確認済",NOT(AND(IF(ISNUMBER(E44),AND(E44&gt;=0,E44&lt;=1000000,E44=INT(E44)),FALSE()),IF(ISNUMBER(F44),AND(F44&gt;=1,F44&lt;=365,F44=INT(F44)),FALSE()),IF(ISNUMBER(G44),AND(G44&gt;=0,G44&lt;=1000000,G44=INT(G44)),FALSE())))),"確認済需要/日数/安全在庫を確認",IF(AND(D44="未確認",COUNTA(E44:G44)&gt;0),"未確認条件の3値はすべて空欄",IF(NOT(OR(H44="確認済",H44="未確認")),"発注残区分を確認",IF(AND(H44="確認済",NOT(IF(ISNUMBER(I44),AND(I44&gt;=0,I44&lt;=1000000,I44=INT(I44)),FALSE()))),"確認済発注残は0〜100万個の整数で必須",IF(AND(H44="未確認",COUNTA(I44)&gt;0),"未確認発注残は空欄",IF(NOT(IF(ISNUMBER(J44),AND(J44&gt;=43831,J44&lt;=73050,J44=INT(J44)),FALSE())),"確認日は時刻なしで必須",IF(OR(J44&lt;発注点チェック!$B$3,J44&gt;発注点チェック!$E$3),"在庫基準日≦確認日≦確認基準日","確認済み"))))))))))))))</f>
        <v/>
      </c>
      <c r="O44" s="1" t="str">
        <f aca="false">IF(N44="","",IF(N44="確認済み",0,1))</f>
        <v/>
      </c>
      <c r="P44" s="1" t="n">
        <f aca="false">IF(COUNTA(A44:J44)=0,IF(AND(N44="",O44="",K44="",L44="",M44=""),0,1),IF(NOT(AND(ISTEXT(N44),N44=IF(COUNTA(A44:J44)=0,"",IF(NOT(AND(ISTEXT(A44),LEN(A44)=8,EXACT(LEFT(A44,4),"SKU-"),ISNUMBER(FIND(MID(A44,5,1)&amp;"x","0x1x2x3x4x5x6x7x8x9x")),ISNUMBER(FIND(MID(A44,6,1)&amp;"x","0x1x2x3x4x5x6x7x8x9x")),ISNUMBER(FIND(MID(A44,7,1)&amp;"x","0x1x2x3x4x5x6x7x8x9x")),ISNUMBER(FIND(MID(A44,8,1)&amp;"x","0x1x2x3x4x5x6x7x8x9x")))),"IDはSKU-と半角数字4桁",IF(COUNTIFS($A$8:$A$57,A44)&gt;1,"品目IDが重複",IF(NOT(OR(B44="確認済",B44="未確認")),"在庫区分を確認",IF(AND(B44="確認済",NOT(IF(ISNUMBER(C44),AND(C44&gt;=-1000000,C44&lt;=1000000,C44=INT(C44)),FALSE()))),"確認済在庫は±100万個の整数で必須",IF(AND(B44="未確認",COUNTA(C44)&gt;0),"未確認在庫は空欄",IF(NOT(OR(D44="確認済",D44="未確認")),"条件区分を確認",IF(AND(D44="確認済",NOT(AND(IF(ISNUMBER(E44),AND(E44&gt;=0,E44&lt;=1000000,E44=INT(E44)),FALSE()),IF(ISNUMBER(F44),AND(F44&gt;=1,F44&lt;=365,F44=INT(F44)),FALSE()),IF(ISNUMBER(G44),AND(G44&gt;=0,G44&lt;=1000000,G44=INT(G44)),FALSE())))),"確認済需要/日数/安全在庫を確認",IF(AND(D44="未確認",COUNTA(E44:G44)&gt;0),"未確認条件の3値はすべて空欄",IF(NOT(OR(H44="確認済",H44="未確認")),"発注残区分を確認",IF(AND(H44="確認済",NOT(IF(ISNUMBER(I44),AND(I44&gt;=0,I44&lt;=1000000,I44=INT(I44)),FALSE()))),"確認済発注残は0〜100万個の整数で必須",IF(AND(H44="未確認",COUNTA(I44)&gt;0),"未確認発注残は空欄",IF(NOT(IF(ISNUMBER(J44),AND(J44&gt;=43831,J44&lt;=73050,J44=INT(J44)),FALSE())),"確認日は時刻なしで必須",IF(OR(J44&lt;発注点チェック!$B$3,J44&gt;発注点チェック!$E$3),"在庫基準日≦確認日≦確認基準日","確認済み")))))))))))))),ISNUMBER(O44),O44=IF(N44="確認済み",0,1))),1,IF(O44&lt;&gt;0,0,IF(AND(IF(D44="未確認",ISTEXT(K44),ISNUMBER(K44)),K44=IF(D44="未確認","",E44*F44+G44),ISTEXT(L44),L44=IF(B44="未確認","在庫未確認",IF(C44&lt;0,"帳簿負数",IF(D44="未確認","条件未確認",IF(C44&lt;=K44,"発注点以下","発注点超")))),ISTEXT(M44),M44=IF(L44="在庫未確認","在庫を確認",IF(L44="帳簿負数","原記録を照合",IF(L44="条件未確認","計算条件を確認",IF(H44="未確認","発注残を確認",IF(I44&gt;0,"納期・引当を照合",IF(L44="発注点以下","発注条件を照合","継続確認"))))))),0,1))))</f>
        <v>0</v>
      </c>
    </row>
    <row r="45" customFormat="false" ht="32" hidden="false" customHeight="true" outlineLevel="0" collapsed="false">
      <c r="A45" s="7"/>
      <c r="B45" s="8"/>
      <c r="C45" s="9"/>
      <c r="D45" s="8"/>
      <c r="E45" s="9"/>
      <c r="F45" s="9"/>
      <c r="G45" s="9"/>
      <c r="H45" s="10"/>
      <c r="I45" s="9"/>
      <c r="J45" s="3"/>
      <c r="K45" s="5" t="str">
        <f aca="false">IF(N45="","",IF(O45&lt;&gt;0,NA(),IF(D45="未確認","",E45*F45+G45)))</f>
        <v/>
      </c>
      <c r="L45" s="1" t="str">
        <f aca="false">IF(N45="","",IF(O45&lt;&gt;0,NA(),IF(B45="未確認","在庫未確認",IF(C45&lt;0,"帳簿負数",IF(D45="未確認","条件未確認",IF(C45&lt;=K45,"発注点以下","発注点超"))))))</f>
        <v/>
      </c>
      <c r="M45" s="1" t="str">
        <f aca="false">IF(N45="","",IF(O45&lt;&gt;0,NA(),IF(L45="在庫未確認","在庫を確認",IF(L45="帳簿負数","原記録を照合",IF(L45="条件未確認","計算条件を確認",IF(H45="未確認","発注残を確認",IF(I45&gt;0,"納期・引当を照合",IF(L45="発注点以下","発注条件を照合","継続確認"))))))))</f>
        <v/>
      </c>
      <c r="N45" s="1" t="str">
        <f aca="false">IF(COUNTA(A45:J45)=0,"",IF(NOT(AND(ISTEXT(A45),LEN(A45)=8,EXACT(LEFT(A45,4),"SKU-"),ISNUMBER(FIND(MID(A45,5,1)&amp;"x","0x1x2x3x4x5x6x7x8x9x")),ISNUMBER(FIND(MID(A45,6,1)&amp;"x","0x1x2x3x4x5x6x7x8x9x")),ISNUMBER(FIND(MID(A45,7,1)&amp;"x","0x1x2x3x4x5x6x7x8x9x")),ISNUMBER(FIND(MID(A45,8,1)&amp;"x","0x1x2x3x4x5x6x7x8x9x")))),"IDはSKU-と半角数字4桁",IF(COUNTIFS($A$8:$A$57,A45)&gt;1,"品目IDが重複",IF(NOT(OR(B45="確認済",B45="未確認")),"在庫区分を確認",IF(AND(B45="確認済",NOT(IF(ISNUMBER(C45),AND(C45&gt;=-1000000,C45&lt;=1000000,C45=INT(C45)),FALSE()))),"確認済在庫は±100万個の整数で必須",IF(AND(B45="未確認",COUNTA(C45)&gt;0),"未確認在庫は空欄",IF(NOT(OR(D45="確認済",D45="未確認")),"条件区分を確認",IF(AND(D45="確認済",NOT(AND(IF(ISNUMBER(E45),AND(E45&gt;=0,E45&lt;=1000000,E45=INT(E45)),FALSE()),IF(ISNUMBER(F45),AND(F45&gt;=1,F45&lt;=365,F45=INT(F45)),FALSE()),IF(ISNUMBER(G45),AND(G45&gt;=0,G45&lt;=1000000,G45=INT(G45)),FALSE())))),"確認済需要/日数/安全在庫を確認",IF(AND(D45="未確認",COUNTA(E45:G45)&gt;0),"未確認条件の3値はすべて空欄",IF(NOT(OR(H45="確認済",H45="未確認")),"発注残区分を確認",IF(AND(H45="確認済",NOT(IF(ISNUMBER(I45),AND(I45&gt;=0,I45&lt;=1000000,I45=INT(I45)),FALSE()))),"確認済発注残は0〜100万個の整数で必須",IF(AND(H45="未確認",COUNTA(I45)&gt;0),"未確認発注残は空欄",IF(NOT(IF(ISNUMBER(J45),AND(J45&gt;=43831,J45&lt;=73050,J45=INT(J45)),FALSE())),"確認日は時刻なしで必須",IF(OR(J45&lt;発注点チェック!$B$3,J45&gt;発注点チェック!$E$3),"在庫基準日≦確認日≦確認基準日","確認済み"))))))))))))))</f>
        <v/>
      </c>
      <c r="O45" s="1" t="str">
        <f aca="false">IF(N45="","",IF(N45="確認済み",0,1))</f>
        <v/>
      </c>
      <c r="P45" s="1" t="n">
        <f aca="false">IF(COUNTA(A45:J45)=0,IF(AND(N45="",O45="",K45="",L45="",M45=""),0,1),IF(NOT(AND(ISTEXT(N45),N45=IF(COUNTA(A45:J45)=0,"",IF(NOT(AND(ISTEXT(A45),LEN(A45)=8,EXACT(LEFT(A45,4),"SKU-"),ISNUMBER(FIND(MID(A45,5,1)&amp;"x","0x1x2x3x4x5x6x7x8x9x")),ISNUMBER(FIND(MID(A45,6,1)&amp;"x","0x1x2x3x4x5x6x7x8x9x")),ISNUMBER(FIND(MID(A45,7,1)&amp;"x","0x1x2x3x4x5x6x7x8x9x")),ISNUMBER(FIND(MID(A45,8,1)&amp;"x","0x1x2x3x4x5x6x7x8x9x")))),"IDはSKU-と半角数字4桁",IF(COUNTIFS($A$8:$A$57,A45)&gt;1,"品目IDが重複",IF(NOT(OR(B45="確認済",B45="未確認")),"在庫区分を確認",IF(AND(B45="確認済",NOT(IF(ISNUMBER(C45),AND(C45&gt;=-1000000,C45&lt;=1000000,C45=INT(C45)),FALSE()))),"確認済在庫は±100万個の整数で必須",IF(AND(B45="未確認",COUNTA(C45)&gt;0),"未確認在庫は空欄",IF(NOT(OR(D45="確認済",D45="未確認")),"条件区分を確認",IF(AND(D45="確認済",NOT(AND(IF(ISNUMBER(E45),AND(E45&gt;=0,E45&lt;=1000000,E45=INT(E45)),FALSE()),IF(ISNUMBER(F45),AND(F45&gt;=1,F45&lt;=365,F45=INT(F45)),FALSE()),IF(ISNUMBER(G45),AND(G45&gt;=0,G45&lt;=1000000,G45=INT(G45)),FALSE())))),"確認済需要/日数/安全在庫を確認",IF(AND(D45="未確認",COUNTA(E45:G45)&gt;0),"未確認条件の3値はすべて空欄",IF(NOT(OR(H45="確認済",H45="未確認")),"発注残区分を確認",IF(AND(H45="確認済",NOT(IF(ISNUMBER(I45),AND(I45&gt;=0,I45&lt;=1000000,I45=INT(I45)),FALSE()))),"確認済発注残は0〜100万個の整数で必須",IF(AND(H45="未確認",COUNTA(I45)&gt;0),"未確認発注残は空欄",IF(NOT(IF(ISNUMBER(J45),AND(J45&gt;=43831,J45&lt;=73050,J45=INT(J45)),FALSE())),"確認日は時刻なしで必須",IF(OR(J45&lt;発注点チェック!$B$3,J45&gt;発注点チェック!$E$3),"在庫基準日≦確認日≦確認基準日","確認済み")))))))))))))),ISNUMBER(O45),O45=IF(N45="確認済み",0,1))),1,IF(O45&lt;&gt;0,0,IF(AND(IF(D45="未確認",ISTEXT(K45),ISNUMBER(K45)),K45=IF(D45="未確認","",E45*F45+G45),ISTEXT(L45),L45=IF(B45="未確認","在庫未確認",IF(C45&lt;0,"帳簿負数",IF(D45="未確認","条件未確認",IF(C45&lt;=K45,"発注点以下","発注点超")))),ISTEXT(M45),M45=IF(L45="在庫未確認","在庫を確認",IF(L45="帳簿負数","原記録を照合",IF(L45="条件未確認","計算条件を確認",IF(H45="未確認","発注残を確認",IF(I45&gt;0,"納期・引当を照合",IF(L45="発注点以下","発注条件を照合","継続確認"))))))),0,1))))</f>
        <v>0</v>
      </c>
    </row>
    <row r="46" customFormat="false" ht="32" hidden="false" customHeight="true" outlineLevel="0" collapsed="false">
      <c r="A46" s="7"/>
      <c r="B46" s="8"/>
      <c r="C46" s="9"/>
      <c r="D46" s="8"/>
      <c r="E46" s="9"/>
      <c r="F46" s="9"/>
      <c r="G46" s="9"/>
      <c r="H46" s="10"/>
      <c r="I46" s="9"/>
      <c r="J46" s="3"/>
      <c r="K46" s="5" t="str">
        <f aca="false">IF(N46="","",IF(O46&lt;&gt;0,NA(),IF(D46="未確認","",E46*F46+G46)))</f>
        <v/>
      </c>
      <c r="L46" s="1" t="str">
        <f aca="false">IF(N46="","",IF(O46&lt;&gt;0,NA(),IF(B46="未確認","在庫未確認",IF(C46&lt;0,"帳簿負数",IF(D46="未確認","条件未確認",IF(C46&lt;=K46,"発注点以下","発注点超"))))))</f>
        <v/>
      </c>
      <c r="M46" s="1" t="str">
        <f aca="false">IF(N46="","",IF(O46&lt;&gt;0,NA(),IF(L46="在庫未確認","在庫を確認",IF(L46="帳簿負数","原記録を照合",IF(L46="条件未確認","計算条件を確認",IF(H46="未確認","発注残を確認",IF(I46&gt;0,"納期・引当を照合",IF(L46="発注点以下","発注条件を照合","継続確認"))))))))</f>
        <v/>
      </c>
      <c r="N46" s="1" t="str">
        <f aca="false">IF(COUNTA(A46:J46)=0,"",IF(NOT(AND(ISTEXT(A46),LEN(A46)=8,EXACT(LEFT(A46,4),"SKU-"),ISNUMBER(FIND(MID(A46,5,1)&amp;"x","0x1x2x3x4x5x6x7x8x9x")),ISNUMBER(FIND(MID(A46,6,1)&amp;"x","0x1x2x3x4x5x6x7x8x9x")),ISNUMBER(FIND(MID(A46,7,1)&amp;"x","0x1x2x3x4x5x6x7x8x9x")),ISNUMBER(FIND(MID(A46,8,1)&amp;"x","0x1x2x3x4x5x6x7x8x9x")))),"IDはSKU-と半角数字4桁",IF(COUNTIFS($A$8:$A$57,A46)&gt;1,"品目IDが重複",IF(NOT(OR(B46="確認済",B46="未確認")),"在庫区分を確認",IF(AND(B46="確認済",NOT(IF(ISNUMBER(C46),AND(C46&gt;=-1000000,C46&lt;=1000000,C46=INT(C46)),FALSE()))),"確認済在庫は±100万個の整数で必須",IF(AND(B46="未確認",COUNTA(C46)&gt;0),"未確認在庫は空欄",IF(NOT(OR(D46="確認済",D46="未確認")),"条件区分を確認",IF(AND(D46="確認済",NOT(AND(IF(ISNUMBER(E46),AND(E46&gt;=0,E46&lt;=1000000,E46=INT(E46)),FALSE()),IF(ISNUMBER(F46),AND(F46&gt;=1,F46&lt;=365,F46=INT(F46)),FALSE()),IF(ISNUMBER(G46),AND(G46&gt;=0,G46&lt;=1000000,G46=INT(G46)),FALSE())))),"確認済需要/日数/安全在庫を確認",IF(AND(D46="未確認",COUNTA(E46:G46)&gt;0),"未確認条件の3値はすべて空欄",IF(NOT(OR(H46="確認済",H46="未確認")),"発注残区分を確認",IF(AND(H46="確認済",NOT(IF(ISNUMBER(I46),AND(I46&gt;=0,I46&lt;=1000000,I46=INT(I46)),FALSE()))),"確認済発注残は0〜100万個の整数で必須",IF(AND(H46="未確認",COUNTA(I46)&gt;0),"未確認発注残は空欄",IF(NOT(IF(ISNUMBER(J46),AND(J46&gt;=43831,J46&lt;=73050,J46=INT(J46)),FALSE())),"確認日は時刻なしで必須",IF(OR(J46&lt;発注点チェック!$B$3,J46&gt;発注点チェック!$E$3),"在庫基準日≦確認日≦確認基準日","確認済み"))))))))))))))</f>
        <v/>
      </c>
      <c r="O46" s="1" t="str">
        <f aca="false">IF(N46="","",IF(N46="確認済み",0,1))</f>
        <v/>
      </c>
      <c r="P46" s="1" t="n">
        <f aca="false">IF(COUNTA(A46:J46)=0,IF(AND(N46="",O46="",K46="",L46="",M46=""),0,1),IF(NOT(AND(ISTEXT(N46),N46=IF(COUNTA(A46:J46)=0,"",IF(NOT(AND(ISTEXT(A46),LEN(A46)=8,EXACT(LEFT(A46,4),"SKU-"),ISNUMBER(FIND(MID(A46,5,1)&amp;"x","0x1x2x3x4x5x6x7x8x9x")),ISNUMBER(FIND(MID(A46,6,1)&amp;"x","0x1x2x3x4x5x6x7x8x9x")),ISNUMBER(FIND(MID(A46,7,1)&amp;"x","0x1x2x3x4x5x6x7x8x9x")),ISNUMBER(FIND(MID(A46,8,1)&amp;"x","0x1x2x3x4x5x6x7x8x9x")))),"IDはSKU-と半角数字4桁",IF(COUNTIFS($A$8:$A$57,A46)&gt;1,"品目IDが重複",IF(NOT(OR(B46="確認済",B46="未確認")),"在庫区分を確認",IF(AND(B46="確認済",NOT(IF(ISNUMBER(C46),AND(C46&gt;=-1000000,C46&lt;=1000000,C46=INT(C46)),FALSE()))),"確認済在庫は±100万個の整数で必須",IF(AND(B46="未確認",COUNTA(C46)&gt;0),"未確認在庫は空欄",IF(NOT(OR(D46="確認済",D46="未確認")),"条件区分を確認",IF(AND(D46="確認済",NOT(AND(IF(ISNUMBER(E46),AND(E46&gt;=0,E46&lt;=1000000,E46=INT(E46)),FALSE()),IF(ISNUMBER(F46),AND(F46&gt;=1,F46&lt;=365,F46=INT(F46)),FALSE()),IF(ISNUMBER(G46),AND(G46&gt;=0,G46&lt;=1000000,G46=INT(G46)),FALSE())))),"確認済需要/日数/安全在庫を確認",IF(AND(D46="未確認",COUNTA(E46:G46)&gt;0),"未確認条件の3値はすべて空欄",IF(NOT(OR(H46="確認済",H46="未確認")),"発注残区分を確認",IF(AND(H46="確認済",NOT(IF(ISNUMBER(I46),AND(I46&gt;=0,I46&lt;=1000000,I46=INT(I46)),FALSE()))),"確認済発注残は0〜100万個の整数で必須",IF(AND(H46="未確認",COUNTA(I46)&gt;0),"未確認発注残は空欄",IF(NOT(IF(ISNUMBER(J46),AND(J46&gt;=43831,J46&lt;=73050,J46=INT(J46)),FALSE())),"確認日は時刻なしで必須",IF(OR(J46&lt;発注点チェック!$B$3,J46&gt;発注点チェック!$E$3),"在庫基準日≦確認日≦確認基準日","確認済み")))))))))))))),ISNUMBER(O46),O46=IF(N46="確認済み",0,1))),1,IF(O46&lt;&gt;0,0,IF(AND(IF(D46="未確認",ISTEXT(K46),ISNUMBER(K46)),K46=IF(D46="未確認","",E46*F46+G46),ISTEXT(L46),L46=IF(B46="未確認","在庫未確認",IF(C46&lt;0,"帳簿負数",IF(D46="未確認","条件未確認",IF(C46&lt;=K46,"発注点以下","発注点超")))),ISTEXT(M46),M46=IF(L46="在庫未確認","在庫を確認",IF(L46="帳簿負数","原記録を照合",IF(L46="条件未確認","計算条件を確認",IF(H46="未確認","発注残を確認",IF(I46&gt;0,"納期・引当を照合",IF(L46="発注点以下","発注条件を照合","継続確認"))))))),0,1))))</f>
        <v>0</v>
      </c>
    </row>
    <row r="47" customFormat="false" ht="32" hidden="false" customHeight="true" outlineLevel="0" collapsed="false">
      <c r="A47" s="7"/>
      <c r="B47" s="8"/>
      <c r="C47" s="9"/>
      <c r="D47" s="8"/>
      <c r="E47" s="9"/>
      <c r="F47" s="9"/>
      <c r="G47" s="9"/>
      <c r="H47" s="10"/>
      <c r="I47" s="9"/>
      <c r="J47" s="3"/>
      <c r="K47" s="5" t="str">
        <f aca="false">IF(N47="","",IF(O47&lt;&gt;0,NA(),IF(D47="未確認","",E47*F47+G47)))</f>
        <v/>
      </c>
      <c r="L47" s="1" t="str">
        <f aca="false">IF(N47="","",IF(O47&lt;&gt;0,NA(),IF(B47="未確認","在庫未確認",IF(C47&lt;0,"帳簿負数",IF(D47="未確認","条件未確認",IF(C47&lt;=K47,"発注点以下","発注点超"))))))</f>
        <v/>
      </c>
      <c r="M47" s="1" t="str">
        <f aca="false">IF(N47="","",IF(O47&lt;&gt;0,NA(),IF(L47="在庫未確認","在庫を確認",IF(L47="帳簿負数","原記録を照合",IF(L47="条件未確認","計算条件を確認",IF(H47="未確認","発注残を確認",IF(I47&gt;0,"納期・引当を照合",IF(L47="発注点以下","発注条件を照合","継続確認"))))))))</f>
        <v/>
      </c>
      <c r="N47" s="1" t="str">
        <f aca="false">IF(COUNTA(A47:J47)=0,"",IF(NOT(AND(ISTEXT(A47),LEN(A47)=8,EXACT(LEFT(A47,4),"SKU-"),ISNUMBER(FIND(MID(A47,5,1)&amp;"x","0x1x2x3x4x5x6x7x8x9x")),ISNUMBER(FIND(MID(A47,6,1)&amp;"x","0x1x2x3x4x5x6x7x8x9x")),ISNUMBER(FIND(MID(A47,7,1)&amp;"x","0x1x2x3x4x5x6x7x8x9x")),ISNUMBER(FIND(MID(A47,8,1)&amp;"x","0x1x2x3x4x5x6x7x8x9x")))),"IDはSKU-と半角数字4桁",IF(COUNTIFS($A$8:$A$57,A47)&gt;1,"品目IDが重複",IF(NOT(OR(B47="確認済",B47="未確認")),"在庫区分を確認",IF(AND(B47="確認済",NOT(IF(ISNUMBER(C47),AND(C47&gt;=-1000000,C47&lt;=1000000,C47=INT(C47)),FALSE()))),"確認済在庫は±100万個の整数で必須",IF(AND(B47="未確認",COUNTA(C47)&gt;0),"未確認在庫は空欄",IF(NOT(OR(D47="確認済",D47="未確認")),"条件区分を確認",IF(AND(D47="確認済",NOT(AND(IF(ISNUMBER(E47),AND(E47&gt;=0,E47&lt;=1000000,E47=INT(E47)),FALSE()),IF(ISNUMBER(F47),AND(F47&gt;=1,F47&lt;=365,F47=INT(F47)),FALSE()),IF(ISNUMBER(G47),AND(G47&gt;=0,G47&lt;=1000000,G47=INT(G47)),FALSE())))),"確認済需要/日数/安全在庫を確認",IF(AND(D47="未確認",COUNTA(E47:G47)&gt;0),"未確認条件の3値はすべて空欄",IF(NOT(OR(H47="確認済",H47="未確認")),"発注残区分を確認",IF(AND(H47="確認済",NOT(IF(ISNUMBER(I47),AND(I47&gt;=0,I47&lt;=1000000,I47=INT(I47)),FALSE()))),"確認済発注残は0〜100万個の整数で必須",IF(AND(H47="未確認",COUNTA(I47)&gt;0),"未確認発注残は空欄",IF(NOT(IF(ISNUMBER(J47),AND(J47&gt;=43831,J47&lt;=73050,J47=INT(J47)),FALSE())),"確認日は時刻なしで必須",IF(OR(J47&lt;発注点チェック!$B$3,J47&gt;発注点チェック!$E$3),"在庫基準日≦確認日≦確認基準日","確認済み"))))))))))))))</f>
        <v/>
      </c>
      <c r="O47" s="1" t="str">
        <f aca="false">IF(N47="","",IF(N47="確認済み",0,1))</f>
        <v/>
      </c>
      <c r="P47" s="1" t="n">
        <f aca="false">IF(COUNTA(A47:J47)=0,IF(AND(N47="",O47="",K47="",L47="",M47=""),0,1),IF(NOT(AND(ISTEXT(N47),N47=IF(COUNTA(A47:J47)=0,"",IF(NOT(AND(ISTEXT(A47),LEN(A47)=8,EXACT(LEFT(A47,4),"SKU-"),ISNUMBER(FIND(MID(A47,5,1)&amp;"x","0x1x2x3x4x5x6x7x8x9x")),ISNUMBER(FIND(MID(A47,6,1)&amp;"x","0x1x2x3x4x5x6x7x8x9x")),ISNUMBER(FIND(MID(A47,7,1)&amp;"x","0x1x2x3x4x5x6x7x8x9x")),ISNUMBER(FIND(MID(A47,8,1)&amp;"x","0x1x2x3x4x5x6x7x8x9x")))),"IDはSKU-と半角数字4桁",IF(COUNTIFS($A$8:$A$57,A47)&gt;1,"品目IDが重複",IF(NOT(OR(B47="確認済",B47="未確認")),"在庫区分を確認",IF(AND(B47="確認済",NOT(IF(ISNUMBER(C47),AND(C47&gt;=-1000000,C47&lt;=1000000,C47=INT(C47)),FALSE()))),"確認済在庫は±100万個の整数で必須",IF(AND(B47="未確認",COUNTA(C47)&gt;0),"未確認在庫は空欄",IF(NOT(OR(D47="確認済",D47="未確認")),"条件区分を確認",IF(AND(D47="確認済",NOT(AND(IF(ISNUMBER(E47),AND(E47&gt;=0,E47&lt;=1000000,E47=INT(E47)),FALSE()),IF(ISNUMBER(F47),AND(F47&gt;=1,F47&lt;=365,F47=INT(F47)),FALSE()),IF(ISNUMBER(G47),AND(G47&gt;=0,G47&lt;=1000000,G47=INT(G47)),FALSE())))),"確認済需要/日数/安全在庫を確認",IF(AND(D47="未確認",COUNTA(E47:G47)&gt;0),"未確認条件の3値はすべて空欄",IF(NOT(OR(H47="確認済",H47="未確認")),"発注残区分を確認",IF(AND(H47="確認済",NOT(IF(ISNUMBER(I47),AND(I47&gt;=0,I47&lt;=1000000,I47=INT(I47)),FALSE()))),"確認済発注残は0〜100万個の整数で必須",IF(AND(H47="未確認",COUNTA(I47)&gt;0),"未確認発注残は空欄",IF(NOT(IF(ISNUMBER(J47),AND(J47&gt;=43831,J47&lt;=73050,J47=INT(J47)),FALSE())),"確認日は時刻なしで必須",IF(OR(J47&lt;発注点チェック!$B$3,J47&gt;発注点チェック!$E$3),"在庫基準日≦確認日≦確認基準日","確認済み")))))))))))))),ISNUMBER(O47),O47=IF(N47="確認済み",0,1))),1,IF(O47&lt;&gt;0,0,IF(AND(IF(D47="未確認",ISTEXT(K47),ISNUMBER(K47)),K47=IF(D47="未確認","",E47*F47+G47),ISTEXT(L47),L47=IF(B47="未確認","在庫未確認",IF(C47&lt;0,"帳簿負数",IF(D47="未確認","条件未確認",IF(C47&lt;=K47,"発注点以下","発注点超")))),ISTEXT(M47),M47=IF(L47="在庫未確認","在庫を確認",IF(L47="帳簿負数","原記録を照合",IF(L47="条件未確認","計算条件を確認",IF(H47="未確認","発注残を確認",IF(I47&gt;0,"納期・引当を照合",IF(L47="発注点以下","発注条件を照合","継続確認"))))))),0,1))))</f>
        <v>0</v>
      </c>
    </row>
    <row r="48" customFormat="false" ht="32" hidden="false" customHeight="true" outlineLevel="0" collapsed="false">
      <c r="A48" s="7"/>
      <c r="B48" s="8"/>
      <c r="C48" s="9"/>
      <c r="D48" s="8"/>
      <c r="E48" s="9"/>
      <c r="F48" s="9"/>
      <c r="G48" s="9"/>
      <c r="H48" s="10"/>
      <c r="I48" s="9"/>
      <c r="J48" s="3"/>
      <c r="K48" s="5" t="str">
        <f aca="false">IF(N48="","",IF(O48&lt;&gt;0,NA(),IF(D48="未確認","",E48*F48+G48)))</f>
        <v/>
      </c>
      <c r="L48" s="1" t="str">
        <f aca="false">IF(N48="","",IF(O48&lt;&gt;0,NA(),IF(B48="未確認","在庫未確認",IF(C48&lt;0,"帳簿負数",IF(D48="未確認","条件未確認",IF(C48&lt;=K48,"発注点以下","発注点超"))))))</f>
        <v/>
      </c>
      <c r="M48" s="1" t="str">
        <f aca="false">IF(N48="","",IF(O48&lt;&gt;0,NA(),IF(L48="在庫未確認","在庫を確認",IF(L48="帳簿負数","原記録を照合",IF(L48="条件未確認","計算条件を確認",IF(H48="未確認","発注残を確認",IF(I48&gt;0,"納期・引当を照合",IF(L48="発注点以下","発注条件を照合","継続確認"))))))))</f>
        <v/>
      </c>
      <c r="N48" s="1" t="str">
        <f aca="false">IF(COUNTA(A48:J48)=0,"",IF(NOT(AND(ISTEXT(A48),LEN(A48)=8,EXACT(LEFT(A48,4),"SKU-"),ISNUMBER(FIND(MID(A48,5,1)&amp;"x","0x1x2x3x4x5x6x7x8x9x")),ISNUMBER(FIND(MID(A48,6,1)&amp;"x","0x1x2x3x4x5x6x7x8x9x")),ISNUMBER(FIND(MID(A48,7,1)&amp;"x","0x1x2x3x4x5x6x7x8x9x")),ISNUMBER(FIND(MID(A48,8,1)&amp;"x","0x1x2x3x4x5x6x7x8x9x")))),"IDはSKU-と半角数字4桁",IF(COUNTIFS($A$8:$A$57,A48)&gt;1,"品目IDが重複",IF(NOT(OR(B48="確認済",B48="未確認")),"在庫区分を確認",IF(AND(B48="確認済",NOT(IF(ISNUMBER(C48),AND(C48&gt;=-1000000,C48&lt;=1000000,C48=INT(C48)),FALSE()))),"確認済在庫は±100万個の整数で必須",IF(AND(B48="未確認",COUNTA(C48)&gt;0),"未確認在庫は空欄",IF(NOT(OR(D48="確認済",D48="未確認")),"条件区分を確認",IF(AND(D48="確認済",NOT(AND(IF(ISNUMBER(E48),AND(E48&gt;=0,E48&lt;=1000000,E48=INT(E48)),FALSE()),IF(ISNUMBER(F48),AND(F48&gt;=1,F48&lt;=365,F48=INT(F48)),FALSE()),IF(ISNUMBER(G48),AND(G48&gt;=0,G48&lt;=1000000,G48=INT(G48)),FALSE())))),"確認済需要/日数/安全在庫を確認",IF(AND(D48="未確認",COUNTA(E48:G48)&gt;0),"未確認条件の3値はすべて空欄",IF(NOT(OR(H48="確認済",H48="未確認")),"発注残区分を確認",IF(AND(H48="確認済",NOT(IF(ISNUMBER(I48),AND(I48&gt;=0,I48&lt;=1000000,I48=INT(I48)),FALSE()))),"確認済発注残は0〜100万個の整数で必須",IF(AND(H48="未確認",COUNTA(I48)&gt;0),"未確認発注残は空欄",IF(NOT(IF(ISNUMBER(J48),AND(J48&gt;=43831,J48&lt;=73050,J48=INT(J48)),FALSE())),"確認日は時刻なしで必須",IF(OR(J48&lt;発注点チェック!$B$3,J48&gt;発注点チェック!$E$3),"在庫基準日≦確認日≦確認基準日","確認済み"))))))))))))))</f>
        <v/>
      </c>
      <c r="O48" s="1" t="str">
        <f aca="false">IF(N48="","",IF(N48="確認済み",0,1))</f>
        <v/>
      </c>
      <c r="P48" s="1" t="n">
        <f aca="false">IF(COUNTA(A48:J48)=0,IF(AND(N48="",O48="",K48="",L48="",M48=""),0,1),IF(NOT(AND(ISTEXT(N48),N48=IF(COUNTA(A48:J48)=0,"",IF(NOT(AND(ISTEXT(A48),LEN(A48)=8,EXACT(LEFT(A48,4),"SKU-"),ISNUMBER(FIND(MID(A48,5,1)&amp;"x","0x1x2x3x4x5x6x7x8x9x")),ISNUMBER(FIND(MID(A48,6,1)&amp;"x","0x1x2x3x4x5x6x7x8x9x")),ISNUMBER(FIND(MID(A48,7,1)&amp;"x","0x1x2x3x4x5x6x7x8x9x")),ISNUMBER(FIND(MID(A48,8,1)&amp;"x","0x1x2x3x4x5x6x7x8x9x")))),"IDはSKU-と半角数字4桁",IF(COUNTIFS($A$8:$A$57,A48)&gt;1,"品目IDが重複",IF(NOT(OR(B48="確認済",B48="未確認")),"在庫区分を確認",IF(AND(B48="確認済",NOT(IF(ISNUMBER(C48),AND(C48&gt;=-1000000,C48&lt;=1000000,C48=INT(C48)),FALSE()))),"確認済在庫は±100万個の整数で必須",IF(AND(B48="未確認",COUNTA(C48)&gt;0),"未確認在庫は空欄",IF(NOT(OR(D48="確認済",D48="未確認")),"条件区分を確認",IF(AND(D48="確認済",NOT(AND(IF(ISNUMBER(E48),AND(E48&gt;=0,E48&lt;=1000000,E48=INT(E48)),FALSE()),IF(ISNUMBER(F48),AND(F48&gt;=1,F48&lt;=365,F48=INT(F48)),FALSE()),IF(ISNUMBER(G48),AND(G48&gt;=0,G48&lt;=1000000,G48=INT(G48)),FALSE())))),"確認済需要/日数/安全在庫を確認",IF(AND(D48="未確認",COUNTA(E48:G48)&gt;0),"未確認条件の3値はすべて空欄",IF(NOT(OR(H48="確認済",H48="未確認")),"発注残区分を確認",IF(AND(H48="確認済",NOT(IF(ISNUMBER(I48),AND(I48&gt;=0,I48&lt;=1000000,I48=INT(I48)),FALSE()))),"確認済発注残は0〜100万個の整数で必須",IF(AND(H48="未確認",COUNTA(I48)&gt;0),"未確認発注残は空欄",IF(NOT(IF(ISNUMBER(J48),AND(J48&gt;=43831,J48&lt;=73050,J48=INT(J48)),FALSE())),"確認日は時刻なしで必須",IF(OR(J48&lt;発注点チェック!$B$3,J48&gt;発注点チェック!$E$3),"在庫基準日≦確認日≦確認基準日","確認済み")))))))))))))),ISNUMBER(O48),O48=IF(N48="確認済み",0,1))),1,IF(O48&lt;&gt;0,0,IF(AND(IF(D48="未確認",ISTEXT(K48),ISNUMBER(K48)),K48=IF(D48="未確認","",E48*F48+G48),ISTEXT(L48),L48=IF(B48="未確認","在庫未確認",IF(C48&lt;0,"帳簿負数",IF(D48="未確認","条件未確認",IF(C48&lt;=K48,"発注点以下","発注点超")))),ISTEXT(M48),M48=IF(L48="在庫未確認","在庫を確認",IF(L48="帳簿負数","原記録を照合",IF(L48="条件未確認","計算条件を確認",IF(H48="未確認","発注残を確認",IF(I48&gt;0,"納期・引当を照合",IF(L48="発注点以下","発注条件を照合","継続確認"))))))),0,1))))</f>
        <v>0</v>
      </c>
    </row>
    <row r="49" customFormat="false" ht="32" hidden="false" customHeight="true" outlineLevel="0" collapsed="false">
      <c r="A49" s="7"/>
      <c r="B49" s="8"/>
      <c r="C49" s="9"/>
      <c r="D49" s="8"/>
      <c r="E49" s="9"/>
      <c r="F49" s="9"/>
      <c r="G49" s="9"/>
      <c r="H49" s="10"/>
      <c r="I49" s="9"/>
      <c r="J49" s="3"/>
      <c r="K49" s="5" t="str">
        <f aca="false">IF(N49="","",IF(O49&lt;&gt;0,NA(),IF(D49="未確認","",E49*F49+G49)))</f>
        <v/>
      </c>
      <c r="L49" s="1" t="str">
        <f aca="false">IF(N49="","",IF(O49&lt;&gt;0,NA(),IF(B49="未確認","在庫未確認",IF(C49&lt;0,"帳簿負数",IF(D49="未確認","条件未確認",IF(C49&lt;=K49,"発注点以下","発注点超"))))))</f>
        <v/>
      </c>
      <c r="M49" s="1" t="str">
        <f aca="false">IF(N49="","",IF(O49&lt;&gt;0,NA(),IF(L49="在庫未確認","在庫を確認",IF(L49="帳簿負数","原記録を照合",IF(L49="条件未確認","計算条件を確認",IF(H49="未確認","発注残を確認",IF(I49&gt;0,"納期・引当を照合",IF(L49="発注点以下","発注条件を照合","継続確認"))))))))</f>
        <v/>
      </c>
      <c r="N49" s="1" t="str">
        <f aca="false">IF(COUNTA(A49:J49)=0,"",IF(NOT(AND(ISTEXT(A49),LEN(A49)=8,EXACT(LEFT(A49,4),"SKU-"),ISNUMBER(FIND(MID(A49,5,1)&amp;"x","0x1x2x3x4x5x6x7x8x9x")),ISNUMBER(FIND(MID(A49,6,1)&amp;"x","0x1x2x3x4x5x6x7x8x9x")),ISNUMBER(FIND(MID(A49,7,1)&amp;"x","0x1x2x3x4x5x6x7x8x9x")),ISNUMBER(FIND(MID(A49,8,1)&amp;"x","0x1x2x3x4x5x6x7x8x9x")))),"IDはSKU-と半角数字4桁",IF(COUNTIFS($A$8:$A$57,A49)&gt;1,"品目IDが重複",IF(NOT(OR(B49="確認済",B49="未確認")),"在庫区分を確認",IF(AND(B49="確認済",NOT(IF(ISNUMBER(C49),AND(C49&gt;=-1000000,C49&lt;=1000000,C49=INT(C49)),FALSE()))),"確認済在庫は±100万個の整数で必須",IF(AND(B49="未確認",COUNTA(C49)&gt;0),"未確認在庫は空欄",IF(NOT(OR(D49="確認済",D49="未確認")),"条件区分を確認",IF(AND(D49="確認済",NOT(AND(IF(ISNUMBER(E49),AND(E49&gt;=0,E49&lt;=1000000,E49=INT(E49)),FALSE()),IF(ISNUMBER(F49),AND(F49&gt;=1,F49&lt;=365,F49=INT(F49)),FALSE()),IF(ISNUMBER(G49),AND(G49&gt;=0,G49&lt;=1000000,G49=INT(G49)),FALSE())))),"確認済需要/日数/安全在庫を確認",IF(AND(D49="未確認",COUNTA(E49:G49)&gt;0),"未確認条件の3値はすべて空欄",IF(NOT(OR(H49="確認済",H49="未確認")),"発注残区分を確認",IF(AND(H49="確認済",NOT(IF(ISNUMBER(I49),AND(I49&gt;=0,I49&lt;=1000000,I49=INT(I49)),FALSE()))),"確認済発注残は0〜100万個の整数で必須",IF(AND(H49="未確認",COUNTA(I49)&gt;0),"未確認発注残は空欄",IF(NOT(IF(ISNUMBER(J49),AND(J49&gt;=43831,J49&lt;=73050,J49=INT(J49)),FALSE())),"確認日は時刻なしで必須",IF(OR(J49&lt;発注点チェック!$B$3,J49&gt;発注点チェック!$E$3),"在庫基準日≦確認日≦確認基準日","確認済み"))))))))))))))</f>
        <v/>
      </c>
      <c r="O49" s="1" t="str">
        <f aca="false">IF(N49="","",IF(N49="確認済み",0,1))</f>
        <v/>
      </c>
      <c r="P49" s="1" t="n">
        <f aca="false">IF(COUNTA(A49:J49)=0,IF(AND(N49="",O49="",K49="",L49="",M49=""),0,1),IF(NOT(AND(ISTEXT(N49),N49=IF(COUNTA(A49:J49)=0,"",IF(NOT(AND(ISTEXT(A49),LEN(A49)=8,EXACT(LEFT(A49,4),"SKU-"),ISNUMBER(FIND(MID(A49,5,1)&amp;"x","0x1x2x3x4x5x6x7x8x9x")),ISNUMBER(FIND(MID(A49,6,1)&amp;"x","0x1x2x3x4x5x6x7x8x9x")),ISNUMBER(FIND(MID(A49,7,1)&amp;"x","0x1x2x3x4x5x6x7x8x9x")),ISNUMBER(FIND(MID(A49,8,1)&amp;"x","0x1x2x3x4x5x6x7x8x9x")))),"IDはSKU-と半角数字4桁",IF(COUNTIFS($A$8:$A$57,A49)&gt;1,"品目IDが重複",IF(NOT(OR(B49="確認済",B49="未確認")),"在庫区分を確認",IF(AND(B49="確認済",NOT(IF(ISNUMBER(C49),AND(C49&gt;=-1000000,C49&lt;=1000000,C49=INT(C49)),FALSE()))),"確認済在庫は±100万個の整数で必須",IF(AND(B49="未確認",COUNTA(C49)&gt;0),"未確認在庫は空欄",IF(NOT(OR(D49="確認済",D49="未確認")),"条件区分を確認",IF(AND(D49="確認済",NOT(AND(IF(ISNUMBER(E49),AND(E49&gt;=0,E49&lt;=1000000,E49=INT(E49)),FALSE()),IF(ISNUMBER(F49),AND(F49&gt;=1,F49&lt;=365,F49=INT(F49)),FALSE()),IF(ISNUMBER(G49),AND(G49&gt;=0,G49&lt;=1000000,G49=INT(G49)),FALSE())))),"確認済需要/日数/安全在庫を確認",IF(AND(D49="未確認",COUNTA(E49:G49)&gt;0),"未確認条件の3値はすべて空欄",IF(NOT(OR(H49="確認済",H49="未確認")),"発注残区分を確認",IF(AND(H49="確認済",NOT(IF(ISNUMBER(I49),AND(I49&gt;=0,I49&lt;=1000000,I49=INT(I49)),FALSE()))),"確認済発注残は0〜100万個の整数で必須",IF(AND(H49="未確認",COUNTA(I49)&gt;0),"未確認発注残は空欄",IF(NOT(IF(ISNUMBER(J49),AND(J49&gt;=43831,J49&lt;=73050,J49=INT(J49)),FALSE())),"確認日は時刻なしで必須",IF(OR(J49&lt;発注点チェック!$B$3,J49&gt;発注点チェック!$E$3),"在庫基準日≦確認日≦確認基準日","確認済み")))))))))))))),ISNUMBER(O49),O49=IF(N49="確認済み",0,1))),1,IF(O49&lt;&gt;0,0,IF(AND(IF(D49="未確認",ISTEXT(K49),ISNUMBER(K49)),K49=IF(D49="未確認","",E49*F49+G49),ISTEXT(L49),L49=IF(B49="未確認","在庫未確認",IF(C49&lt;0,"帳簿負数",IF(D49="未確認","条件未確認",IF(C49&lt;=K49,"発注点以下","発注点超")))),ISTEXT(M49),M49=IF(L49="在庫未確認","在庫を確認",IF(L49="帳簿負数","原記録を照合",IF(L49="条件未確認","計算条件を確認",IF(H49="未確認","発注残を確認",IF(I49&gt;0,"納期・引当を照合",IF(L49="発注点以下","発注条件を照合","継続確認"))))))),0,1))))</f>
        <v>0</v>
      </c>
    </row>
    <row r="50" customFormat="false" ht="32" hidden="false" customHeight="true" outlineLevel="0" collapsed="false">
      <c r="A50" s="7"/>
      <c r="B50" s="8"/>
      <c r="C50" s="9"/>
      <c r="D50" s="8"/>
      <c r="E50" s="9"/>
      <c r="F50" s="9"/>
      <c r="G50" s="9"/>
      <c r="H50" s="10"/>
      <c r="I50" s="9"/>
      <c r="J50" s="3"/>
      <c r="K50" s="5" t="str">
        <f aca="false">IF(N50="","",IF(O50&lt;&gt;0,NA(),IF(D50="未確認","",E50*F50+G50)))</f>
        <v/>
      </c>
      <c r="L50" s="1" t="str">
        <f aca="false">IF(N50="","",IF(O50&lt;&gt;0,NA(),IF(B50="未確認","在庫未確認",IF(C50&lt;0,"帳簿負数",IF(D50="未確認","条件未確認",IF(C50&lt;=K50,"発注点以下","発注点超"))))))</f>
        <v/>
      </c>
      <c r="M50" s="1" t="str">
        <f aca="false">IF(N50="","",IF(O50&lt;&gt;0,NA(),IF(L50="在庫未確認","在庫を確認",IF(L50="帳簿負数","原記録を照合",IF(L50="条件未確認","計算条件を確認",IF(H50="未確認","発注残を確認",IF(I50&gt;0,"納期・引当を照合",IF(L50="発注点以下","発注条件を照合","継続確認"))))))))</f>
        <v/>
      </c>
      <c r="N50" s="1" t="str">
        <f aca="false">IF(COUNTA(A50:J50)=0,"",IF(NOT(AND(ISTEXT(A50),LEN(A50)=8,EXACT(LEFT(A50,4),"SKU-"),ISNUMBER(FIND(MID(A50,5,1)&amp;"x","0x1x2x3x4x5x6x7x8x9x")),ISNUMBER(FIND(MID(A50,6,1)&amp;"x","0x1x2x3x4x5x6x7x8x9x")),ISNUMBER(FIND(MID(A50,7,1)&amp;"x","0x1x2x3x4x5x6x7x8x9x")),ISNUMBER(FIND(MID(A50,8,1)&amp;"x","0x1x2x3x4x5x6x7x8x9x")))),"IDはSKU-と半角数字4桁",IF(COUNTIFS($A$8:$A$57,A50)&gt;1,"品目IDが重複",IF(NOT(OR(B50="確認済",B50="未確認")),"在庫区分を確認",IF(AND(B50="確認済",NOT(IF(ISNUMBER(C50),AND(C50&gt;=-1000000,C50&lt;=1000000,C50=INT(C50)),FALSE()))),"確認済在庫は±100万個の整数で必須",IF(AND(B50="未確認",COUNTA(C50)&gt;0),"未確認在庫は空欄",IF(NOT(OR(D50="確認済",D50="未確認")),"条件区分を確認",IF(AND(D50="確認済",NOT(AND(IF(ISNUMBER(E50),AND(E50&gt;=0,E50&lt;=1000000,E50=INT(E50)),FALSE()),IF(ISNUMBER(F50),AND(F50&gt;=1,F50&lt;=365,F50=INT(F50)),FALSE()),IF(ISNUMBER(G50),AND(G50&gt;=0,G50&lt;=1000000,G50=INT(G50)),FALSE())))),"確認済需要/日数/安全在庫を確認",IF(AND(D50="未確認",COUNTA(E50:G50)&gt;0),"未確認条件の3値はすべて空欄",IF(NOT(OR(H50="確認済",H50="未確認")),"発注残区分を確認",IF(AND(H50="確認済",NOT(IF(ISNUMBER(I50),AND(I50&gt;=0,I50&lt;=1000000,I50=INT(I50)),FALSE()))),"確認済発注残は0〜100万個の整数で必須",IF(AND(H50="未確認",COUNTA(I50)&gt;0),"未確認発注残は空欄",IF(NOT(IF(ISNUMBER(J50),AND(J50&gt;=43831,J50&lt;=73050,J50=INT(J50)),FALSE())),"確認日は時刻なしで必須",IF(OR(J50&lt;発注点チェック!$B$3,J50&gt;発注点チェック!$E$3),"在庫基準日≦確認日≦確認基準日","確認済み"))))))))))))))</f>
        <v/>
      </c>
      <c r="O50" s="1" t="str">
        <f aca="false">IF(N50="","",IF(N50="確認済み",0,1))</f>
        <v/>
      </c>
      <c r="P50" s="1" t="n">
        <f aca="false">IF(COUNTA(A50:J50)=0,IF(AND(N50="",O50="",K50="",L50="",M50=""),0,1),IF(NOT(AND(ISTEXT(N50),N50=IF(COUNTA(A50:J50)=0,"",IF(NOT(AND(ISTEXT(A50),LEN(A50)=8,EXACT(LEFT(A50,4),"SKU-"),ISNUMBER(FIND(MID(A50,5,1)&amp;"x","0x1x2x3x4x5x6x7x8x9x")),ISNUMBER(FIND(MID(A50,6,1)&amp;"x","0x1x2x3x4x5x6x7x8x9x")),ISNUMBER(FIND(MID(A50,7,1)&amp;"x","0x1x2x3x4x5x6x7x8x9x")),ISNUMBER(FIND(MID(A50,8,1)&amp;"x","0x1x2x3x4x5x6x7x8x9x")))),"IDはSKU-と半角数字4桁",IF(COUNTIFS($A$8:$A$57,A50)&gt;1,"品目IDが重複",IF(NOT(OR(B50="確認済",B50="未確認")),"在庫区分を確認",IF(AND(B50="確認済",NOT(IF(ISNUMBER(C50),AND(C50&gt;=-1000000,C50&lt;=1000000,C50=INT(C50)),FALSE()))),"確認済在庫は±100万個の整数で必須",IF(AND(B50="未確認",COUNTA(C50)&gt;0),"未確認在庫は空欄",IF(NOT(OR(D50="確認済",D50="未確認")),"条件区分を確認",IF(AND(D50="確認済",NOT(AND(IF(ISNUMBER(E50),AND(E50&gt;=0,E50&lt;=1000000,E50=INT(E50)),FALSE()),IF(ISNUMBER(F50),AND(F50&gt;=1,F50&lt;=365,F50=INT(F50)),FALSE()),IF(ISNUMBER(G50),AND(G50&gt;=0,G50&lt;=1000000,G50=INT(G50)),FALSE())))),"確認済需要/日数/安全在庫を確認",IF(AND(D50="未確認",COUNTA(E50:G50)&gt;0),"未確認条件の3値はすべて空欄",IF(NOT(OR(H50="確認済",H50="未確認")),"発注残区分を確認",IF(AND(H50="確認済",NOT(IF(ISNUMBER(I50),AND(I50&gt;=0,I50&lt;=1000000,I50=INT(I50)),FALSE()))),"確認済発注残は0〜100万個の整数で必須",IF(AND(H50="未確認",COUNTA(I50)&gt;0),"未確認発注残は空欄",IF(NOT(IF(ISNUMBER(J50),AND(J50&gt;=43831,J50&lt;=73050,J50=INT(J50)),FALSE())),"確認日は時刻なしで必須",IF(OR(J50&lt;発注点チェック!$B$3,J50&gt;発注点チェック!$E$3),"在庫基準日≦確認日≦確認基準日","確認済み")))))))))))))),ISNUMBER(O50),O50=IF(N50="確認済み",0,1))),1,IF(O50&lt;&gt;0,0,IF(AND(IF(D50="未確認",ISTEXT(K50),ISNUMBER(K50)),K50=IF(D50="未確認","",E50*F50+G50),ISTEXT(L50),L50=IF(B50="未確認","在庫未確認",IF(C50&lt;0,"帳簿負数",IF(D50="未確認","条件未確認",IF(C50&lt;=K50,"発注点以下","発注点超")))),ISTEXT(M50),M50=IF(L50="在庫未確認","在庫を確認",IF(L50="帳簿負数","原記録を照合",IF(L50="条件未確認","計算条件を確認",IF(H50="未確認","発注残を確認",IF(I50&gt;0,"納期・引当を照合",IF(L50="発注点以下","発注条件を照合","継続確認"))))))),0,1))))</f>
        <v>0</v>
      </c>
    </row>
    <row r="51" customFormat="false" ht="32" hidden="false" customHeight="true" outlineLevel="0" collapsed="false">
      <c r="A51" s="7"/>
      <c r="B51" s="8"/>
      <c r="C51" s="9"/>
      <c r="D51" s="8"/>
      <c r="E51" s="9"/>
      <c r="F51" s="9"/>
      <c r="G51" s="9"/>
      <c r="H51" s="10"/>
      <c r="I51" s="9"/>
      <c r="J51" s="3"/>
      <c r="K51" s="5" t="str">
        <f aca="false">IF(N51="","",IF(O51&lt;&gt;0,NA(),IF(D51="未確認","",E51*F51+G51)))</f>
        <v/>
      </c>
      <c r="L51" s="1" t="str">
        <f aca="false">IF(N51="","",IF(O51&lt;&gt;0,NA(),IF(B51="未確認","在庫未確認",IF(C51&lt;0,"帳簿負数",IF(D51="未確認","条件未確認",IF(C51&lt;=K51,"発注点以下","発注点超"))))))</f>
        <v/>
      </c>
      <c r="M51" s="1" t="str">
        <f aca="false">IF(N51="","",IF(O51&lt;&gt;0,NA(),IF(L51="在庫未確認","在庫を確認",IF(L51="帳簿負数","原記録を照合",IF(L51="条件未確認","計算条件を確認",IF(H51="未確認","発注残を確認",IF(I51&gt;0,"納期・引当を照合",IF(L51="発注点以下","発注条件を照合","継続確認"))))))))</f>
        <v/>
      </c>
      <c r="N51" s="1" t="str">
        <f aca="false">IF(COUNTA(A51:J51)=0,"",IF(NOT(AND(ISTEXT(A51),LEN(A51)=8,EXACT(LEFT(A51,4),"SKU-"),ISNUMBER(FIND(MID(A51,5,1)&amp;"x","0x1x2x3x4x5x6x7x8x9x")),ISNUMBER(FIND(MID(A51,6,1)&amp;"x","0x1x2x3x4x5x6x7x8x9x")),ISNUMBER(FIND(MID(A51,7,1)&amp;"x","0x1x2x3x4x5x6x7x8x9x")),ISNUMBER(FIND(MID(A51,8,1)&amp;"x","0x1x2x3x4x5x6x7x8x9x")))),"IDはSKU-と半角数字4桁",IF(COUNTIFS($A$8:$A$57,A51)&gt;1,"品目IDが重複",IF(NOT(OR(B51="確認済",B51="未確認")),"在庫区分を確認",IF(AND(B51="確認済",NOT(IF(ISNUMBER(C51),AND(C51&gt;=-1000000,C51&lt;=1000000,C51=INT(C51)),FALSE()))),"確認済在庫は±100万個の整数で必須",IF(AND(B51="未確認",COUNTA(C51)&gt;0),"未確認在庫は空欄",IF(NOT(OR(D51="確認済",D51="未確認")),"条件区分を確認",IF(AND(D51="確認済",NOT(AND(IF(ISNUMBER(E51),AND(E51&gt;=0,E51&lt;=1000000,E51=INT(E51)),FALSE()),IF(ISNUMBER(F51),AND(F51&gt;=1,F51&lt;=365,F51=INT(F51)),FALSE()),IF(ISNUMBER(G51),AND(G51&gt;=0,G51&lt;=1000000,G51=INT(G51)),FALSE())))),"確認済需要/日数/安全在庫を確認",IF(AND(D51="未確認",COUNTA(E51:G51)&gt;0),"未確認条件の3値はすべて空欄",IF(NOT(OR(H51="確認済",H51="未確認")),"発注残区分を確認",IF(AND(H51="確認済",NOT(IF(ISNUMBER(I51),AND(I51&gt;=0,I51&lt;=1000000,I51=INT(I51)),FALSE()))),"確認済発注残は0〜100万個の整数で必須",IF(AND(H51="未確認",COUNTA(I51)&gt;0),"未確認発注残は空欄",IF(NOT(IF(ISNUMBER(J51),AND(J51&gt;=43831,J51&lt;=73050,J51=INT(J51)),FALSE())),"確認日は時刻なしで必須",IF(OR(J51&lt;発注点チェック!$B$3,J51&gt;発注点チェック!$E$3),"在庫基準日≦確認日≦確認基準日","確認済み"))))))))))))))</f>
        <v/>
      </c>
      <c r="O51" s="1" t="str">
        <f aca="false">IF(N51="","",IF(N51="確認済み",0,1))</f>
        <v/>
      </c>
      <c r="P51" s="1" t="n">
        <f aca="false">IF(COUNTA(A51:J51)=0,IF(AND(N51="",O51="",K51="",L51="",M51=""),0,1),IF(NOT(AND(ISTEXT(N51),N51=IF(COUNTA(A51:J51)=0,"",IF(NOT(AND(ISTEXT(A51),LEN(A51)=8,EXACT(LEFT(A51,4),"SKU-"),ISNUMBER(FIND(MID(A51,5,1)&amp;"x","0x1x2x3x4x5x6x7x8x9x")),ISNUMBER(FIND(MID(A51,6,1)&amp;"x","0x1x2x3x4x5x6x7x8x9x")),ISNUMBER(FIND(MID(A51,7,1)&amp;"x","0x1x2x3x4x5x6x7x8x9x")),ISNUMBER(FIND(MID(A51,8,1)&amp;"x","0x1x2x3x4x5x6x7x8x9x")))),"IDはSKU-と半角数字4桁",IF(COUNTIFS($A$8:$A$57,A51)&gt;1,"品目IDが重複",IF(NOT(OR(B51="確認済",B51="未確認")),"在庫区分を確認",IF(AND(B51="確認済",NOT(IF(ISNUMBER(C51),AND(C51&gt;=-1000000,C51&lt;=1000000,C51=INT(C51)),FALSE()))),"確認済在庫は±100万個の整数で必須",IF(AND(B51="未確認",COUNTA(C51)&gt;0),"未確認在庫は空欄",IF(NOT(OR(D51="確認済",D51="未確認")),"条件区分を確認",IF(AND(D51="確認済",NOT(AND(IF(ISNUMBER(E51),AND(E51&gt;=0,E51&lt;=1000000,E51=INT(E51)),FALSE()),IF(ISNUMBER(F51),AND(F51&gt;=1,F51&lt;=365,F51=INT(F51)),FALSE()),IF(ISNUMBER(G51),AND(G51&gt;=0,G51&lt;=1000000,G51=INT(G51)),FALSE())))),"確認済需要/日数/安全在庫を確認",IF(AND(D51="未確認",COUNTA(E51:G51)&gt;0),"未確認条件の3値はすべて空欄",IF(NOT(OR(H51="確認済",H51="未確認")),"発注残区分を確認",IF(AND(H51="確認済",NOT(IF(ISNUMBER(I51),AND(I51&gt;=0,I51&lt;=1000000,I51=INT(I51)),FALSE()))),"確認済発注残は0〜100万個の整数で必須",IF(AND(H51="未確認",COUNTA(I51)&gt;0),"未確認発注残は空欄",IF(NOT(IF(ISNUMBER(J51),AND(J51&gt;=43831,J51&lt;=73050,J51=INT(J51)),FALSE())),"確認日は時刻なしで必須",IF(OR(J51&lt;発注点チェック!$B$3,J51&gt;発注点チェック!$E$3),"在庫基準日≦確認日≦確認基準日","確認済み")))))))))))))),ISNUMBER(O51),O51=IF(N51="確認済み",0,1))),1,IF(O51&lt;&gt;0,0,IF(AND(IF(D51="未確認",ISTEXT(K51),ISNUMBER(K51)),K51=IF(D51="未確認","",E51*F51+G51),ISTEXT(L51),L51=IF(B51="未確認","在庫未確認",IF(C51&lt;0,"帳簿負数",IF(D51="未確認","条件未確認",IF(C51&lt;=K51,"発注点以下","発注点超")))),ISTEXT(M51),M51=IF(L51="在庫未確認","在庫を確認",IF(L51="帳簿負数","原記録を照合",IF(L51="条件未確認","計算条件を確認",IF(H51="未確認","発注残を確認",IF(I51&gt;0,"納期・引当を照合",IF(L51="発注点以下","発注条件を照合","継続確認"))))))),0,1))))</f>
        <v>0</v>
      </c>
    </row>
    <row r="52" customFormat="false" ht="32" hidden="false" customHeight="true" outlineLevel="0" collapsed="false">
      <c r="A52" s="7"/>
      <c r="B52" s="8"/>
      <c r="C52" s="9"/>
      <c r="D52" s="8"/>
      <c r="E52" s="9"/>
      <c r="F52" s="9"/>
      <c r="G52" s="9"/>
      <c r="H52" s="10"/>
      <c r="I52" s="9"/>
      <c r="J52" s="3"/>
      <c r="K52" s="5" t="str">
        <f aca="false">IF(N52="","",IF(O52&lt;&gt;0,NA(),IF(D52="未確認","",E52*F52+G52)))</f>
        <v/>
      </c>
      <c r="L52" s="1" t="str">
        <f aca="false">IF(N52="","",IF(O52&lt;&gt;0,NA(),IF(B52="未確認","在庫未確認",IF(C52&lt;0,"帳簿負数",IF(D52="未確認","条件未確認",IF(C52&lt;=K52,"発注点以下","発注点超"))))))</f>
        <v/>
      </c>
      <c r="M52" s="1" t="str">
        <f aca="false">IF(N52="","",IF(O52&lt;&gt;0,NA(),IF(L52="在庫未確認","在庫を確認",IF(L52="帳簿負数","原記録を照合",IF(L52="条件未確認","計算条件を確認",IF(H52="未確認","発注残を確認",IF(I52&gt;0,"納期・引当を照合",IF(L52="発注点以下","発注条件を照合","継続確認"))))))))</f>
        <v/>
      </c>
      <c r="N52" s="1" t="str">
        <f aca="false">IF(COUNTA(A52:J52)=0,"",IF(NOT(AND(ISTEXT(A52),LEN(A52)=8,EXACT(LEFT(A52,4),"SKU-"),ISNUMBER(FIND(MID(A52,5,1)&amp;"x","0x1x2x3x4x5x6x7x8x9x")),ISNUMBER(FIND(MID(A52,6,1)&amp;"x","0x1x2x3x4x5x6x7x8x9x")),ISNUMBER(FIND(MID(A52,7,1)&amp;"x","0x1x2x3x4x5x6x7x8x9x")),ISNUMBER(FIND(MID(A52,8,1)&amp;"x","0x1x2x3x4x5x6x7x8x9x")))),"IDはSKU-と半角数字4桁",IF(COUNTIFS($A$8:$A$57,A52)&gt;1,"品目IDが重複",IF(NOT(OR(B52="確認済",B52="未確認")),"在庫区分を確認",IF(AND(B52="確認済",NOT(IF(ISNUMBER(C52),AND(C52&gt;=-1000000,C52&lt;=1000000,C52=INT(C52)),FALSE()))),"確認済在庫は±100万個の整数で必須",IF(AND(B52="未確認",COUNTA(C52)&gt;0),"未確認在庫は空欄",IF(NOT(OR(D52="確認済",D52="未確認")),"条件区分を確認",IF(AND(D52="確認済",NOT(AND(IF(ISNUMBER(E52),AND(E52&gt;=0,E52&lt;=1000000,E52=INT(E52)),FALSE()),IF(ISNUMBER(F52),AND(F52&gt;=1,F52&lt;=365,F52=INT(F52)),FALSE()),IF(ISNUMBER(G52),AND(G52&gt;=0,G52&lt;=1000000,G52=INT(G52)),FALSE())))),"確認済需要/日数/安全在庫を確認",IF(AND(D52="未確認",COUNTA(E52:G52)&gt;0),"未確認条件の3値はすべて空欄",IF(NOT(OR(H52="確認済",H52="未確認")),"発注残区分を確認",IF(AND(H52="確認済",NOT(IF(ISNUMBER(I52),AND(I52&gt;=0,I52&lt;=1000000,I52=INT(I52)),FALSE()))),"確認済発注残は0〜100万個の整数で必須",IF(AND(H52="未確認",COUNTA(I52)&gt;0),"未確認発注残は空欄",IF(NOT(IF(ISNUMBER(J52),AND(J52&gt;=43831,J52&lt;=73050,J52=INT(J52)),FALSE())),"確認日は時刻なしで必須",IF(OR(J52&lt;発注点チェック!$B$3,J52&gt;発注点チェック!$E$3),"在庫基準日≦確認日≦確認基準日","確認済み"))))))))))))))</f>
        <v/>
      </c>
      <c r="O52" s="1" t="str">
        <f aca="false">IF(N52="","",IF(N52="確認済み",0,1))</f>
        <v/>
      </c>
      <c r="P52" s="1" t="n">
        <f aca="false">IF(COUNTA(A52:J52)=0,IF(AND(N52="",O52="",K52="",L52="",M52=""),0,1),IF(NOT(AND(ISTEXT(N52),N52=IF(COUNTA(A52:J52)=0,"",IF(NOT(AND(ISTEXT(A52),LEN(A52)=8,EXACT(LEFT(A52,4),"SKU-"),ISNUMBER(FIND(MID(A52,5,1)&amp;"x","0x1x2x3x4x5x6x7x8x9x")),ISNUMBER(FIND(MID(A52,6,1)&amp;"x","0x1x2x3x4x5x6x7x8x9x")),ISNUMBER(FIND(MID(A52,7,1)&amp;"x","0x1x2x3x4x5x6x7x8x9x")),ISNUMBER(FIND(MID(A52,8,1)&amp;"x","0x1x2x3x4x5x6x7x8x9x")))),"IDはSKU-と半角数字4桁",IF(COUNTIFS($A$8:$A$57,A52)&gt;1,"品目IDが重複",IF(NOT(OR(B52="確認済",B52="未確認")),"在庫区分を確認",IF(AND(B52="確認済",NOT(IF(ISNUMBER(C52),AND(C52&gt;=-1000000,C52&lt;=1000000,C52=INT(C52)),FALSE()))),"確認済在庫は±100万個の整数で必須",IF(AND(B52="未確認",COUNTA(C52)&gt;0),"未確認在庫は空欄",IF(NOT(OR(D52="確認済",D52="未確認")),"条件区分を確認",IF(AND(D52="確認済",NOT(AND(IF(ISNUMBER(E52),AND(E52&gt;=0,E52&lt;=1000000,E52=INT(E52)),FALSE()),IF(ISNUMBER(F52),AND(F52&gt;=1,F52&lt;=365,F52=INT(F52)),FALSE()),IF(ISNUMBER(G52),AND(G52&gt;=0,G52&lt;=1000000,G52=INT(G52)),FALSE())))),"確認済需要/日数/安全在庫を確認",IF(AND(D52="未確認",COUNTA(E52:G52)&gt;0),"未確認条件の3値はすべて空欄",IF(NOT(OR(H52="確認済",H52="未確認")),"発注残区分を確認",IF(AND(H52="確認済",NOT(IF(ISNUMBER(I52),AND(I52&gt;=0,I52&lt;=1000000,I52=INT(I52)),FALSE()))),"確認済発注残は0〜100万個の整数で必須",IF(AND(H52="未確認",COUNTA(I52)&gt;0),"未確認発注残は空欄",IF(NOT(IF(ISNUMBER(J52),AND(J52&gt;=43831,J52&lt;=73050,J52=INT(J52)),FALSE())),"確認日は時刻なしで必須",IF(OR(J52&lt;発注点チェック!$B$3,J52&gt;発注点チェック!$E$3),"在庫基準日≦確認日≦確認基準日","確認済み")))))))))))))),ISNUMBER(O52),O52=IF(N52="確認済み",0,1))),1,IF(O52&lt;&gt;0,0,IF(AND(IF(D52="未確認",ISTEXT(K52),ISNUMBER(K52)),K52=IF(D52="未確認","",E52*F52+G52),ISTEXT(L52),L52=IF(B52="未確認","在庫未確認",IF(C52&lt;0,"帳簿負数",IF(D52="未確認","条件未確認",IF(C52&lt;=K52,"発注点以下","発注点超")))),ISTEXT(M52),M52=IF(L52="在庫未確認","在庫を確認",IF(L52="帳簿負数","原記録を照合",IF(L52="条件未確認","計算条件を確認",IF(H52="未確認","発注残を確認",IF(I52&gt;0,"納期・引当を照合",IF(L52="発注点以下","発注条件を照合","継続確認"))))))),0,1))))</f>
        <v>0</v>
      </c>
    </row>
    <row r="53" customFormat="false" ht="32" hidden="false" customHeight="true" outlineLevel="0" collapsed="false">
      <c r="A53" s="7"/>
      <c r="B53" s="8"/>
      <c r="C53" s="9"/>
      <c r="D53" s="8"/>
      <c r="E53" s="9"/>
      <c r="F53" s="9"/>
      <c r="G53" s="9"/>
      <c r="H53" s="10"/>
      <c r="I53" s="9"/>
      <c r="J53" s="3"/>
      <c r="K53" s="5" t="str">
        <f aca="false">IF(N53="","",IF(O53&lt;&gt;0,NA(),IF(D53="未確認","",E53*F53+G53)))</f>
        <v/>
      </c>
      <c r="L53" s="1" t="str">
        <f aca="false">IF(N53="","",IF(O53&lt;&gt;0,NA(),IF(B53="未確認","在庫未確認",IF(C53&lt;0,"帳簿負数",IF(D53="未確認","条件未確認",IF(C53&lt;=K53,"発注点以下","発注点超"))))))</f>
        <v/>
      </c>
      <c r="M53" s="1" t="str">
        <f aca="false">IF(N53="","",IF(O53&lt;&gt;0,NA(),IF(L53="在庫未確認","在庫を確認",IF(L53="帳簿負数","原記録を照合",IF(L53="条件未確認","計算条件を確認",IF(H53="未確認","発注残を確認",IF(I53&gt;0,"納期・引当を照合",IF(L53="発注点以下","発注条件を照合","継続確認"))))))))</f>
        <v/>
      </c>
      <c r="N53" s="1" t="str">
        <f aca="false">IF(COUNTA(A53:J53)=0,"",IF(NOT(AND(ISTEXT(A53),LEN(A53)=8,EXACT(LEFT(A53,4),"SKU-"),ISNUMBER(FIND(MID(A53,5,1)&amp;"x","0x1x2x3x4x5x6x7x8x9x")),ISNUMBER(FIND(MID(A53,6,1)&amp;"x","0x1x2x3x4x5x6x7x8x9x")),ISNUMBER(FIND(MID(A53,7,1)&amp;"x","0x1x2x3x4x5x6x7x8x9x")),ISNUMBER(FIND(MID(A53,8,1)&amp;"x","0x1x2x3x4x5x6x7x8x9x")))),"IDはSKU-と半角数字4桁",IF(COUNTIFS($A$8:$A$57,A53)&gt;1,"品目IDが重複",IF(NOT(OR(B53="確認済",B53="未確認")),"在庫区分を確認",IF(AND(B53="確認済",NOT(IF(ISNUMBER(C53),AND(C53&gt;=-1000000,C53&lt;=1000000,C53=INT(C53)),FALSE()))),"確認済在庫は±100万個の整数で必須",IF(AND(B53="未確認",COUNTA(C53)&gt;0),"未確認在庫は空欄",IF(NOT(OR(D53="確認済",D53="未確認")),"条件区分を確認",IF(AND(D53="確認済",NOT(AND(IF(ISNUMBER(E53),AND(E53&gt;=0,E53&lt;=1000000,E53=INT(E53)),FALSE()),IF(ISNUMBER(F53),AND(F53&gt;=1,F53&lt;=365,F53=INT(F53)),FALSE()),IF(ISNUMBER(G53),AND(G53&gt;=0,G53&lt;=1000000,G53=INT(G53)),FALSE())))),"確認済需要/日数/安全在庫を確認",IF(AND(D53="未確認",COUNTA(E53:G53)&gt;0),"未確認条件の3値はすべて空欄",IF(NOT(OR(H53="確認済",H53="未確認")),"発注残区分を確認",IF(AND(H53="確認済",NOT(IF(ISNUMBER(I53),AND(I53&gt;=0,I53&lt;=1000000,I53=INT(I53)),FALSE()))),"確認済発注残は0〜100万個の整数で必須",IF(AND(H53="未確認",COUNTA(I53)&gt;0),"未確認発注残は空欄",IF(NOT(IF(ISNUMBER(J53),AND(J53&gt;=43831,J53&lt;=73050,J53=INT(J53)),FALSE())),"確認日は時刻なしで必須",IF(OR(J53&lt;発注点チェック!$B$3,J53&gt;発注点チェック!$E$3),"在庫基準日≦確認日≦確認基準日","確認済み"))))))))))))))</f>
        <v/>
      </c>
      <c r="O53" s="1" t="str">
        <f aca="false">IF(N53="","",IF(N53="確認済み",0,1))</f>
        <v/>
      </c>
      <c r="P53" s="1" t="n">
        <f aca="false">IF(COUNTA(A53:J53)=0,IF(AND(N53="",O53="",K53="",L53="",M53=""),0,1),IF(NOT(AND(ISTEXT(N53),N53=IF(COUNTA(A53:J53)=0,"",IF(NOT(AND(ISTEXT(A53),LEN(A53)=8,EXACT(LEFT(A53,4),"SKU-"),ISNUMBER(FIND(MID(A53,5,1)&amp;"x","0x1x2x3x4x5x6x7x8x9x")),ISNUMBER(FIND(MID(A53,6,1)&amp;"x","0x1x2x3x4x5x6x7x8x9x")),ISNUMBER(FIND(MID(A53,7,1)&amp;"x","0x1x2x3x4x5x6x7x8x9x")),ISNUMBER(FIND(MID(A53,8,1)&amp;"x","0x1x2x3x4x5x6x7x8x9x")))),"IDはSKU-と半角数字4桁",IF(COUNTIFS($A$8:$A$57,A53)&gt;1,"品目IDが重複",IF(NOT(OR(B53="確認済",B53="未確認")),"在庫区分を確認",IF(AND(B53="確認済",NOT(IF(ISNUMBER(C53),AND(C53&gt;=-1000000,C53&lt;=1000000,C53=INT(C53)),FALSE()))),"確認済在庫は±100万個の整数で必須",IF(AND(B53="未確認",COUNTA(C53)&gt;0),"未確認在庫は空欄",IF(NOT(OR(D53="確認済",D53="未確認")),"条件区分を確認",IF(AND(D53="確認済",NOT(AND(IF(ISNUMBER(E53),AND(E53&gt;=0,E53&lt;=1000000,E53=INT(E53)),FALSE()),IF(ISNUMBER(F53),AND(F53&gt;=1,F53&lt;=365,F53=INT(F53)),FALSE()),IF(ISNUMBER(G53),AND(G53&gt;=0,G53&lt;=1000000,G53=INT(G53)),FALSE())))),"確認済需要/日数/安全在庫を確認",IF(AND(D53="未確認",COUNTA(E53:G53)&gt;0),"未確認条件の3値はすべて空欄",IF(NOT(OR(H53="確認済",H53="未確認")),"発注残区分を確認",IF(AND(H53="確認済",NOT(IF(ISNUMBER(I53),AND(I53&gt;=0,I53&lt;=1000000,I53=INT(I53)),FALSE()))),"確認済発注残は0〜100万個の整数で必須",IF(AND(H53="未確認",COUNTA(I53)&gt;0),"未確認発注残は空欄",IF(NOT(IF(ISNUMBER(J53),AND(J53&gt;=43831,J53&lt;=73050,J53=INT(J53)),FALSE())),"確認日は時刻なしで必須",IF(OR(J53&lt;発注点チェック!$B$3,J53&gt;発注点チェック!$E$3),"在庫基準日≦確認日≦確認基準日","確認済み")))))))))))))),ISNUMBER(O53),O53=IF(N53="確認済み",0,1))),1,IF(O53&lt;&gt;0,0,IF(AND(IF(D53="未確認",ISTEXT(K53),ISNUMBER(K53)),K53=IF(D53="未確認","",E53*F53+G53),ISTEXT(L53),L53=IF(B53="未確認","在庫未確認",IF(C53&lt;0,"帳簿負数",IF(D53="未確認","条件未確認",IF(C53&lt;=K53,"発注点以下","発注点超")))),ISTEXT(M53),M53=IF(L53="在庫未確認","在庫を確認",IF(L53="帳簿負数","原記録を照合",IF(L53="条件未確認","計算条件を確認",IF(H53="未確認","発注残を確認",IF(I53&gt;0,"納期・引当を照合",IF(L53="発注点以下","発注条件を照合","継続確認"))))))),0,1))))</f>
        <v>0</v>
      </c>
    </row>
    <row r="54" customFormat="false" ht="32" hidden="false" customHeight="true" outlineLevel="0" collapsed="false">
      <c r="A54" s="7"/>
      <c r="B54" s="8"/>
      <c r="C54" s="9"/>
      <c r="D54" s="8"/>
      <c r="E54" s="9"/>
      <c r="F54" s="9"/>
      <c r="G54" s="9"/>
      <c r="H54" s="10"/>
      <c r="I54" s="9"/>
      <c r="J54" s="3"/>
      <c r="K54" s="5" t="str">
        <f aca="false">IF(N54="","",IF(O54&lt;&gt;0,NA(),IF(D54="未確認","",E54*F54+G54)))</f>
        <v/>
      </c>
      <c r="L54" s="1" t="str">
        <f aca="false">IF(N54="","",IF(O54&lt;&gt;0,NA(),IF(B54="未確認","在庫未確認",IF(C54&lt;0,"帳簿負数",IF(D54="未確認","条件未確認",IF(C54&lt;=K54,"発注点以下","発注点超"))))))</f>
        <v/>
      </c>
      <c r="M54" s="1" t="str">
        <f aca="false">IF(N54="","",IF(O54&lt;&gt;0,NA(),IF(L54="在庫未確認","在庫を確認",IF(L54="帳簿負数","原記録を照合",IF(L54="条件未確認","計算条件を確認",IF(H54="未確認","発注残を確認",IF(I54&gt;0,"納期・引当を照合",IF(L54="発注点以下","発注条件を照合","継続確認"))))))))</f>
        <v/>
      </c>
      <c r="N54" s="1" t="str">
        <f aca="false">IF(COUNTA(A54:J54)=0,"",IF(NOT(AND(ISTEXT(A54),LEN(A54)=8,EXACT(LEFT(A54,4),"SKU-"),ISNUMBER(FIND(MID(A54,5,1)&amp;"x","0x1x2x3x4x5x6x7x8x9x")),ISNUMBER(FIND(MID(A54,6,1)&amp;"x","0x1x2x3x4x5x6x7x8x9x")),ISNUMBER(FIND(MID(A54,7,1)&amp;"x","0x1x2x3x4x5x6x7x8x9x")),ISNUMBER(FIND(MID(A54,8,1)&amp;"x","0x1x2x3x4x5x6x7x8x9x")))),"IDはSKU-と半角数字4桁",IF(COUNTIFS($A$8:$A$57,A54)&gt;1,"品目IDが重複",IF(NOT(OR(B54="確認済",B54="未確認")),"在庫区分を確認",IF(AND(B54="確認済",NOT(IF(ISNUMBER(C54),AND(C54&gt;=-1000000,C54&lt;=1000000,C54=INT(C54)),FALSE()))),"確認済在庫は±100万個の整数で必須",IF(AND(B54="未確認",COUNTA(C54)&gt;0),"未確認在庫は空欄",IF(NOT(OR(D54="確認済",D54="未確認")),"条件区分を確認",IF(AND(D54="確認済",NOT(AND(IF(ISNUMBER(E54),AND(E54&gt;=0,E54&lt;=1000000,E54=INT(E54)),FALSE()),IF(ISNUMBER(F54),AND(F54&gt;=1,F54&lt;=365,F54=INT(F54)),FALSE()),IF(ISNUMBER(G54),AND(G54&gt;=0,G54&lt;=1000000,G54=INT(G54)),FALSE())))),"確認済需要/日数/安全在庫を確認",IF(AND(D54="未確認",COUNTA(E54:G54)&gt;0),"未確認条件の3値はすべて空欄",IF(NOT(OR(H54="確認済",H54="未確認")),"発注残区分を確認",IF(AND(H54="確認済",NOT(IF(ISNUMBER(I54),AND(I54&gt;=0,I54&lt;=1000000,I54=INT(I54)),FALSE()))),"確認済発注残は0〜100万個の整数で必須",IF(AND(H54="未確認",COUNTA(I54)&gt;0),"未確認発注残は空欄",IF(NOT(IF(ISNUMBER(J54),AND(J54&gt;=43831,J54&lt;=73050,J54=INT(J54)),FALSE())),"確認日は時刻なしで必須",IF(OR(J54&lt;発注点チェック!$B$3,J54&gt;発注点チェック!$E$3),"在庫基準日≦確認日≦確認基準日","確認済み"))))))))))))))</f>
        <v/>
      </c>
      <c r="O54" s="1" t="str">
        <f aca="false">IF(N54="","",IF(N54="確認済み",0,1))</f>
        <v/>
      </c>
      <c r="P54" s="1" t="n">
        <f aca="false">IF(COUNTA(A54:J54)=0,IF(AND(N54="",O54="",K54="",L54="",M54=""),0,1),IF(NOT(AND(ISTEXT(N54),N54=IF(COUNTA(A54:J54)=0,"",IF(NOT(AND(ISTEXT(A54),LEN(A54)=8,EXACT(LEFT(A54,4),"SKU-"),ISNUMBER(FIND(MID(A54,5,1)&amp;"x","0x1x2x3x4x5x6x7x8x9x")),ISNUMBER(FIND(MID(A54,6,1)&amp;"x","0x1x2x3x4x5x6x7x8x9x")),ISNUMBER(FIND(MID(A54,7,1)&amp;"x","0x1x2x3x4x5x6x7x8x9x")),ISNUMBER(FIND(MID(A54,8,1)&amp;"x","0x1x2x3x4x5x6x7x8x9x")))),"IDはSKU-と半角数字4桁",IF(COUNTIFS($A$8:$A$57,A54)&gt;1,"品目IDが重複",IF(NOT(OR(B54="確認済",B54="未確認")),"在庫区分を確認",IF(AND(B54="確認済",NOT(IF(ISNUMBER(C54),AND(C54&gt;=-1000000,C54&lt;=1000000,C54=INT(C54)),FALSE()))),"確認済在庫は±100万個の整数で必須",IF(AND(B54="未確認",COUNTA(C54)&gt;0),"未確認在庫は空欄",IF(NOT(OR(D54="確認済",D54="未確認")),"条件区分を確認",IF(AND(D54="確認済",NOT(AND(IF(ISNUMBER(E54),AND(E54&gt;=0,E54&lt;=1000000,E54=INT(E54)),FALSE()),IF(ISNUMBER(F54),AND(F54&gt;=1,F54&lt;=365,F54=INT(F54)),FALSE()),IF(ISNUMBER(G54),AND(G54&gt;=0,G54&lt;=1000000,G54=INT(G54)),FALSE())))),"確認済需要/日数/安全在庫を確認",IF(AND(D54="未確認",COUNTA(E54:G54)&gt;0),"未確認条件の3値はすべて空欄",IF(NOT(OR(H54="確認済",H54="未確認")),"発注残区分を確認",IF(AND(H54="確認済",NOT(IF(ISNUMBER(I54),AND(I54&gt;=0,I54&lt;=1000000,I54=INT(I54)),FALSE()))),"確認済発注残は0〜100万個の整数で必須",IF(AND(H54="未確認",COUNTA(I54)&gt;0),"未確認発注残は空欄",IF(NOT(IF(ISNUMBER(J54),AND(J54&gt;=43831,J54&lt;=73050,J54=INT(J54)),FALSE())),"確認日は時刻なしで必須",IF(OR(J54&lt;発注点チェック!$B$3,J54&gt;発注点チェック!$E$3),"在庫基準日≦確認日≦確認基準日","確認済み")))))))))))))),ISNUMBER(O54),O54=IF(N54="確認済み",0,1))),1,IF(O54&lt;&gt;0,0,IF(AND(IF(D54="未確認",ISTEXT(K54),ISNUMBER(K54)),K54=IF(D54="未確認","",E54*F54+G54),ISTEXT(L54),L54=IF(B54="未確認","在庫未確認",IF(C54&lt;0,"帳簿負数",IF(D54="未確認","条件未確認",IF(C54&lt;=K54,"発注点以下","発注点超")))),ISTEXT(M54),M54=IF(L54="在庫未確認","在庫を確認",IF(L54="帳簿負数","原記録を照合",IF(L54="条件未確認","計算条件を確認",IF(H54="未確認","発注残を確認",IF(I54&gt;0,"納期・引当を照合",IF(L54="発注点以下","発注条件を照合","継続確認"))))))),0,1))))</f>
        <v>0</v>
      </c>
    </row>
    <row r="55" customFormat="false" ht="32" hidden="false" customHeight="true" outlineLevel="0" collapsed="false">
      <c r="A55" s="7"/>
      <c r="B55" s="8"/>
      <c r="C55" s="9"/>
      <c r="D55" s="8"/>
      <c r="E55" s="9"/>
      <c r="F55" s="9"/>
      <c r="G55" s="9"/>
      <c r="H55" s="10"/>
      <c r="I55" s="9"/>
      <c r="J55" s="3"/>
      <c r="K55" s="5" t="str">
        <f aca="false">IF(N55="","",IF(O55&lt;&gt;0,NA(),IF(D55="未確認","",E55*F55+G55)))</f>
        <v/>
      </c>
      <c r="L55" s="1" t="str">
        <f aca="false">IF(N55="","",IF(O55&lt;&gt;0,NA(),IF(B55="未確認","在庫未確認",IF(C55&lt;0,"帳簿負数",IF(D55="未確認","条件未確認",IF(C55&lt;=K55,"発注点以下","発注点超"))))))</f>
        <v/>
      </c>
      <c r="M55" s="1" t="str">
        <f aca="false">IF(N55="","",IF(O55&lt;&gt;0,NA(),IF(L55="在庫未確認","在庫を確認",IF(L55="帳簿負数","原記録を照合",IF(L55="条件未確認","計算条件を確認",IF(H55="未確認","発注残を確認",IF(I55&gt;0,"納期・引当を照合",IF(L55="発注点以下","発注条件を照合","継続確認"))))))))</f>
        <v/>
      </c>
      <c r="N55" s="1" t="str">
        <f aca="false">IF(COUNTA(A55:J55)=0,"",IF(NOT(AND(ISTEXT(A55),LEN(A55)=8,EXACT(LEFT(A55,4),"SKU-"),ISNUMBER(FIND(MID(A55,5,1)&amp;"x","0x1x2x3x4x5x6x7x8x9x")),ISNUMBER(FIND(MID(A55,6,1)&amp;"x","0x1x2x3x4x5x6x7x8x9x")),ISNUMBER(FIND(MID(A55,7,1)&amp;"x","0x1x2x3x4x5x6x7x8x9x")),ISNUMBER(FIND(MID(A55,8,1)&amp;"x","0x1x2x3x4x5x6x7x8x9x")))),"IDはSKU-と半角数字4桁",IF(COUNTIFS($A$8:$A$57,A55)&gt;1,"品目IDが重複",IF(NOT(OR(B55="確認済",B55="未確認")),"在庫区分を確認",IF(AND(B55="確認済",NOT(IF(ISNUMBER(C55),AND(C55&gt;=-1000000,C55&lt;=1000000,C55=INT(C55)),FALSE()))),"確認済在庫は±100万個の整数で必須",IF(AND(B55="未確認",COUNTA(C55)&gt;0),"未確認在庫は空欄",IF(NOT(OR(D55="確認済",D55="未確認")),"条件区分を確認",IF(AND(D55="確認済",NOT(AND(IF(ISNUMBER(E55),AND(E55&gt;=0,E55&lt;=1000000,E55=INT(E55)),FALSE()),IF(ISNUMBER(F55),AND(F55&gt;=1,F55&lt;=365,F55=INT(F55)),FALSE()),IF(ISNUMBER(G55),AND(G55&gt;=0,G55&lt;=1000000,G55=INT(G55)),FALSE())))),"確認済需要/日数/安全在庫を確認",IF(AND(D55="未確認",COUNTA(E55:G55)&gt;0),"未確認条件の3値はすべて空欄",IF(NOT(OR(H55="確認済",H55="未確認")),"発注残区分を確認",IF(AND(H55="確認済",NOT(IF(ISNUMBER(I55),AND(I55&gt;=0,I55&lt;=1000000,I55=INT(I55)),FALSE()))),"確認済発注残は0〜100万個の整数で必須",IF(AND(H55="未確認",COUNTA(I55)&gt;0),"未確認発注残は空欄",IF(NOT(IF(ISNUMBER(J55),AND(J55&gt;=43831,J55&lt;=73050,J55=INT(J55)),FALSE())),"確認日は時刻なしで必須",IF(OR(J55&lt;発注点チェック!$B$3,J55&gt;発注点チェック!$E$3),"在庫基準日≦確認日≦確認基準日","確認済み"))))))))))))))</f>
        <v/>
      </c>
      <c r="O55" s="1" t="str">
        <f aca="false">IF(N55="","",IF(N55="確認済み",0,1))</f>
        <v/>
      </c>
      <c r="P55" s="1" t="n">
        <f aca="false">IF(COUNTA(A55:J55)=0,IF(AND(N55="",O55="",K55="",L55="",M55=""),0,1),IF(NOT(AND(ISTEXT(N55),N55=IF(COUNTA(A55:J55)=0,"",IF(NOT(AND(ISTEXT(A55),LEN(A55)=8,EXACT(LEFT(A55,4),"SKU-"),ISNUMBER(FIND(MID(A55,5,1)&amp;"x","0x1x2x3x4x5x6x7x8x9x")),ISNUMBER(FIND(MID(A55,6,1)&amp;"x","0x1x2x3x4x5x6x7x8x9x")),ISNUMBER(FIND(MID(A55,7,1)&amp;"x","0x1x2x3x4x5x6x7x8x9x")),ISNUMBER(FIND(MID(A55,8,1)&amp;"x","0x1x2x3x4x5x6x7x8x9x")))),"IDはSKU-と半角数字4桁",IF(COUNTIFS($A$8:$A$57,A55)&gt;1,"品目IDが重複",IF(NOT(OR(B55="確認済",B55="未確認")),"在庫区分を確認",IF(AND(B55="確認済",NOT(IF(ISNUMBER(C55),AND(C55&gt;=-1000000,C55&lt;=1000000,C55=INT(C55)),FALSE()))),"確認済在庫は±100万個の整数で必須",IF(AND(B55="未確認",COUNTA(C55)&gt;0),"未確認在庫は空欄",IF(NOT(OR(D55="確認済",D55="未確認")),"条件区分を確認",IF(AND(D55="確認済",NOT(AND(IF(ISNUMBER(E55),AND(E55&gt;=0,E55&lt;=1000000,E55=INT(E55)),FALSE()),IF(ISNUMBER(F55),AND(F55&gt;=1,F55&lt;=365,F55=INT(F55)),FALSE()),IF(ISNUMBER(G55),AND(G55&gt;=0,G55&lt;=1000000,G55=INT(G55)),FALSE())))),"確認済需要/日数/安全在庫を確認",IF(AND(D55="未確認",COUNTA(E55:G55)&gt;0),"未確認条件の3値はすべて空欄",IF(NOT(OR(H55="確認済",H55="未確認")),"発注残区分を確認",IF(AND(H55="確認済",NOT(IF(ISNUMBER(I55),AND(I55&gt;=0,I55&lt;=1000000,I55=INT(I55)),FALSE()))),"確認済発注残は0〜100万個の整数で必須",IF(AND(H55="未確認",COUNTA(I55)&gt;0),"未確認発注残は空欄",IF(NOT(IF(ISNUMBER(J55),AND(J55&gt;=43831,J55&lt;=73050,J55=INT(J55)),FALSE())),"確認日は時刻なしで必須",IF(OR(J55&lt;発注点チェック!$B$3,J55&gt;発注点チェック!$E$3),"在庫基準日≦確認日≦確認基準日","確認済み")))))))))))))),ISNUMBER(O55),O55=IF(N55="確認済み",0,1))),1,IF(O55&lt;&gt;0,0,IF(AND(IF(D55="未確認",ISTEXT(K55),ISNUMBER(K55)),K55=IF(D55="未確認","",E55*F55+G55),ISTEXT(L55),L55=IF(B55="未確認","在庫未確認",IF(C55&lt;0,"帳簿負数",IF(D55="未確認","条件未確認",IF(C55&lt;=K55,"発注点以下","発注点超")))),ISTEXT(M55),M55=IF(L55="在庫未確認","在庫を確認",IF(L55="帳簿負数","原記録を照合",IF(L55="条件未確認","計算条件を確認",IF(H55="未確認","発注残を確認",IF(I55&gt;0,"納期・引当を照合",IF(L55="発注点以下","発注条件を照合","継続確認"))))))),0,1))))</f>
        <v>0</v>
      </c>
    </row>
    <row r="56" customFormat="false" ht="32" hidden="false" customHeight="true" outlineLevel="0" collapsed="false">
      <c r="A56" s="7"/>
      <c r="B56" s="8"/>
      <c r="C56" s="9"/>
      <c r="D56" s="8"/>
      <c r="E56" s="9"/>
      <c r="F56" s="9"/>
      <c r="G56" s="9"/>
      <c r="H56" s="10"/>
      <c r="I56" s="9"/>
      <c r="J56" s="3"/>
      <c r="K56" s="5" t="str">
        <f aca="false">IF(N56="","",IF(O56&lt;&gt;0,NA(),IF(D56="未確認","",E56*F56+G56)))</f>
        <v/>
      </c>
      <c r="L56" s="1" t="str">
        <f aca="false">IF(N56="","",IF(O56&lt;&gt;0,NA(),IF(B56="未確認","在庫未確認",IF(C56&lt;0,"帳簿負数",IF(D56="未確認","条件未確認",IF(C56&lt;=K56,"発注点以下","発注点超"))))))</f>
        <v/>
      </c>
      <c r="M56" s="1" t="str">
        <f aca="false">IF(N56="","",IF(O56&lt;&gt;0,NA(),IF(L56="在庫未確認","在庫を確認",IF(L56="帳簿負数","原記録を照合",IF(L56="条件未確認","計算条件を確認",IF(H56="未確認","発注残を確認",IF(I56&gt;0,"納期・引当を照合",IF(L56="発注点以下","発注条件を照合","継続確認"))))))))</f>
        <v/>
      </c>
      <c r="N56" s="1" t="str">
        <f aca="false">IF(COUNTA(A56:J56)=0,"",IF(NOT(AND(ISTEXT(A56),LEN(A56)=8,EXACT(LEFT(A56,4),"SKU-"),ISNUMBER(FIND(MID(A56,5,1)&amp;"x","0x1x2x3x4x5x6x7x8x9x")),ISNUMBER(FIND(MID(A56,6,1)&amp;"x","0x1x2x3x4x5x6x7x8x9x")),ISNUMBER(FIND(MID(A56,7,1)&amp;"x","0x1x2x3x4x5x6x7x8x9x")),ISNUMBER(FIND(MID(A56,8,1)&amp;"x","0x1x2x3x4x5x6x7x8x9x")))),"IDはSKU-と半角数字4桁",IF(COUNTIFS($A$8:$A$57,A56)&gt;1,"品目IDが重複",IF(NOT(OR(B56="確認済",B56="未確認")),"在庫区分を確認",IF(AND(B56="確認済",NOT(IF(ISNUMBER(C56),AND(C56&gt;=-1000000,C56&lt;=1000000,C56=INT(C56)),FALSE()))),"確認済在庫は±100万個の整数で必須",IF(AND(B56="未確認",COUNTA(C56)&gt;0),"未確認在庫は空欄",IF(NOT(OR(D56="確認済",D56="未確認")),"条件区分を確認",IF(AND(D56="確認済",NOT(AND(IF(ISNUMBER(E56),AND(E56&gt;=0,E56&lt;=1000000,E56=INT(E56)),FALSE()),IF(ISNUMBER(F56),AND(F56&gt;=1,F56&lt;=365,F56=INT(F56)),FALSE()),IF(ISNUMBER(G56),AND(G56&gt;=0,G56&lt;=1000000,G56=INT(G56)),FALSE())))),"確認済需要/日数/安全在庫を確認",IF(AND(D56="未確認",COUNTA(E56:G56)&gt;0),"未確認条件の3値はすべて空欄",IF(NOT(OR(H56="確認済",H56="未確認")),"発注残区分を確認",IF(AND(H56="確認済",NOT(IF(ISNUMBER(I56),AND(I56&gt;=0,I56&lt;=1000000,I56=INT(I56)),FALSE()))),"確認済発注残は0〜100万個の整数で必須",IF(AND(H56="未確認",COUNTA(I56)&gt;0),"未確認発注残は空欄",IF(NOT(IF(ISNUMBER(J56),AND(J56&gt;=43831,J56&lt;=73050,J56=INT(J56)),FALSE())),"確認日は時刻なしで必須",IF(OR(J56&lt;発注点チェック!$B$3,J56&gt;発注点チェック!$E$3),"在庫基準日≦確認日≦確認基準日","確認済み"))))))))))))))</f>
        <v/>
      </c>
      <c r="O56" s="1" t="str">
        <f aca="false">IF(N56="","",IF(N56="確認済み",0,1))</f>
        <v/>
      </c>
      <c r="P56" s="1" t="n">
        <f aca="false">IF(COUNTA(A56:J56)=0,IF(AND(N56="",O56="",K56="",L56="",M56=""),0,1),IF(NOT(AND(ISTEXT(N56),N56=IF(COUNTA(A56:J56)=0,"",IF(NOT(AND(ISTEXT(A56),LEN(A56)=8,EXACT(LEFT(A56,4),"SKU-"),ISNUMBER(FIND(MID(A56,5,1)&amp;"x","0x1x2x3x4x5x6x7x8x9x")),ISNUMBER(FIND(MID(A56,6,1)&amp;"x","0x1x2x3x4x5x6x7x8x9x")),ISNUMBER(FIND(MID(A56,7,1)&amp;"x","0x1x2x3x4x5x6x7x8x9x")),ISNUMBER(FIND(MID(A56,8,1)&amp;"x","0x1x2x3x4x5x6x7x8x9x")))),"IDはSKU-と半角数字4桁",IF(COUNTIFS($A$8:$A$57,A56)&gt;1,"品目IDが重複",IF(NOT(OR(B56="確認済",B56="未確認")),"在庫区分を確認",IF(AND(B56="確認済",NOT(IF(ISNUMBER(C56),AND(C56&gt;=-1000000,C56&lt;=1000000,C56=INT(C56)),FALSE()))),"確認済在庫は±100万個の整数で必須",IF(AND(B56="未確認",COUNTA(C56)&gt;0),"未確認在庫は空欄",IF(NOT(OR(D56="確認済",D56="未確認")),"条件区分を確認",IF(AND(D56="確認済",NOT(AND(IF(ISNUMBER(E56),AND(E56&gt;=0,E56&lt;=1000000,E56=INT(E56)),FALSE()),IF(ISNUMBER(F56),AND(F56&gt;=1,F56&lt;=365,F56=INT(F56)),FALSE()),IF(ISNUMBER(G56),AND(G56&gt;=0,G56&lt;=1000000,G56=INT(G56)),FALSE())))),"確認済需要/日数/安全在庫を確認",IF(AND(D56="未確認",COUNTA(E56:G56)&gt;0),"未確認条件の3値はすべて空欄",IF(NOT(OR(H56="確認済",H56="未確認")),"発注残区分を確認",IF(AND(H56="確認済",NOT(IF(ISNUMBER(I56),AND(I56&gt;=0,I56&lt;=1000000,I56=INT(I56)),FALSE()))),"確認済発注残は0〜100万個の整数で必須",IF(AND(H56="未確認",COUNTA(I56)&gt;0),"未確認発注残は空欄",IF(NOT(IF(ISNUMBER(J56),AND(J56&gt;=43831,J56&lt;=73050,J56=INT(J56)),FALSE())),"確認日は時刻なしで必須",IF(OR(J56&lt;発注点チェック!$B$3,J56&gt;発注点チェック!$E$3),"在庫基準日≦確認日≦確認基準日","確認済み")))))))))))))),ISNUMBER(O56),O56=IF(N56="確認済み",0,1))),1,IF(O56&lt;&gt;0,0,IF(AND(IF(D56="未確認",ISTEXT(K56),ISNUMBER(K56)),K56=IF(D56="未確認","",E56*F56+G56),ISTEXT(L56),L56=IF(B56="未確認","在庫未確認",IF(C56&lt;0,"帳簿負数",IF(D56="未確認","条件未確認",IF(C56&lt;=K56,"発注点以下","発注点超")))),ISTEXT(M56),M56=IF(L56="在庫未確認","在庫を確認",IF(L56="帳簿負数","原記録を照合",IF(L56="条件未確認","計算条件を確認",IF(H56="未確認","発注残を確認",IF(I56&gt;0,"納期・引当を照合",IF(L56="発注点以下","発注条件を照合","継続確認"))))))),0,1))))</f>
        <v>0</v>
      </c>
    </row>
    <row r="57" customFormat="false" ht="32" hidden="false" customHeight="true" outlineLevel="0" collapsed="false">
      <c r="A57" s="7"/>
      <c r="B57" s="8"/>
      <c r="C57" s="9"/>
      <c r="D57" s="8"/>
      <c r="E57" s="9"/>
      <c r="F57" s="9"/>
      <c r="G57" s="9"/>
      <c r="H57" s="10"/>
      <c r="I57" s="9"/>
      <c r="J57" s="3"/>
      <c r="K57" s="5" t="str">
        <f aca="false">IF(N57="","",IF(O57&lt;&gt;0,NA(),IF(D57="未確認","",E57*F57+G57)))</f>
        <v/>
      </c>
      <c r="L57" s="1" t="str">
        <f aca="false">IF(N57="","",IF(O57&lt;&gt;0,NA(),IF(B57="未確認","在庫未確認",IF(C57&lt;0,"帳簿負数",IF(D57="未確認","条件未確認",IF(C57&lt;=K57,"発注点以下","発注点超"))))))</f>
        <v/>
      </c>
      <c r="M57" s="1" t="str">
        <f aca="false">IF(N57="","",IF(O57&lt;&gt;0,NA(),IF(L57="在庫未確認","在庫を確認",IF(L57="帳簿負数","原記録を照合",IF(L57="条件未確認","計算条件を確認",IF(H57="未確認","発注残を確認",IF(I57&gt;0,"納期・引当を照合",IF(L57="発注点以下","発注条件を照合","継続確認"))))))))</f>
        <v/>
      </c>
      <c r="N57" s="1" t="str">
        <f aca="false">IF(COUNTA(A57:J57)=0,"",IF(NOT(AND(ISTEXT(A57),LEN(A57)=8,EXACT(LEFT(A57,4),"SKU-"),ISNUMBER(FIND(MID(A57,5,1)&amp;"x","0x1x2x3x4x5x6x7x8x9x")),ISNUMBER(FIND(MID(A57,6,1)&amp;"x","0x1x2x3x4x5x6x7x8x9x")),ISNUMBER(FIND(MID(A57,7,1)&amp;"x","0x1x2x3x4x5x6x7x8x9x")),ISNUMBER(FIND(MID(A57,8,1)&amp;"x","0x1x2x3x4x5x6x7x8x9x")))),"IDはSKU-と半角数字4桁",IF(COUNTIFS($A$8:$A$57,A57)&gt;1,"品目IDが重複",IF(NOT(OR(B57="確認済",B57="未確認")),"在庫区分を確認",IF(AND(B57="確認済",NOT(IF(ISNUMBER(C57),AND(C57&gt;=-1000000,C57&lt;=1000000,C57=INT(C57)),FALSE()))),"確認済在庫は±100万個の整数で必須",IF(AND(B57="未確認",COUNTA(C57)&gt;0),"未確認在庫は空欄",IF(NOT(OR(D57="確認済",D57="未確認")),"条件区分を確認",IF(AND(D57="確認済",NOT(AND(IF(ISNUMBER(E57),AND(E57&gt;=0,E57&lt;=1000000,E57=INT(E57)),FALSE()),IF(ISNUMBER(F57),AND(F57&gt;=1,F57&lt;=365,F57=INT(F57)),FALSE()),IF(ISNUMBER(G57),AND(G57&gt;=0,G57&lt;=1000000,G57=INT(G57)),FALSE())))),"確認済需要/日数/安全在庫を確認",IF(AND(D57="未確認",COUNTA(E57:G57)&gt;0),"未確認条件の3値はすべて空欄",IF(NOT(OR(H57="確認済",H57="未確認")),"発注残区分を確認",IF(AND(H57="確認済",NOT(IF(ISNUMBER(I57),AND(I57&gt;=0,I57&lt;=1000000,I57=INT(I57)),FALSE()))),"確認済発注残は0〜100万個の整数で必須",IF(AND(H57="未確認",COUNTA(I57)&gt;0),"未確認発注残は空欄",IF(NOT(IF(ISNUMBER(J57),AND(J57&gt;=43831,J57&lt;=73050,J57=INT(J57)),FALSE())),"確認日は時刻なしで必須",IF(OR(J57&lt;発注点チェック!$B$3,J57&gt;発注点チェック!$E$3),"在庫基準日≦確認日≦確認基準日","確認済み"))))))))))))))</f>
        <v/>
      </c>
      <c r="O57" s="1" t="str">
        <f aca="false">IF(N57="","",IF(N57="確認済み",0,1))</f>
        <v/>
      </c>
      <c r="P57" s="1" t="n">
        <f aca="false">IF(COUNTA(A57:J57)=0,IF(AND(N57="",O57="",K57="",L57="",M57=""),0,1),IF(NOT(AND(ISTEXT(N57),N57=IF(COUNTA(A57:J57)=0,"",IF(NOT(AND(ISTEXT(A57),LEN(A57)=8,EXACT(LEFT(A57,4),"SKU-"),ISNUMBER(FIND(MID(A57,5,1)&amp;"x","0x1x2x3x4x5x6x7x8x9x")),ISNUMBER(FIND(MID(A57,6,1)&amp;"x","0x1x2x3x4x5x6x7x8x9x")),ISNUMBER(FIND(MID(A57,7,1)&amp;"x","0x1x2x3x4x5x6x7x8x9x")),ISNUMBER(FIND(MID(A57,8,1)&amp;"x","0x1x2x3x4x5x6x7x8x9x")))),"IDはSKU-と半角数字4桁",IF(COUNTIFS($A$8:$A$57,A57)&gt;1,"品目IDが重複",IF(NOT(OR(B57="確認済",B57="未確認")),"在庫区分を確認",IF(AND(B57="確認済",NOT(IF(ISNUMBER(C57),AND(C57&gt;=-1000000,C57&lt;=1000000,C57=INT(C57)),FALSE()))),"確認済在庫は±100万個の整数で必須",IF(AND(B57="未確認",COUNTA(C57)&gt;0),"未確認在庫は空欄",IF(NOT(OR(D57="確認済",D57="未確認")),"条件区分を確認",IF(AND(D57="確認済",NOT(AND(IF(ISNUMBER(E57),AND(E57&gt;=0,E57&lt;=1000000,E57=INT(E57)),FALSE()),IF(ISNUMBER(F57),AND(F57&gt;=1,F57&lt;=365,F57=INT(F57)),FALSE()),IF(ISNUMBER(G57),AND(G57&gt;=0,G57&lt;=1000000,G57=INT(G57)),FALSE())))),"確認済需要/日数/安全在庫を確認",IF(AND(D57="未確認",COUNTA(E57:G57)&gt;0),"未確認条件の3値はすべて空欄",IF(NOT(OR(H57="確認済",H57="未確認")),"発注残区分を確認",IF(AND(H57="確認済",NOT(IF(ISNUMBER(I57),AND(I57&gt;=0,I57&lt;=1000000,I57=INT(I57)),FALSE()))),"確認済発注残は0〜100万個の整数で必須",IF(AND(H57="未確認",COUNTA(I57)&gt;0),"未確認発注残は空欄",IF(NOT(IF(ISNUMBER(J57),AND(J57&gt;=43831,J57&lt;=73050,J57=INT(J57)),FALSE())),"確認日は時刻なしで必須",IF(OR(J57&lt;発注点チェック!$B$3,J57&gt;発注点チェック!$E$3),"在庫基準日≦確認日≦確認基準日","確認済み")))))))))))))),ISNUMBER(O57),O57=IF(N57="確認済み",0,1))),1,IF(O57&lt;&gt;0,0,IF(AND(IF(D57="未確認",ISTEXT(K57),ISNUMBER(K57)),K57=IF(D57="未確認","",E57*F57+G57),ISTEXT(L57),L57=IF(B57="未確認","在庫未確認",IF(C57&lt;0,"帳簿負数",IF(D57="未確認","条件未確認",IF(C57&lt;=K57,"発注点以下","発注点超")))),ISTEXT(M57),M57=IF(L57="在庫未確認","在庫を確認",IF(L57="帳簿負数","原記録を照合",IF(L57="条件未確認","計算条件を確認",IF(H57="未確認","発注残を確認",IF(I57&gt;0,"納期・引当を照合",IF(L57="発注点以下","発注条件を照合","継続確認"))))))),0,1))))</f>
        <v>0</v>
      </c>
    </row>
    <row r="58" customFormat="false" ht="25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customFormat="false" ht="25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customFormat="false" ht="25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customFormat="false" ht="25" hidden="false" customHeight="true" outlineLevel="0" collapsed="false">
      <c r="A61" s="1" t="s">
        <v>46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customFormat="false" ht="25" hidden="false" customHeight="true" outlineLevel="0" collapsed="false">
      <c r="A62" s="1" t="s">
        <v>47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customFormat="false" ht="25" hidden="false" customHeight="true" outlineLevel="0" collapsed="false">
      <c r="A63" s="1" t="s">
        <v>48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customFormat="false" ht="25" hidden="false" customHeight="true" outlineLevel="0" collapsed="false">
      <c r="A64" s="1" t="s">
        <v>49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customFormat="false" ht="25" hidden="false" customHeight="true" outlineLevel="0" collapsed="false">
      <c r="A65" s="1" t="s">
        <v>50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customFormat="false" ht="25" hidden="false" customHeight="true" outlineLevel="0" collapsed="false">
      <c r="A66" s="1" t="s">
        <v>51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customFormat="false" ht="25" hidden="false" customHeight="true" outlineLevel="0" collapsed="false">
      <c r="A67" s="1" t="s">
        <v>52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customFormat="false" ht="25" hidden="false" customHeight="true" outlineLevel="0" collapsed="false">
      <c r="A68" s="1" t="s">
        <v>53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customFormat="false" ht="25" hidden="false" customHeight="true" outlineLevel="0" collapsed="false">
      <c r="A69" s="1" t="s">
        <v>54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customFormat="false" ht="25" hidden="false" customHeight="true" outlineLevel="0" collapsed="false">
      <c r="A70" s="1" t="s">
        <v>55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customFormat="false" ht="25" hidden="false" customHeight="true" outlineLevel="0" collapsed="false">
      <c r="A71" s="1" t="s">
        <v>56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customFormat="false" ht="25" hidden="false" customHeight="true" outlineLevel="0" collapsed="false">
      <c r="A72" s="1" t="s">
        <v>57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customFormat="false" ht="25" hidden="false" customHeight="true" outlineLevel="0" collapsed="false">
      <c r="A73" s="1" t="s">
        <v>58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customFormat="false" ht="25" hidden="false" customHeight="true" outlineLevel="0" collapsed="false">
      <c r="A74" s="1" t="s">
        <v>59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customFormat="false" ht="25" hidden="false" customHeight="true" outlineLevel="0" collapsed="false">
      <c r="A75" s="1" t="s">
        <v>60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customFormat="false" ht="25" hidden="false" customHeight="true" outlineLevel="0" collapsed="false">
      <c r="A76" s="1" t="s">
        <v>61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customFormat="false" ht="25" hidden="false" customHeight="true" outlineLevel="0" collapsed="false">
      <c r="A77" s="1" t="s">
        <v>62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customFormat="false" ht="25" hidden="false" customHeight="true" outlineLevel="0" collapsed="false">
      <c r="A78" s="1" t="s">
        <v>63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customFormat="false" ht="25" hidden="false" customHeight="true" outlineLevel="0" collapsed="false">
      <c r="A79" s="11" t="s">
        <v>64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customFormat="false" ht="25" hidden="false" customHeight="true" outlineLevel="0" collapsed="false">
      <c r="A80" s="11" t="s">
        <v>65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</sheetData>
  <mergeCells count="1">
    <mergeCell ref="A2:I2"/>
  </mergeCells>
  <conditionalFormatting sqref="N8:P57">
    <cfRule type="expression" priority="2" aboveAverage="0" equalAverage="0" bottom="0" percent="0" rank="0" text="" dxfId="2">
      <formula>AND($N8&lt;&gt;"",$N8&lt;&gt;"確認済み")</formula>
    </cfRule>
  </conditionalFormatting>
  <dataValidations count="3">
    <dataValidation allowBlank="false" errorStyle="stop" operator="between" showDropDown="false" showErrorMessage="false" showInputMessage="false" sqref="B8:B57" type="list">
      <formula1>"確認済,未確認"</formula1>
      <formula2>0</formula2>
    </dataValidation>
    <dataValidation allowBlank="false" errorStyle="stop" operator="between" showDropDown="false" showErrorMessage="false" showInputMessage="false" sqref="D8:D57" type="list">
      <formula1>"確認済,未確認"</formula1>
      <formula2>0</formula2>
    </dataValidation>
    <dataValidation allowBlank="false" errorStyle="stop" operator="between" showDropDown="false" showErrorMessage="false" showInputMessage="false" sqref="H8:H57" type="list">
      <formula1>"確認済,未確認"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2026-10-16T11:26:11Z</dcterms:modified>
  <cp:revision>1</cp:revision>
  <dc:subject/>
  <dc:title/>
</cp:coreProperties>
</file>