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担当状況" sheetId="1" state="visible" r:id="rId3"/>
    <sheet name="担当入力" sheetId="2" state="visible" r:id="rId4"/>
    <sheet name="担当者ID" sheetId="3" state="visible" r:id="rId5"/>
  </sheets>
  <definedNames>
    <definedName function="false" hidden="false" localSheetId="0" name="_xlnm.Print_Area" vbProcedure="false">担当状況!$A$1:$H$17</definedName>
    <definedName function="false" hidden="false" localSheetId="0" name="_xlnm.Print_Titles" vbProcedure="false">担当状況!$9:$9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<sst xmlns="http://schemas.openxmlformats.org/spreadsheetml/2006/main" count="96" uniqueCount="66">
  <si>
    <t xml:space="preserve">主担当・補助と引継ぎを確認</t>
  </si>
  <si>
    <t xml:space="preserve">基準日の前提</t>
  </si>
  <si>
    <t xml:space="preserve">入力の前提</t>
  </si>
  <si>
    <t xml:space="preserve">照合基準日</t>
  </si>
  <si>
    <t xml:space="preserve">期間内（件）</t>
  </si>
  <si>
    <t xml:space="preserve">主未割当（件）</t>
  </si>
  <si>
    <t xml:space="preserve">補助未割当（件）</t>
  </si>
  <si>
    <t xml:space="preserve">主補助同一（件）</t>
  </si>
  <si>
    <t xml:space="preserve">引継未確認（件）</t>
  </si>
  <si>
    <t xml:space="preserve">要確認の仕事（件）</t>
  </si>
  <si>
    <t xml:space="preserve">開始前（件）</t>
  </si>
  <si>
    <t xml:space="preserve">終了後（件）</t>
  </si>
  <si>
    <t xml:space="preserve">確認事項なし（件）</t>
  </si>
  <si>
    <t xml:space="preserve">全記録（件）</t>
  </si>
  <si>
    <t xml:space="preserve">照合差額（件）</t>
  </si>
  <si>
    <r>
      <rPr>
        <sz val="11"/>
        <color rgb="FF20283F"/>
        <rFont val="Noto Sans JP"/>
        <family val="2"/>
      </rPr>
      <t xml:space="preserve">合計は期間内、明細は全行。問題別の件数は重複あり。「要確認の仕事」は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件です。</t>
    </r>
  </si>
  <si>
    <r>
      <rPr>
        <b val="true"/>
        <sz val="11"/>
        <color rgb="FFFFFFFF"/>
        <rFont val="Noto Sans JP"/>
        <family val="2"/>
      </rPr>
      <t xml:space="preserve">仕事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</si>
  <si>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開始日</t>
  </si>
  <si>
    <t xml:space="preserve">終了日</t>
  </si>
  <si>
    <r>
      <rPr>
        <b val="true"/>
        <sz val="11"/>
        <color rgb="FFFFFFFF"/>
        <rFont val="Noto Sans JP"/>
        <family val="2"/>
      </rPr>
      <t xml:space="preserve">主担当</t>
    </r>
    <r>
      <rPr>
        <b val="true"/>
        <sz val="11"/>
        <color rgb="FFFFFFFF"/>
        <rFont val="Arial"/>
        <family val="0"/>
        <charset val="1"/>
      </rPr>
      <t xml:space="preserve">ID</t>
    </r>
  </si>
  <si>
    <r>
      <rPr>
        <b val="true"/>
        <sz val="11"/>
        <color rgb="FFFFFFFF"/>
        <rFont val="Noto Sans JP"/>
        <family val="2"/>
      </rPr>
      <t xml:space="preserve">補助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</si>
  <si>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割当確認</t>
  </si>
  <si>
    <t xml:space="preserve">引継ぎ</t>
  </si>
  <si>
    <t xml:space="preserve">期間区分</t>
  </si>
  <si>
    <t xml:space="preserve">仕事・役割・期間ごとの担当入力</t>
  </si>
  <si>
    <r>
      <rPr>
        <sz val="11"/>
        <color rgb="FF20283F"/>
        <rFont val="Noto Sans JP"/>
        <family val="2"/>
      </rPr>
      <t xml:space="preserve">黄色の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H</t>
    </r>
    <r>
      <rPr>
        <sz val="11"/>
        <color rgb="FF20283F"/>
        <rFont val="Noto Sans JP"/>
        <family val="2"/>
      </rPr>
      <t xml:space="preserve">へ。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管理行、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主担当・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補助。氏名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仕事内容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役割との対応は別資料で確認。</t>
    </r>
  </si>
  <si>
    <r>
      <rPr>
        <sz val="11"/>
        <color rgb="FF20283F"/>
        <rFont val="Noto Sans JP"/>
        <family val="2"/>
      </rPr>
      <t xml:space="preserve">主担当の空欄は未割当。補助が必要かは要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不要で明示。引継ぎ確認は元記録を確認して入力。</t>
    </r>
  </si>
  <si>
    <t xml:space="preserve">補助必要</t>
  </si>
  <si>
    <t xml:space="preserve">引継確認日</t>
  </si>
  <si>
    <t xml:space="preserve">主未割当</t>
  </si>
  <si>
    <t xml:space="preserve">補助未割当</t>
  </si>
  <si>
    <t xml:space="preserve">主補助同一</t>
  </si>
  <si>
    <t xml:space="preserve">引継未確認</t>
  </si>
  <si>
    <t xml:space="preserve">入力の確認</t>
  </si>
  <si>
    <t xml:space="preserve">入力不備</t>
  </si>
  <si>
    <t xml:space="preserve">計算の前提</t>
  </si>
  <si>
    <t xml:space="preserve">WRK-0001</t>
  </si>
  <si>
    <t xml:space="preserve">STF-0001</t>
  </si>
  <si>
    <t xml:space="preserve">STF-0002</t>
  </si>
  <si>
    <t xml:space="preserve">要</t>
  </si>
  <si>
    <t xml:space="preserve">確認済</t>
  </si>
  <si>
    <t xml:space="preserve">WRK-0002</t>
  </si>
  <si>
    <t xml:space="preserve">未確認</t>
  </si>
  <si>
    <t xml:space="preserve">WRK-0003</t>
  </si>
  <si>
    <t xml:space="preserve">不要</t>
  </si>
  <si>
    <t xml:space="preserve">WRK-0004</t>
  </si>
  <si>
    <t xml:space="preserve">STF-0003</t>
  </si>
  <si>
    <t xml:space="preserve">WRK-0005</t>
  </si>
  <si>
    <t xml:space="preserve">STF-0004</t>
  </si>
  <si>
    <t xml:space="preserve">WRK-0006</t>
  </si>
  <si>
    <t xml:space="preserve">WRK-0007</t>
  </si>
  <si>
    <t xml:space="preserve">WRK-0008</t>
  </si>
  <si>
    <r>
      <rPr>
        <sz val="11"/>
        <color rgb="FF20283F"/>
        <rFont val="Noto Sans JP"/>
        <family val="2"/>
      </rPr>
      <t xml:space="preserve">架空教材。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管理行</t>
    </r>
    <r>
      <rPr>
        <sz val="11"/>
        <color rgb="FF20283F"/>
        <rFont val="Arial"/>
        <family val="0"/>
        <charset val="1"/>
      </rPr>
      <t xml:space="preserve">/20</t>
    </r>
    <r>
      <rPr>
        <sz val="11"/>
        <color rgb="FF20283F"/>
        <rFont val="Noto Sans JP"/>
        <family val="2"/>
      </rPr>
      <t xml:space="preserve">担当者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。仕事</t>
    </r>
    <r>
      <rPr>
        <sz val="11"/>
        <color rgb="FF20283F"/>
        <rFont val="Arial"/>
        <family val="0"/>
        <charset val="1"/>
      </rPr>
      <t xml:space="preserve">×</t>
    </r>
    <r>
      <rPr>
        <sz val="11"/>
        <color rgb="FF20283F"/>
        <rFont val="Noto Sans JP"/>
        <family val="2"/>
      </rPr>
      <t xml:space="preserve">役割</t>
    </r>
    <r>
      <rPr>
        <sz val="11"/>
        <color rgb="FF20283F"/>
        <rFont val="Arial"/>
        <family val="0"/>
        <charset val="1"/>
      </rPr>
      <t xml:space="preserve">×</t>
    </r>
    <r>
      <rPr>
        <sz val="11"/>
        <color rgb="FF20283F"/>
        <rFont val="Noto Sans JP"/>
        <family val="2"/>
      </rPr>
      <t xml:space="preserve">期間の対応は元台帳で確認。</t>
    </r>
  </si>
  <si>
    <t xml:space="preserve">主未割当・必要な補助未割当・主補助同一・引継未確認は別件数。要確認は重複しない行数。</t>
  </si>
  <si>
    <r>
      <rPr>
        <sz val="11"/>
        <color rgb="FF20283F"/>
        <rFont val="Noto Sans JP"/>
        <family val="2"/>
      </rPr>
      <t xml:space="preserve">開始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終了の当日を含む。合計は期間内、明細は開始前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終了後も表示。不備は全行検査。</t>
    </r>
  </si>
  <si>
    <t xml:space="preserve">空欄の主担当は未割当。引継ぎ確認済には主担当と確認日が必要。確認日は基準日以前。</t>
  </si>
  <si>
    <r>
      <rPr>
        <sz val="11"/>
        <color rgb="FF20283F"/>
        <rFont val="Noto Sans JP"/>
        <family val="2"/>
      </rPr>
      <t xml:space="preserve">稼働時間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人数充足・資格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権限・承認・業務完了を判定せず、自動割当や外部送信はしません。</t>
    </r>
  </si>
  <si>
    <r>
      <rPr>
        <sz val="11"/>
        <color rgb="FF20283F"/>
        <rFont val="Noto Sans JP"/>
        <family val="2"/>
      </rPr>
      <t xml:space="preserve">同じ仕事内容や人物の別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、未入力仕事・期間の網羅性は元台帳と別途照合。</t>
    </r>
  </si>
  <si>
    <r>
      <rPr>
        <sz val="11"/>
        <color rgb="FF20283F"/>
        <rFont val="Noto Sans JP"/>
        <family val="2"/>
      </rPr>
      <t xml:space="preserve">現在の元台帳の担当を照合。基準日変更だけで過去の担当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引継ぎ履歴を復元しません。</t>
    </r>
  </si>
  <si>
    <r>
      <rPr>
        <sz val="11"/>
        <color rgb="FF20283F"/>
        <rFont val="Noto Sans JP"/>
        <family val="2"/>
      </rPr>
      <t xml:space="preserve">印刷は担当状況のみ。初期</t>
    </r>
    <r>
      <rPr>
        <sz val="11"/>
        <color rgb="FF20283F"/>
        <rFont val="Arial"/>
        <family val="0"/>
        <charset val="1"/>
      </rPr>
      <t xml:space="preserve">A1:H17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件は</t>
    </r>
    <r>
      <rPr>
        <sz val="11"/>
        <color rgb="FF20283F"/>
        <rFont val="Arial"/>
        <family val="0"/>
        <charset val="1"/>
      </rPr>
      <t xml:space="preserve">A1:H40</t>
    </r>
    <r>
      <rPr>
        <sz val="11"/>
        <color rgb="FF20283F"/>
        <rFont val="Noto Sans JP"/>
        <family val="2"/>
      </rPr>
      <t xml:space="preserve">。版</t>
    </r>
    <r>
      <rPr>
        <sz val="11"/>
        <color rgb="FF20283F"/>
        <rFont val="Arial"/>
        <family val="0"/>
        <charset val="1"/>
      </rPr>
      <t xml:space="preserve">1/CC0 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</si>
  <si>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2026-10-16 https://support.microsoft.com/en-us/excel/functions/countifs-function</t>
    </r>
  </si>
  <si>
    <r>
      <rPr>
        <b val="true"/>
        <sz val="16"/>
        <color rgb="FF3048A5"/>
        <rFont val="Noto Sans JP"/>
        <family val="2"/>
      </rPr>
      <t xml:space="preserve">担当者</t>
    </r>
    <r>
      <rPr>
        <b val="true"/>
        <sz val="16"/>
        <color rgb="FF3048A5"/>
        <rFont val="Arial"/>
        <family val="0"/>
        <charset val="1"/>
      </rPr>
      <t xml:space="preserve">ID</t>
    </r>
    <r>
      <rPr>
        <b val="true"/>
        <sz val="16"/>
        <color rgb="FF3048A5"/>
        <rFont val="Noto Sans JP"/>
        <family val="2"/>
      </rPr>
      <t xml:space="preserve">を登録</t>
    </r>
  </si>
  <si>
    <r>
      <rPr>
        <sz val="11"/>
        <color rgb="FF20283F"/>
        <rFont val="Arial"/>
        <family val="0"/>
        <charset val="1"/>
      </rPr>
      <t xml:space="preserve">20ID</t>
    </r>
    <r>
      <rPr>
        <sz val="11"/>
        <color rgb="FF20283F"/>
        <rFont val="Noto Sans JP"/>
        <family val="2"/>
      </rPr>
      <t xml:space="preserve">まで。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</t>
    </r>
    <r>
      <rPr>
        <sz val="11"/>
        <color rgb="FF20283F"/>
        <rFont val="Arial"/>
        <family val="0"/>
        <charset val="1"/>
      </rPr>
      <t xml:space="preserve">1ID</t>
    </r>
    <r>
      <rPr>
        <sz val="11"/>
        <color rgb="FF20283F"/>
        <rFont val="Noto Sans JP"/>
        <family val="2"/>
      </rPr>
      <t xml:space="preserve">。本人・資格・権限・引継ぎ資料との対応は元台帳で管理します。</t>
    </r>
  </si>
  <si>
    <r>
      <rPr>
        <sz val="11"/>
        <color rgb="FF20283F"/>
        <rFont val="Noto Sans JP"/>
        <family val="2"/>
      </rPr>
      <t xml:space="preserve">同じ人物の別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、未入力の仕事、同じ仕事内容の別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は自動検出できません。</t>
    </r>
  </si>
  <si>
    <r>
      <rPr>
        <b val="true"/>
        <sz val="11"/>
        <color rgb="FFFFFFFF"/>
        <rFont val="Noto Sans JP"/>
        <family val="2"/>
      </rPr>
      <t xml:space="preserve">担当者</t>
    </r>
    <r>
      <rPr>
        <b val="true"/>
        <sz val="11"/>
        <color rgb="FFFFFFFF"/>
        <rFont val="Arial"/>
        <family val="0"/>
        <charset val="1"/>
      </rPr>
      <t xml:space="preserve">ID</t>
    </r>
  </si>
  <si>
    <r>
      <rPr>
        <b val="true"/>
        <sz val="11"/>
        <color rgb="FFFFFFFF"/>
        <rFont val="Arial"/>
        <family val="0"/>
        <charset val="1"/>
      </rPr>
      <t xml:space="preserve">ID</t>
    </r>
    <r>
      <rPr>
        <b val="true"/>
        <sz val="11"/>
        <color rgb="FFFFFFFF"/>
        <rFont val="Noto Sans JP"/>
        <family val="2"/>
      </rPr>
      <t xml:space="preserve">の確認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</si>
</sst>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1]yyyy/mm/dd"/>
    <numFmt numFmtId="166" formatCode="0"/>
  </numFmts>
  <fonts count="11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b val="true"/>
      <sz val="16"/>
      <color rgb="FF3048A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b val="1"/>
        <color rgb="FF805400"/>
      </font>
      <fill>
        <patternFill>
          <bgColor rgb="FFFFF1D2"/>
        </patternFill>
      </fill>
    </dxf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3" min="2" style="0" width="21"/>
    <col collapsed="false" customWidth="true" hidden="false" outlineLevel="0" max="4" min="4" style="0" width="22"/>
    <col collapsed="false" customWidth="true" hidden="false" outlineLevel="0" max="5" min="5" style="0" width="21"/>
    <col collapsed="false" customWidth="true" hidden="false" outlineLevel="0" max="6" min="6" style="0" width="26"/>
    <col collapsed="false" customWidth="true" hidden="false" outlineLevel="0" max="7" min="7" style="0" width="22"/>
    <col collapsed="false" customWidth="true" hidden="false" outlineLevel="0" max="8" min="8" style="0" width="21"/>
    <col collapsed="false" customWidth="true" hidden="false" outlineLevel="0" max="10" min="9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1" t="s">
        <v>1</v>
      </c>
      <c r="J2" s="1" t="s">
        <v>2</v>
      </c>
    </row>
    <row r="3" customFormat="false" ht="23" hidden="false" customHeight="true" outlineLevel="0" collapsed="false">
      <c r="A3" s="1" t="s">
        <v>3</v>
      </c>
      <c r="B3" s="3" t="n">
        <v>46311</v>
      </c>
      <c r="C3" s="1"/>
      <c r="D3" s="1"/>
      <c r="E3" s="1"/>
      <c r="F3" s="1"/>
      <c r="G3" s="1"/>
      <c r="H3" s="1" t="str">
        <f aca="false">IF(J3=0,"入力不備なし","入力を確認")</f>
        <v>入力不備なし</v>
      </c>
      <c r="I3" s="1" t="n">
        <f aca="false">IF(AND(ISNUMBER(B3),B3&gt;=43831,B3&lt;73051,B3=INT(B3)),0,1)</f>
        <v>0</v>
      </c>
      <c r="J3" s="1" t="n">
        <f aca="false">I3+SUM(担当入力!P8:P38)+SUM(担当入力!Q8:Q38)+SUM(担当者ID!C8:C27)</f>
        <v>0</v>
      </c>
    </row>
    <row r="4" customFormat="false" ht="23" hidden="false" customHeight="true" outlineLevel="0" collapsed="false">
      <c r="A4" s="1" t="s">
        <v>4</v>
      </c>
      <c r="B4" s="4" t="n">
        <f aca="false">IF($J$3=0,COUNTIFS(担当入力!$N$8:$N$38,"期間内"),NA())</f>
        <v>6</v>
      </c>
      <c r="C4" s="1"/>
      <c r="D4" s="1" t="s">
        <v>5</v>
      </c>
      <c r="E4" s="4" t="n">
        <f aca="false">IF($J$3=0,COUNTIFS(担当入力!$N$8:$N$38,"期間内",担当入力!I8:I38,1),NA())</f>
        <v>2</v>
      </c>
      <c r="F4" s="1"/>
      <c r="G4" s="1" t="s">
        <v>6</v>
      </c>
      <c r="H4" s="4" t="n">
        <f aca="false">IF($J$3=0,COUNTIFS(担当入力!$N$8:$N$38,"期間内",担当入力!J8:J38,1),NA())</f>
        <v>2</v>
      </c>
      <c r="I4" s="1"/>
      <c r="J4" s="1"/>
    </row>
    <row r="5" customFormat="false" ht="23" hidden="false" customHeight="true" outlineLevel="0" collapsed="false">
      <c r="A5" s="1" t="s">
        <v>7</v>
      </c>
      <c r="B5" s="4" t="n">
        <f aca="false">IF($J$3=0,COUNTIFS(担当入力!$N$8:$N$38,"期間内",担当入力!K8:K38,1),NA())</f>
        <v>1</v>
      </c>
      <c r="C5" s="1"/>
      <c r="D5" s="1" t="s">
        <v>8</v>
      </c>
      <c r="E5" s="4" t="n">
        <f aca="false">IF($J$3=0,COUNTIFS(担当入力!$N$8:$N$38,"期間内",担当入力!L8:L38,1),NA())</f>
        <v>3</v>
      </c>
      <c r="F5" s="1"/>
      <c r="G5" s="1" t="s">
        <v>9</v>
      </c>
      <c r="H5" s="4" t="n">
        <f aca="false">IF($J$3=0,COUNTIFS(担当入力!$N$8:$N$38,"期間内",担当入力!M8:M38,"&lt;&gt;割当あり")+COUNTIFS(担当入力!$N$8:$N$38,"期間内",担当入力!M8:M38,"割当あり",担当入力!L8:L38,1),NA())</f>
        <v>4</v>
      </c>
      <c r="I5" s="1"/>
      <c r="J5" s="1"/>
    </row>
    <row r="6" customFormat="false" ht="23" hidden="false" customHeight="true" outlineLevel="0" collapsed="false">
      <c r="A6" s="1" t="s">
        <v>10</v>
      </c>
      <c r="B6" s="4" t="n">
        <f aca="false">IF($J$3=0,COUNTIFS(担当入力!N8:N38,"開始前"),NA())</f>
        <v>1</v>
      </c>
      <c r="C6" s="1"/>
      <c r="D6" s="1" t="s">
        <v>11</v>
      </c>
      <c r="E6" s="4" t="n">
        <f aca="false">IF($J$3=0,COUNTIFS(担当入力!N8:N38,"終了後"),NA())</f>
        <v>1</v>
      </c>
      <c r="F6" s="1"/>
      <c r="G6" s="1" t="s">
        <v>12</v>
      </c>
      <c r="H6" s="4" t="n">
        <f aca="false">IF($J$3=0,COUNTIFS(担当入力!$N$8:$N$38,"期間内",担当入力!M8:M38,"割当あり",担当入力!L8:L38,0),NA())</f>
        <v>2</v>
      </c>
      <c r="I6" s="1"/>
      <c r="J6" s="1"/>
    </row>
    <row r="7" customFormat="false" ht="23" hidden="false" customHeight="true" outlineLevel="0" collapsed="false">
      <c r="A7" s="1" t="s">
        <v>13</v>
      </c>
      <c r="B7" s="4" t="n">
        <f aca="false">IF($J$3=0,COUNTIFS(担当入力!O8:O38,"確認済み"),NA())</f>
        <v>8</v>
      </c>
      <c r="C7" s="1"/>
      <c r="D7" s="1"/>
      <c r="E7" s="1"/>
      <c r="F7" s="1"/>
      <c r="G7" s="1" t="s">
        <v>14</v>
      </c>
      <c r="H7" s="4" t="n">
        <f aca="false">B7-B4-B6-E6</f>
        <v>0</v>
      </c>
      <c r="I7" s="1"/>
      <c r="J7" s="1"/>
    </row>
    <row r="8" customFormat="false" ht="23" hidden="false" customHeight="true" outlineLevel="0" collapsed="false">
      <c r="A8" s="1" t="s">
        <v>15</v>
      </c>
      <c r="B8" s="1"/>
      <c r="C8" s="1"/>
      <c r="D8" s="1"/>
      <c r="E8" s="1"/>
      <c r="F8" s="1"/>
      <c r="G8" s="1"/>
      <c r="H8" s="1"/>
      <c r="I8" s="1"/>
      <c r="J8" s="1"/>
    </row>
    <row r="9" customFormat="false" ht="38" hidden="false" customHeight="true" outlineLevel="0" collapsed="false">
      <c r="A9" s="5" t="s">
        <v>16</v>
      </c>
      <c r="B9" s="5" t="s">
        <v>17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5" t="s">
        <v>23</v>
      </c>
      <c r="I9" s="1"/>
      <c r="J9" s="1"/>
    </row>
    <row r="10" customFormat="false" ht="30" hidden="false" customHeight="true" outlineLevel="0" collapsed="false">
      <c r="A10" s="1" t="str">
        <f aca="false">IF(COUNTA(担当入力!A8:H8)=0,"",担当入力!A8)</f>
        <v>WRK-0001</v>
      </c>
      <c r="B10" s="6" t="n">
        <f aca="false">IF(COUNTA(担当入力!A8:H8)=0,"",担当入力!B8)</f>
        <v>46296</v>
      </c>
      <c r="C10" s="6" t="n">
        <f aca="false">IF(COUNTA(担当入力!A8:H8)=0,"",担当入力!C8)</f>
        <v>46326</v>
      </c>
      <c r="D10" s="7" t="str">
        <f aca="false">IF(COUNTA(担当入力!A8:H8)=0,"",IF(担当入力!D8="","",担当入力!D8))</f>
        <v>STF-0001</v>
      </c>
      <c r="E10" s="7" t="str">
        <f aca="false">IF(COUNTA(担当入力!A8:H8)=0,"",IF(担当入力!E8="","",担当入力!E8))</f>
        <v>STF-0002</v>
      </c>
      <c r="F10" s="8" t="str">
        <f aca="false">IF(COUNTA(担当入力!A8:H8)=0,"",担当入力!M8)</f>
        <v>割当あり</v>
      </c>
      <c r="G10" s="8" t="str">
        <f aca="false">IF(COUNTA(担当入力!A8:H8)=0,"",担当入力!G8)</f>
        <v>確認済</v>
      </c>
      <c r="H10" s="7" t="str">
        <f aca="false">IF(COUNTA(担当入力!A8:H8)=0,"",担当入力!N8)</f>
        <v>期間内</v>
      </c>
      <c r="I10" s="1"/>
      <c r="J10" s="1"/>
    </row>
    <row r="11" customFormat="false" ht="30" hidden="false" customHeight="true" outlineLevel="0" collapsed="false">
      <c r="A11" s="1" t="str">
        <f aca="false">IF(COUNTA(担当入力!A9:H9)=0,"",担当入力!A9)</f>
        <v>WRK-0002</v>
      </c>
      <c r="B11" s="6" t="n">
        <f aca="false">IF(COUNTA(担当入力!A9:H9)=0,"",担当入力!B9)</f>
        <v>46296</v>
      </c>
      <c r="C11" s="6" t="n">
        <f aca="false">IF(COUNTA(担当入力!A9:H9)=0,"",担当入力!C9)</f>
        <v>46326</v>
      </c>
      <c r="D11" s="7" t="str">
        <f aca="false">IF(COUNTA(担当入力!A9:H9)=0,"",IF(担当入力!D9="","",担当入力!D9))</f>
        <v/>
      </c>
      <c r="E11" s="7" t="str">
        <f aca="false">IF(COUNTA(担当入力!A9:H9)=0,"",IF(担当入力!E9="","",担当入力!E9))</f>
        <v>STF-0002</v>
      </c>
      <c r="F11" s="8" t="str">
        <f aca="false">IF(COUNTA(担当入力!A9:H9)=0,"",担当入力!M9)</f>
        <v>主未割当</v>
      </c>
      <c r="G11" s="8" t="str">
        <f aca="false">IF(COUNTA(担当入力!A9:H9)=0,"",担当入力!G9)</f>
        <v>未確認</v>
      </c>
      <c r="H11" s="7" t="str">
        <f aca="false">IF(COUNTA(担当入力!A9:H9)=0,"",担当入力!N9)</f>
        <v>期間内</v>
      </c>
      <c r="I11" s="1"/>
      <c r="J11" s="1"/>
    </row>
    <row r="12" customFormat="false" ht="30" hidden="false" customHeight="true" outlineLevel="0" collapsed="false">
      <c r="A12" s="1" t="str">
        <f aca="false">IF(COUNTA(担当入力!A10:H10)=0,"",担当入力!A10)</f>
        <v>WRK-0003</v>
      </c>
      <c r="B12" s="6" t="n">
        <f aca="false">IF(COUNTA(担当入力!A10:H10)=0,"",担当入力!B10)</f>
        <v>46296</v>
      </c>
      <c r="C12" s="6" t="n">
        <f aca="false">IF(COUNTA(担当入力!A10:H10)=0,"",担当入力!C10)</f>
        <v>46326</v>
      </c>
      <c r="D12" s="7" t="str">
        <f aca="false">IF(COUNTA(担当入力!A10:H10)=0,"",IF(担当入力!D10="","",担当入力!D10))</f>
        <v>STF-0002</v>
      </c>
      <c r="E12" s="7" t="str">
        <f aca="false">IF(COUNTA(担当入力!A10:H10)=0,"",IF(担当入力!E10="","",担当入力!E10))</f>
        <v/>
      </c>
      <c r="F12" s="8" t="str">
        <f aca="false">IF(COUNTA(担当入力!A10:H10)=0,"",担当入力!M10)</f>
        <v>補助未割当</v>
      </c>
      <c r="G12" s="8" t="str">
        <f aca="false">IF(COUNTA(担当入力!A10:H10)=0,"",担当入力!G10)</f>
        <v>不要</v>
      </c>
      <c r="H12" s="7" t="str">
        <f aca="false">IF(COUNTA(担当入力!A10:H10)=0,"",担当入力!N10)</f>
        <v>期間内</v>
      </c>
      <c r="I12" s="1"/>
      <c r="J12" s="1"/>
    </row>
    <row r="13" customFormat="false" ht="30" hidden="false" customHeight="true" outlineLevel="0" collapsed="false">
      <c r="A13" s="1" t="str">
        <f aca="false">IF(COUNTA(担当入力!A11:H11)=0,"",担当入力!A11)</f>
        <v>WRK-0004</v>
      </c>
      <c r="B13" s="6" t="n">
        <f aca="false">IF(COUNTA(担当入力!A11:H11)=0,"",担当入力!B11)</f>
        <v>46296</v>
      </c>
      <c r="C13" s="6" t="n">
        <f aca="false">IF(COUNTA(担当入力!A11:H11)=0,"",担当入力!C11)</f>
        <v>46326</v>
      </c>
      <c r="D13" s="7" t="str">
        <f aca="false">IF(COUNTA(担当入力!A11:H11)=0,"",IF(担当入力!D11="","",担当入力!D11))</f>
        <v>STF-0003</v>
      </c>
      <c r="E13" s="7" t="str">
        <f aca="false">IF(COUNTA(担当入力!A11:H11)=0,"",IF(担当入力!E11="","",担当入力!E11))</f>
        <v>STF-0003</v>
      </c>
      <c r="F13" s="8" t="str">
        <f aca="false">IF(COUNTA(担当入力!A11:H11)=0,"",担当入力!M11)</f>
        <v>主補助同一</v>
      </c>
      <c r="G13" s="8" t="str">
        <f aca="false">IF(COUNTA(担当入力!A11:H11)=0,"",担当入力!G11)</f>
        <v>未確認</v>
      </c>
      <c r="H13" s="7" t="str">
        <f aca="false">IF(COUNTA(担当入力!A11:H11)=0,"",担当入力!N11)</f>
        <v>期間内</v>
      </c>
      <c r="I13" s="1"/>
      <c r="J13" s="1"/>
    </row>
    <row r="14" customFormat="false" ht="30" hidden="false" customHeight="true" outlineLevel="0" collapsed="false">
      <c r="A14" s="1" t="str">
        <f aca="false">IF(COUNTA(担当入力!A12:H12)=0,"",担当入力!A12)</f>
        <v>WRK-0005</v>
      </c>
      <c r="B14" s="6" t="n">
        <f aca="false">IF(COUNTA(担当入力!A12:H12)=0,"",担当入力!B12)</f>
        <v>46296</v>
      </c>
      <c r="C14" s="6" t="n">
        <f aca="false">IF(COUNTA(担当入力!A12:H12)=0,"",担当入力!C12)</f>
        <v>46326</v>
      </c>
      <c r="D14" s="7" t="str">
        <f aca="false">IF(COUNTA(担当入力!A12:H12)=0,"",IF(担当入力!D12="","",担当入力!D12))</f>
        <v>STF-0004</v>
      </c>
      <c r="E14" s="7" t="str">
        <f aca="false">IF(COUNTA(担当入力!A12:H12)=0,"",IF(担当入力!E12="","",担当入力!E12))</f>
        <v/>
      </c>
      <c r="F14" s="8" t="str">
        <f aca="false">IF(COUNTA(担当入力!A12:H12)=0,"",担当入力!M12)</f>
        <v>割当あり</v>
      </c>
      <c r="G14" s="8" t="str">
        <f aca="false">IF(COUNTA(担当入力!A12:H12)=0,"",担当入力!G12)</f>
        <v>不要</v>
      </c>
      <c r="H14" s="7" t="str">
        <f aca="false">IF(COUNTA(担当入力!A12:H12)=0,"",担当入力!N12)</f>
        <v>期間内</v>
      </c>
      <c r="I14" s="1"/>
      <c r="J14" s="1"/>
    </row>
    <row r="15" customFormat="false" ht="30" hidden="false" customHeight="true" outlineLevel="0" collapsed="false">
      <c r="A15" s="1" t="str">
        <f aca="false">IF(COUNTA(担当入力!A13:H13)=0,"",担当入力!A13)</f>
        <v>WRK-0006</v>
      </c>
      <c r="B15" s="6" t="n">
        <f aca="false">IF(COUNTA(担当入力!A13:H13)=0,"",担当入力!B13)</f>
        <v>46315</v>
      </c>
      <c r="C15" s="6" t="n">
        <f aca="false">IF(COUNTA(担当入力!A13:H13)=0,"",担当入力!C13)</f>
        <v>46326</v>
      </c>
      <c r="D15" s="7" t="str">
        <f aca="false">IF(COUNTA(担当入力!A13:H13)=0,"",IF(担当入力!D13="","",担当入力!D13))</f>
        <v/>
      </c>
      <c r="E15" s="7" t="str">
        <f aca="false">IF(COUNTA(担当入力!A13:H13)=0,"",IF(担当入力!E13="","",担当入力!E13))</f>
        <v/>
      </c>
      <c r="F15" s="8" t="str">
        <f aca="false">IF(COUNTA(担当入力!A13:H13)=0,"",担当入力!M13)</f>
        <v>主・補助未割当</v>
      </c>
      <c r="G15" s="8" t="str">
        <f aca="false">IF(COUNTA(担当入力!A13:H13)=0,"",担当入力!G13)</f>
        <v>未確認</v>
      </c>
      <c r="H15" s="7" t="str">
        <f aca="false">IF(COUNTA(担当入力!A13:H13)=0,"",担当入力!N13)</f>
        <v>開始前</v>
      </c>
      <c r="I15" s="1"/>
      <c r="J15" s="1"/>
    </row>
    <row r="16" customFormat="false" ht="30" hidden="false" customHeight="true" outlineLevel="0" collapsed="false">
      <c r="A16" s="1" t="str">
        <f aca="false">IF(COUNTA(担当入力!A14:H14)=0,"",担当入力!A14)</f>
        <v>WRK-0007</v>
      </c>
      <c r="B16" s="6" t="n">
        <f aca="false">IF(COUNTA(担当入力!A14:H14)=0,"",担当入力!B14)</f>
        <v>46266</v>
      </c>
      <c r="C16" s="6" t="n">
        <f aca="false">IF(COUNTA(担当入力!A14:H14)=0,"",担当入力!C14)</f>
        <v>46295</v>
      </c>
      <c r="D16" s="7" t="str">
        <f aca="false">IF(COUNTA(担当入力!A14:H14)=0,"",IF(担当入力!D14="","",担当入力!D14))</f>
        <v>STF-0001</v>
      </c>
      <c r="E16" s="7" t="str">
        <f aca="false">IF(COUNTA(担当入力!A14:H14)=0,"",IF(担当入力!E14="","",担当入力!E14))</f>
        <v>STF-0002</v>
      </c>
      <c r="F16" s="8" t="str">
        <f aca="false">IF(COUNTA(担当入力!A14:H14)=0,"",担当入力!M14)</f>
        <v>割当あり</v>
      </c>
      <c r="G16" s="8" t="str">
        <f aca="false">IF(COUNTA(担当入力!A14:H14)=0,"",担当入力!G14)</f>
        <v>確認済</v>
      </c>
      <c r="H16" s="7" t="str">
        <f aca="false">IF(COUNTA(担当入力!A14:H14)=0,"",担当入力!N14)</f>
        <v>終了後</v>
      </c>
      <c r="I16" s="1"/>
      <c r="J16" s="1"/>
    </row>
    <row r="17" customFormat="false" ht="30" hidden="false" customHeight="true" outlineLevel="0" collapsed="false">
      <c r="A17" s="1" t="str">
        <f aca="false">IF(COUNTA(担当入力!A15:H15)=0,"",担当入力!A15)</f>
        <v>WRK-0008</v>
      </c>
      <c r="B17" s="6" t="n">
        <f aca="false">IF(COUNTA(担当入力!A15:H15)=0,"",担当入力!B15)</f>
        <v>46296</v>
      </c>
      <c r="C17" s="6" t="n">
        <f aca="false">IF(COUNTA(担当入力!A15:H15)=0,"",担当入力!C15)</f>
        <v>46326</v>
      </c>
      <c r="D17" s="7" t="str">
        <f aca="false">IF(COUNTA(担当入力!A15:H15)=0,"",IF(担当入力!D15="","",担当入力!D15))</f>
        <v/>
      </c>
      <c r="E17" s="7" t="str">
        <f aca="false">IF(COUNTA(担当入力!A15:H15)=0,"",IF(担当入力!E15="","",担当入力!E15))</f>
        <v/>
      </c>
      <c r="F17" s="8" t="str">
        <f aca="false">IF(COUNTA(担当入力!A15:H15)=0,"",担当入力!M15)</f>
        <v>主・補助未割当</v>
      </c>
      <c r="G17" s="8" t="str">
        <f aca="false">IF(COUNTA(担当入力!A15:H15)=0,"",担当入力!G15)</f>
        <v>未確認</v>
      </c>
      <c r="H17" s="7" t="str">
        <f aca="false">IF(COUNTA(担当入力!A15:H15)=0,"",担当入力!N15)</f>
        <v>期間内</v>
      </c>
      <c r="I17" s="1"/>
      <c r="J17" s="1"/>
    </row>
    <row r="18" customFormat="false" ht="30" hidden="false" customHeight="true" outlineLevel="0" collapsed="false">
      <c r="A18" s="1" t="str">
        <f aca="false">IF(COUNTA(担当入力!A16:H16)=0,"",担当入力!A16)</f>
        <v/>
      </c>
      <c r="B18" s="6" t="str">
        <f aca="false">IF(COUNTA(担当入力!A16:H16)=0,"",担当入力!B16)</f>
        <v/>
      </c>
      <c r="C18" s="6" t="str">
        <f aca="false">IF(COUNTA(担当入力!A16:H16)=0,"",担当入力!C16)</f>
        <v/>
      </c>
      <c r="D18" s="7" t="str">
        <f aca="false">IF(COUNTA(担当入力!A16:H16)=0,"",IF(担当入力!D16="","",担当入力!D16))</f>
        <v/>
      </c>
      <c r="E18" s="7" t="str">
        <f aca="false">IF(COUNTA(担当入力!A16:H16)=0,"",IF(担当入力!E16="","",担当入力!E16))</f>
        <v/>
      </c>
      <c r="F18" s="8" t="str">
        <f aca="false">IF(COUNTA(担当入力!A16:H16)=0,"",担当入力!M16)</f>
        <v/>
      </c>
      <c r="G18" s="8" t="str">
        <f aca="false">IF(COUNTA(担当入力!A16:H16)=0,"",担当入力!G16)</f>
        <v/>
      </c>
      <c r="H18" s="7" t="str">
        <f aca="false">IF(COUNTA(担当入力!A16:H16)=0,"",担当入力!N16)</f>
        <v/>
      </c>
      <c r="I18" s="1"/>
      <c r="J18" s="1"/>
    </row>
    <row r="19" customFormat="false" ht="30" hidden="false" customHeight="true" outlineLevel="0" collapsed="false">
      <c r="A19" s="1" t="str">
        <f aca="false">IF(COUNTA(担当入力!A17:H17)=0,"",担当入力!A17)</f>
        <v/>
      </c>
      <c r="B19" s="6" t="str">
        <f aca="false">IF(COUNTA(担当入力!A17:H17)=0,"",担当入力!B17)</f>
        <v/>
      </c>
      <c r="C19" s="6" t="str">
        <f aca="false">IF(COUNTA(担当入力!A17:H17)=0,"",担当入力!C17)</f>
        <v/>
      </c>
      <c r="D19" s="7" t="str">
        <f aca="false">IF(COUNTA(担当入力!A17:H17)=0,"",IF(担当入力!D17="","",担当入力!D17))</f>
        <v/>
      </c>
      <c r="E19" s="7" t="str">
        <f aca="false">IF(COUNTA(担当入力!A17:H17)=0,"",IF(担当入力!E17="","",担当入力!E17))</f>
        <v/>
      </c>
      <c r="F19" s="8" t="str">
        <f aca="false">IF(COUNTA(担当入力!A17:H17)=0,"",担当入力!M17)</f>
        <v/>
      </c>
      <c r="G19" s="8" t="str">
        <f aca="false">IF(COUNTA(担当入力!A17:H17)=0,"",担当入力!G17)</f>
        <v/>
      </c>
      <c r="H19" s="7" t="str">
        <f aca="false">IF(COUNTA(担当入力!A17:H17)=0,"",担当入力!N17)</f>
        <v/>
      </c>
      <c r="I19" s="1"/>
      <c r="J19" s="1"/>
    </row>
    <row r="20" customFormat="false" ht="30" hidden="false" customHeight="true" outlineLevel="0" collapsed="false">
      <c r="A20" s="1" t="str">
        <f aca="false">IF(COUNTA(担当入力!A18:H18)=0,"",担当入力!A18)</f>
        <v/>
      </c>
      <c r="B20" s="6" t="str">
        <f aca="false">IF(COUNTA(担当入力!A18:H18)=0,"",担当入力!B18)</f>
        <v/>
      </c>
      <c r="C20" s="6" t="str">
        <f aca="false">IF(COUNTA(担当入力!A18:H18)=0,"",担当入力!C18)</f>
        <v/>
      </c>
      <c r="D20" s="7" t="str">
        <f aca="false">IF(COUNTA(担当入力!A18:H18)=0,"",IF(担当入力!D18="","",担当入力!D18))</f>
        <v/>
      </c>
      <c r="E20" s="7" t="str">
        <f aca="false">IF(COUNTA(担当入力!A18:H18)=0,"",IF(担当入力!E18="","",担当入力!E18))</f>
        <v/>
      </c>
      <c r="F20" s="8" t="str">
        <f aca="false">IF(COUNTA(担当入力!A18:H18)=0,"",担当入力!M18)</f>
        <v/>
      </c>
      <c r="G20" s="8" t="str">
        <f aca="false">IF(COUNTA(担当入力!A18:H18)=0,"",担当入力!G18)</f>
        <v/>
      </c>
      <c r="H20" s="7" t="str">
        <f aca="false">IF(COUNTA(担当入力!A18:H18)=0,"",担当入力!N18)</f>
        <v/>
      </c>
      <c r="I20" s="1"/>
      <c r="J20" s="1"/>
    </row>
    <row r="21" customFormat="false" ht="30" hidden="false" customHeight="true" outlineLevel="0" collapsed="false">
      <c r="A21" s="1" t="str">
        <f aca="false">IF(COUNTA(担当入力!A19:H19)=0,"",担当入力!A19)</f>
        <v/>
      </c>
      <c r="B21" s="6" t="str">
        <f aca="false">IF(COUNTA(担当入力!A19:H19)=0,"",担当入力!B19)</f>
        <v/>
      </c>
      <c r="C21" s="6" t="str">
        <f aca="false">IF(COUNTA(担当入力!A19:H19)=0,"",担当入力!C19)</f>
        <v/>
      </c>
      <c r="D21" s="7" t="str">
        <f aca="false">IF(COUNTA(担当入力!A19:H19)=0,"",IF(担当入力!D19="","",担当入力!D19))</f>
        <v/>
      </c>
      <c r="E21" s="7" t="str">
        <f aca="false">IF(COUNTA(担当入力!A19:H19)=0,"",IF(担当入力!E19="","",担当入力!E19))</f>
        <v/>
      </c>
      <c r="F21" s="8" t="str">
        <f aca="false">IF(COUNTA(担当入力!A19:H19)=0,"",担当入力!M19)</f>
        <v/>
      </c>
      <c r="G21" s="8" t="str">
        <f aca="false">IF(COUNTA(担当入力!A19:H19)=0,"",担当入力!G19)</f>
        <v/>
      </c>
      <c r="H21" s="7" t="str">
        <f aca="false">IF(COUNTA(担当入力!A19:H19)=0,"",担当入力!N19)</f>
        <v/>
      </c>
      <c r="I21" s="1"/>
      <c r="J21" s="1"/>
    </row>
    <row r="22" customFormat="false" ht="30" hidden="false" customHeight="true" outlineLevel="0" collapsed="false">
      <c r="A22" s="1" t="str">
        <f aca="false">IF(COUNTA(担当入力!A20:H20)=0,"",担当入力!A20)</f>
        <v/>
      </c>
      <c r="B22" s="6" t="str">
        <f aca="false">IF(COUNTA(担当入力!A20:H20)=0,"",担当入力!B20)</f>
        <v/>
      </c>
      <c r="C22" s="6" t="str">
        <f aca="false">IF(COUNTA(担当入力!A20:H20)=0,"",担当入力!C20)</f>
        <v/>
      </c>
      <c r="D22" s="7" t="str">
        <f aca="false">IF(COUNTA(担当入力!A20:H20)=0,"",IF(担当入力!D20="","",担当入力!D20))</f>
        <v/>
      </c>
      <c r="E22" s="7" t="str">
        <f aca="false">IF(COUNTA(担当入力!A20:H20)=0,"",IF(担当入力!E20="","",担当入力!E20))</f>
        <v/>
      </c>
      <c r="F22" s="8" t="str">
        <f aca="false">IF(COUNTA(担当入力!A20:H20)=0,"",担当入力!M20)</f>
        <v/>
      </c>
      <c r="G22" s="8" t="str">
        <f aca="false">IF(COUNTA(担当入力!A20:H20)=0,"",担当入力!G20)</f>
        <v/>
      </c>
      <c r="H22" s="7" t="str">
        <f aca="false">IF(COUNTA(担当入力!A20:H20)=0,"",担当入力!N20)</f>
        <v/>
      </c>
      <c r="I22" s="1"/>
      <c r="J22" s="1"/>
    </row>
    <row r="23" customFormat="false" ht="30" hidden="false" customHeight="true" outlineLevel="0" collapsed="false">
      <c r="A23" s="1" t="str">
        <f aca="false">IF(COUNTA(担当入力!A21:H21)=0,"",担当入力!A21)</f>
        <v/>
      </c>
      <c r="B23" s="6" t="str">
        <f aca="false">IF(COUNTA(担当入力!A21:H21)=0,"",担当入力!B21)</f>
        <v/>
      </c>
      <c r="C23" s="6" t="str">
        <f aca="false">IF(COUNTA(担当入力!A21:H21)=0,"",担当入力!C21)</f>
        <v/>
      </c>
      <c r="D23" s="7" t="str">
        <f aca="false">IF(COUNTA(担当入力!A21:H21)=0,"",IF(担当入力!D21="","",担当入力!D21))</f>
        <v/>
      </c>
      <c r="E23" s="7" t="str">
        <f aca="false">IF(COUNTA(担当入力!A21:H21)=0,"",IF(担当入力!E21="","",担当入力!E21))</f>
        <v/>
      </c>
      <c r="F23" s="8" t="str">
        <f aca="false">IF(COUNTA(担当入力!A21:H21)=0,"",担当入力!M21)</f>
        <v/>
      </c>
      <c r="G23" s="8" t="str">
        <f aca="false">IF(COUNTA(担当入力!A21:H21)=0,"",担当入力!G21)</f>
        <v/>
      </c>
      <c r="H23" s="7" t="str">
        <f aca="false">IF(COUNTA(担当入力!A21:H21)=0,"",担当入力!N21)</f>
        <v/>
      </c>
      <c r="I23" s="1"/>
      <c r="J23" s="1"/>
    </row>
    <row r="24" customFormat="false" ht="30" hidden="false" customHeight="true" outlineLevel="0" collapsed="false">
      <c r="A24" s="1" t="str">
        <f aca="false">IF(COUNTA(担当入力!A22:H22)=0,"",担当入力!A22)</f>
        <v/>
      </c>
      <c r="B24" s="6" t="str">
        <f aca="false">IF(COUNTA(担当入力!A22:H22)=0,"",担当入力!B22)</f>
        <v/>
      </c>
      <c r="C24" s="6" t="str">
        <f aca="false">IF(COUNTA(担当入力!A22:H22)=0,"",担当入力!C22)</f>
        <v/>
      </c>
      <c r="D24" s="7" t="str">
        <f aca="false">IF(COUNTA(担当入力!A22:H22)=0,"",IF(担当入力!D22="","",担当入力!D22))</f>
        <v/>
      </c>
      <c r="E24" s="7" t="str">
        <f aca="false">IF(COUNTA(担当入力!A22:H22)=0,"",IF(担当入力!E22="","",担当入力!E22))</f>
        <v/>
      </c>
      <c r="F24" s="8" t="str">
        <f aca="false">IF(COUNTA(担当入力!A22:H22)=0,"",担当入力!M22)</f>
        <v/>
      </c>
      <c r="G24" s="8" t="str">
        <f aca="false">IF(COUNTA(担当入力!A22:H22)=0,"",担当入力!G22)</f>
        <v/>
      </c>
      <c r="H24" s="7" t="str">
        <f aca="false">IF(COUNTA(担当入力!A22:H22)=0,"",担当入力!N22)</f>
        <v/>
      </c>
      <c r="I24" s="1"/>
      <c r="J24" s="1"/>
    </row>
    <row r="25" customFormat="false" ht="30" hidden="false" customHeight="true" outlineLevel="0" collapsed="false">
      <c r="A25" s="1" t="str">
        <f aca="false">IF(COUNTA(担当入力!A23:H23)=0,"",担当入力!A23)</f>
        <v/>
      </c>
      <c r="B25" s="6" t="str">
        <f aca="false">IF(COUNTA(担当入力!A23:H23)=0,"",担当入力!B23)</f>
        <v/>
      </c>
      <c r="C25" s="6" t="str">
        <f aca="false">IF(COUNTA(担当入力!A23:H23)=0,"",担当入力!C23)</f>
        <v/>
      </c>
      <c r="D25" s="7" t="str">
        <f aca="false">IF(COUNTA(担当入力!A23:H23)=0,"",IF(担当入力!D23="","",担当入力!D23))</f>
        <v/>
      </c>
      <c r="E25" s="7" t="str">
        <f aca="false">IF(COUNTA(担当入力!A23:H23)=0,"",IF(担当入力!E23="","",担当入力!E23))</f>
        <v/>
      </c>
      <c r="F25" s="8" t="str">
        <f aca="false">IF(COUNTA(担当入力!A23:H23)=0,"",担当入力!M23)</f>
        <v/>
      </c>
      <c r="G25" s="8" t="str">
        <f aca="false">IF(COUNTA(担当入力!A23:H23)=0,"",担当入力!G23)</f>
        <v/>
      </c>
      <c r="H25" s="7" t="str">
        <f aca="false">IF(COUNTA(担当入力!A23:H23)=0,"",担当入力!N23)</f>
        <v/>
      </c>
      <c r="I25" s="1"/>
      <c r="J25" s="1"/>
    </row>
    <row r="26" customFormat="false" ht="30" hidden="false" customHeight="true" outlineLevel="0" collapsed="false">
      <c r="A26" s="1" t="str">
        <f aca="false">IF(COUNTA(担当入力!A24:H24)=0,"",担当入力!A24)</f>
        <v/>
      </c>
      <c r="B26" s="6" t="str">
        <f aca="false">IF(COUNTA(担当入力!A24:H24)=0,"",担当入力!B24)</f>
        <v/>
      </c>
      <c r="C26" s="6" t="str">
        <f aca="false">IF(COUNTA(担当入力!A24:H24)=0,"",担当入力!C24)</f>
        <v/>
      </c>
      <c r="D26" s="7" t="str">
        <f aca="false">IF(COUNTA(担当入力!A24:H24)=0,"",IF(担当入力!D24="","",担当入力!D24))</f>
        <v/>
      </c>
      <c r="E26" s="7" t="str">
        <f aca="false">IF(COUNTA(担当入力!A24:H24)=0,"",IF(担当入力!E24="","",担当入力!E24))</f>
        <v/>
      </c>
      <c r="F26" s="8" t="str">
        <f aca="false">IF(COUNTA(担当入力!A24:H24)=0,"",担当入力!M24)</f>
        <v/>
      </c>
      <c r="G26" s="8" t="str">
        <f aca="false">IF(COUNTA(担当入力!A24:H24)=0,"",担当入力!G24)</f>
        <v/>
      </c>
      <c r="H26" s="7" t="str">
        <f aca="false">IF(COUNTA(担当入力!A24:H24)=0,"",担当入力!N24)</f>
        <v/>
      </c>
      <c r="I26" s="1"/>
      <c r="J26" s="1"/>
    </row>
    <row r="27" customFormat="false" ht="30" hidden="false" customHeight="true" outlineLevel="0" collapsed="false">
      <c r="A27" s="1" t="str">
        <f aca="false">IF(COUNTA(担当入力!A25:H25)=0,"",担当入力!A25)</f>
        <v/>
      </c>
      <c r="B27" s="6" t="str">
        <f aca="false">IF(COUNTA(担当入力!A25:H25)=0,"",担当入力!B25)</f>
        <v/>
      </c>
      <c r="C27" s="6" t="str">
        <f aca="false">IF(COUNTA(担当入力!A25:H25)=0,"",担当入力!C25)</f>
        <v/>
      </c>
      <c r="D27" s="7" t="str">
        <f aca="false">IF(COUNTA(担当入力!A25:H25)=0,"",IF(担当入力!D25="","",担当入力!D25))</f>
        <v/>
      </c>
      <c r="E27" s="7" t="str">
        <f aca="false">IF(COUNTA(担当入力!A25:H25)=0,"",IF(担当入力!E25="","",担当入力!E25))</f>
        <v/>
      </c>
      <c r="F27" s="8" t="str">
        <f aca="false">IF(COUNTA(担当入力!A25:H25)=0,"",担当入力!M25)</f>
        <v/>
      </c>
      <c r="G27" s="8" t="str">
        <f aca="false">IF(COUNTA(担当入力!A25:H25)=0,"",担当入力!G25)</f>
        <v/>
      </c>
      <c r="H27" s="7" t="str">
        <f aca="false">IF(COUNTA(担当入力!A25:H25)=0,"",担当入力!N25)</f>
        <v/>
      </c>
      <c r="I27" s="1"/>
      <c r="J27" s="1"/>
    </row>
    <row r="28" customFormat="false" ht="30" hidden="false" customHeight="true" outlineLevel="0" collapsed="false">
      <c r="A28" s="1" t="str">
        <f aca="false">IF(COUNTA(担当入力!A26:H26)=0,"",担当入力!A26)</f>
        <v/>
      </c>
      <c r="B28" s="6" t="str">
        <f aca="false">IF(COUNTA(担当入力!A26:H26)=0,"",担当入力!B26)</f>
        <v/>
      </c>
      <c r="C28" s="6" t="str">
        <f aca="false">IF(COUNTA(担当入力!A26:H26)=0,"",担当入力!C26)</f>
        <v/>
      </c>
      <c r="D28" s="7" t="str">
        <f aca="false">IF(COUNTA(担当入力!A26:H26)=0,"",IF(担当入力!D26="","",担当入力!D26))</f>
        <v/>
      </c>
      <c r="E28" s="7" t="str">
        <f aca="false">IF(COUNTA(担当入力!A26:H26)=0,"",IF(担当入力!E26="","",担当入力!E26))</f>
        <v/>
      </c>
      <c r="F28" s="8" t="str">
        <f aca="false">IF(COUNTA(担当入力!A26:H26)=0,"",担当入力!M26)</f>
        <v/>
      </c>
      <c r="G28" s="8" t="str">
        <f aca="false">IF(COUNTA(担当入力!A26:H26)=0,"",担当入力!G26)</f>
        <v/>
      </c>
      <c r="H28" s="7" t="str">
        <f aca="false">IF(COUNTA(担当入力!A26:H26)=0,"",担当入力!N26)</f>
        <v/>
      </c>
      <c r="I28" s="1"/>
      <c r="J28" s="1"/>
    </row>
    <row r="29" customFormat="false" ht="30" hidden="false" customHeight="true" outlineLevel="0" collapsed="false">
      <c r="A29" s="1" t="str">
        <f aca="false">IF(COUNTA(担当入力!A27:H27)=0,"",担当入力!A27)</f>
        <v/>
      </c>
      <c r="B29" s="6" t="str">
        <f aca="false">IF(COUNTA(担当入力!A27:H27)=0,"",担当入力!B27)</f>
        <v/>
      </c>
      <c r="C29" s="6" t="str">
        <f aca="false">IF(COUNTA(担当入力!A27:H27)=0,"",担当入力!C27)</f>
        <v/>
      </c>
      <c r="D29" s="7" t="str">
        <f aca="false">IF(COUNTA(担当入力!A27:H27)=0,"",IF(担当入力!D27="","",担当入力!D27))</f>
        <v/>
      </c>
      <c r="E29" s="7" t="str">
        <f aca="false">IF(COUNTA(担当入力!A27:H27)=0,"",IF(担当入力!E27="","",担当入力!E27))</f>
        <v/>
      </c>
      <c r="F29" s="8" t="str">
        <f aca="false">IF(COUNTA(担当入力!A27:H27)=0,"",担当入力!M27)</f>
        <v/>
      </c>
      <c r="G29" s="8" t="str">
        <f aca="false">IF(COUNTA(担当入力!A27:H27)=0,"",担当入力!G27)</f>
        <v/>
      </c>
      <c r="H29" s="7" t="str">
        <f aca="false">IF(COUNTA(担当入力!A27:H27)=0,"",担当入力!N27)</f>
        <v/>
      </c>
      <c r="I29" s="1"/>
      <c r="J29" s="1"/>
    </row>
    <row r="30" customFormat="false" ht="30" hidden="false" customHeight="true" outlineLevel="0" collapsed="false">
      <c r="A30" s="1" t="str">
        <f aca="false">IF(COUNTA(担当入力!A28:H28)=0,"",担当入力!A28)</f>
        <v/>
      </c>
      <c r="B30" s="6" t="str">
        <f aca="false">IF(COUNTA(担当入力!A28:H28)=0,"",担当入力!B28)</f>
        <v/>
      </c>
      <c r="C30" s="6" t="str">
        <f aca="false">IF(COUNTA(担当入力!A28:H28)=0,"",担当入力!C28)</f>
        <v/>
      </c>
      <c r="D30" s="7" t="str">
        <f aca="false">IF(COUNTA(担当入力!A28:H28)=0,"",IF(担当入力!D28="","",担当入力!D28))</f>
        <v/>
      </c>
      <c r="E30" s="7" t="str">
        <f aca="false">IF(COUNTA(担当入力!A28:H28)=0,"",IF(担当入力!E28="","",担当入力!E28))</f>
        <v/>
      </c>
      <c r="F30" s="8" t="str">
        <f aca="false">IF(COUNTA(担当入力!A28:H28)=0,"",担当入力!M28)</f>
        <v/>
      </c>
      <c r="G30" s="8" t="str">
        <f aca="false">IF(COUNTA(担当入力!A28:H28)=0,"",担当入力!G28)</f>
        <v/>
      </c>
      <c r="H30" s="7" t="str">
        <f aca="false">IF(COUNTA(担当入力!A28:H28)=0,"",担当入力!N28)</f>
        <v/>
      </c>
      <c r="I30" s="1"/>
      <c r="J30" s="1"/>
    </row>
    <row r="31" customFormat="false" ht="30" hidden="false" customHeight="true" outlineLevel="0" collapsed="false">
      <c r="A31" s="1" t="str">
        <f aca="false">IF(COUNTA(担当入力!A29:H29)=0,"",担当入力!A29)</f>
        <v/>
      </c>
      <c r="B31" s="6" t="str">
        <f aca="false">IF(COUNTA(担当入力!A29:H29)=0,"",担当入力!B29)</f>
        <v/>
      </c>
      <c r="C31" s="6" t="str">
        <f aca="false">IF(COUNTA(担当入力!A29:H29)=0,"",担当入力!C29)</f>
        <v/>
      </c>
      <c r="D31" s="7" t="str">
        <f aca="false">IF(COUNTA(担当入力!A29:H29)=0,"",IF(担当入力!D29="","",担当入力!D29))</f>
        <v/>
      </c>
      <c r="E31" s="7" t="str">
        <f aca="false">IF(COUNTA(担当入力!A29:H29)=0,"",IF(担当入力!E29="","",担当入力!E29))</f>
        <v/>
      </c>
      <c r="F31" s="8" t="str">
        <f aca="false">IF(COUNTA(担当入力!A29:H29)=0,"",担当入力!M29)</f>
        <v/>
      </c>
      <c r="G31" s="8" t="str">
        <f aca="false">IF(COUNTA(担当入力!A29:H29)=0,"",担当入力!G29)</f>
        <v/>
      </c>
      <c r="H31" s="7" t="str">
        <f aca="false">IF(COUNTA(担当入力!A29:H29)=0,"",担当入力!N29)</f>
        <v/>
      </c>
      <c r="I31" s="1"/>
      <c r="J31" s="1"/>
    </row>
    <row r="32" customFormat="false" ht="30" hidden="false" customHeight="true" outlineLevel="0" collapsed="false">
      <c r="A32" s="1" t="str">
        <f aca="false">IF(COUNTA(担当入力!A30:H30)=0,"",担当入力!A30)</f>
        <v/>
      </c>
      <c r="B32" s="6" t="str">
        <f aca="false">IF(COUNTA(担当入力!A30:H30)=0,"",担当入力!B30)</f>
        <v/>
      </c>
      <c r="C32" s="6" t="str">
        <f aca="false">IF(COUNTA(担当入力!A30:H30)=0,"",担当入力!C30)</f>
        <v/>
      </c>
      <c r="D32" s="7" t="str">
        <f aca="false">IF(COUNTA(担当入力!A30:H30)=0,"",IF(担当入力!D30="","",担当入力!D30))</f>
        <v/>
      </c>
      <c r="E32" s="7" t="str">
        <f aca="false">IF(COUNTA(担当入力!A30:H30)=0,"",IF(担当入力!E30="","",担当入力!E30))</f>
        <v/>
      </c>
      <c r="F32" s="8" t="str">
        <f aca="false">IF(COUNTA(担当入力!A30:H30)=0,"",担当入力!M30)</f>
        <v/>
      </c>
      <c r="G32" s="8" t="str">
        <f aca="false">IF(COUNTA(担当入力!A30:H30)=0,"",担当入力!G30)</f>
        <v/>
      </c>
      <c r="H32" s="7" t="str">
        <f aca="false">IF(COUNTA(担当入力!A30:H30)=0,"",担当入力!N30)</f>
        <v/>
      </c>
      <c r="I32" s="1"/>
      <c r="J32" s="1"/>
    </row>
    <row r="33" customFormat="false" ht="30" hidden="false" customHeight="true" outlineLevel="0" collapsed="false">
      <c r="A33" s="1" t="str">
        <f aca="false">IF(COUNTA(担当入力!A31:H31)=0,"",担当入力!A31)</f>
        <v/>
      </c>
      <c r="B33" s="6" t="str">
        <f aca="false">IF(COUNTA(担当入力!A31:H31)=0,"",担当入力!B31)</f>
        <v/>
      </c>
      <c r="C33" s="6" t="str">
        <f aca="false">IF(COUNTA(担当入力!A31:H31)=0,"",担当入力!C31)</f>
        <v/>
      </c>
      <c r="D33" s="7" t="str">
        <f aca="false">IF(COUNTA(担当入力!A31:H31)=0,"",IF(担当入力!D31="","",担当入力!D31))</f>
        <v/>
      </c>
      <c r="E33" s="7" t="str">
        <f aca="false">IF(COUNTA(担当入力!A31:H31)=0,"",IF(担当入力!E31="","",担当入力!E31))</f>
        <v/>
      </c>
      <c r="F33" s="8" t="str">
        <f aca="false">IF(COUNTA(担当入力!A31:H31)=0,"",担当入力!M31)</f>
        <v/>
      </c>
      <c r="G33" s="8" t="str">
        <f aca="false">IF(COUNTA(担当入力!A31:H31)=0,"",担当入力!G31)</f>
        <v/>
      </c>
      <c r="H33" s="7" t="str">
        <f aca="false">IF(COUNTA(担当入力!A31:H31)=0,"",担当入力!N31)</f>
        <v/>
      </c>
      <c r="I33" s="1"/>
      <c r="J33" s="1"/>
    </row>
    <row r="34" customFormat="false" ht="30" hidden="false" customHeight="true" outlineLevel="0" collapsed="false">
      <c r="A34" s="1" t="str">
        <f aca="false">IF(COUNTA(担当入力!A32:H32)=0,"",担当入力!A32)</f>
        <v/>
      </c>
      <c r="B34" s="6" t="str">
        <f aca="false">IF(COUNTA(担当入力!A32:H32)=0,"",担当入力!B32)</f>
        <v/>
      </c>
      <c r="C34" s="6" t="str">
        <f aca="false">IF(COUNTA(担当入力!A32:H32)=0,"",担当入力!C32)</f>
        <v/>
      </c>
      <c r="D34" s="7" t="str">
        <f aca="false">IF(COUNTA(担当入力!A32:H32)=0,"",IF(担当入力!D32="","",担当入力!D32))</f>
        <v/>
      </c>
      <c r="E34" s="7" t="str">
        <f aca="false">IF(COUNTA(担当入力!A32:H32)=0,"",IF(担当入力!E32="","",担当入力!E32))</f>
        <v/>
      </c>
      <c r="F34" s="8" t="str">
        <f aca="false">IF(COUNTA(担当入力!A32:H32)=0,"",担当入力!M32)</f>
        <v/>
      </c>
      <c r="G34" s="8" t="str">
        <f aca="false">IF(COUNTA(担当入力!A32:H32)=0,"",担当入力!G32)</f>
        <v/>
      </c>
      <c r="H34" s="7" t="str">
        <f aca="false">IF(COUNTA(担当入力!A32:H32)=0,"",担当入力!N32)</f>
        <v/>
      </c>
      <c r="I34" s="1"/>
      <c r="J34" s="1"/>
    </row>
    <row r="35" customFormat="false" ht="30" hidden="false" customHeight="true" outlineLevel="0" collapsed="false">
      <c r="A35" s="1" t="str">
        <f aca="false">IF(COUNTA(担当入力!A33:H33)=0,"",担当入力!A33)</f>
        <v/>
      </c>
      <c r="B35" s="6" t="str">
        <f aca="false">IF(COUNTA(担当入力!A33:H33)=0,"",担当入力!B33)</f>
        <v/>
      </c>
      <c r="C35" s="6" t="str">
        <f aca="false">IF(COUNTA(担当入力!A33:H33)=0,"",担当入力!C33)</f>
        <v/>
      </c>
      <c r="D35" s="7" t="str">
        <f aca="false">IF(COUNTA(担当入力!A33:H33)=0,"",IF(担当入力!D33="","",担当入力!D33))</f>
        <v/>
      </c>
      <c r="E35" s="7" t="str">
        <f aca="false">IF(COUNTA(担当入力!A33:H33)=0,"",IF(担当入力!E33="","",担当入力!E33))</f>
        <v/>
      </c>
      <c r="F35" s="8" t="str">
        <f aca="false">IF(COUNTA(担当入力!A33:H33)=0,"",担当入力!M33)</f>
        <v/>
      </c>
      <c r="G35" s="8" t="str">
        <f aca="false">IF(COUNTA(担当入力!A33:H33)=0,"",担当入力!G33)</f>
        <v/>
      </c>
      <c r="H35" s="7" t="str">
        <f aca="false">IF(COUNTA(担当入力!A33:H33)=0,"",担当入力!N33)</f>
        <v/>
      </c>
      <c r="I35" s="1"/>
      <c r="J35" s="1"/>
    </row>
    <row r="36" customFormat="false" ht="30" hidden="false" customHeight="true" outlineLevel="0" collapsed="false">
      <c r="A36" s="1" t="str">
        <f aca="false">IF(COUNTA(担当入力!A34:H34)=0,"",担当入力!A34)</f>
        <v/>
      </c>
      <c r="B36" s="6" t="str">
        <f aca="false">IF(COUNTA(担当入力!A34:H34)=0,"",担当入力!B34)</f>
        <v/>
      </c>
      <c r="C36" s="6" t="str">
        <f aca="false">IF(COUNTA(担当入力!A34:H34)=0,"",担当入力!C34)</f>
        <v/>
      </c>
      <c r="D36" s="7" t="str">
        <f aca="false">IF(COUNTA(担当入力!A34:H34)=0,"",IF(担当入力!D34="","",担当入力!D34))</f>
        <v/>
      </c>
      <c r="E36" s="7" t="str">
        <f aca="false">IF(COUNTA(担当入力!A34:H34)=0,"",IF(担当入力!E34="","",担当入力!E34))</f>
        <v/>
      </c>
      <c r="F36" s="8" t="str">
        <f aca="false">IF(COUNTA(担当入力!A34:H34)=0,"",担当入力!M34)</f>
        <v/>
      </c>
      <c r="G36" s="8" t="str">
        <f aca="false">IF(COUNTA(担当入力!A34:H34)=0,"",担当入力!G34)</f>
        <v/>
      </c>
      <c r="H36" s="7" t="str">
        <f aca="false">IF(COUNTA(担当入力!A34:H34)=0,"",担当入力!N34)</f>
        <v/>
      </c>
      <c r="I36" s="1"/>
      <c r="J36" s="1"/>
    </row>
    <row r="37" customFormat="false" ht="30" hidden="false" customHeight="true" outlineLevel="0" collapsed="false">
      <c r="A37" s="1" t="str">
        <f aca="false">IF(COUNTA(担当入力!A35:H35)=0,"",担当入力!A35)</f>
        <v/>
      </c>
      <c r="B37" s="6" t="str">
        <f aca="false">IF(COUNTA(担当入力!A35:H35)=0,"",担当入力!B35)</f>
        <v/>
      </c>
      <c r="C37" s="6" t="str">
        <f aca="false">IF(COUNTA(担当入力!A35:H35)=0,"",担当入力!C35)</f>
        <v/>
      </c>
      <c r="D37" s="7" t="str">
        <f aca="false">IF(COUNTA(担当入力!A35:H35)=0,"",IF(担当入力!D35="","",担当入力!D35))</f>
        <v/>
      </c>
      <c r="E37" s="7" t="str">
        <f aca="false">IF(COUNTA(担当入力!A35:H35)=0,"",IF(担当入力!E35="","",担当入力!E35))</f>
        <v/>
      </c>
      <c r="F37" s="8" t="str">
        <f aca="false">IF(COUNTA(担当入力!A35:H35)=0,"",担当入力!M35)</f>
        <v/>
      </c>
      <c r="G37" s="8" t="str">
        <f aca="false">IF(COUNTA(担当入力!A35:H35)=0,"",担当入力!G35)</f>
        <v/>
      </c>
      <c r="H37" s="7" t="str">
        <f aca="false">IF(COUNTA(担当入力!A35:H35)=0,"",担当入力!N35)</f>
        <v/>
      </c>
      <c r="I37" s="1"/>
      <c r="J37" s="1"/>
    </row>
    <row r="38" customFormat="false" ht="30" hidden="false" customHeight="true" outlineLevel="0" collapsed="false">
      <c r="A38" s="1" t="str">
        <f aca="false">IF(COUNTA(担当入力!A36:H36)=0,"",担当入力!A36)</f>
        <v/>
      </c>
      <c r="B38" s="6" t="str">
        <f aca="false">IF(COUNTA(担当入力!A36:H36)=0,"",担当入力!B36)</f>
        <v/>
      </c>
      <c r="C38" s="6" t="str">
        <f aca="false">IF(COUNTA(担当入力!A36:H36)=0,"",担当入力!C36)</f>
        <v/>
      </c>
      <c r="D38" s="7" t="str">
        <f aca="false">IF(COUNTA(担当入力!A36:H36)=0,"",IF(担当入力!D36="","",担当入力!D36))</f>
        <v/>
      </c>
      <c r="E38" s="7" t="str">
        <f aca="false">IF(COUNTA(担当入力!A36:H36)=0,"",IF(担当入力!E36="","",担当入力!E36))</f>
        <v/>
      </c>
      <c r="F38" s="8" t="str">
        <f aca="false">IF(COUNTA(担当入力!A36:H36)=0,"",担当入力!M36)</f>
        <v/>
      </c>
      <c r="G38" s="8" t="str">
        <f aca="false">IF(COUNTA(担当入力!A36:H36)=0,"",担当入力!G36)</f>
        <v/>
      </c>
      <c r="H38" s="7" t="str">
        <f aca="false">IF(COUNTA(担当入力!A36:H36)=0,"",担当入力!N36)</f>
        <v/>
      </c>
      <c r="I38" s="1"/>
      <c r="J38" s="1"/>
    </row>
    <row r="39" customFormat="false" ht="30" hidden="false" customHeight="true" outlineLevel="0" collapsed="false">
      <c r="A39" s="1" t="str">
        <f aca="false">IF(COUNTA(担当入力!A37:H37)=0,"",担当入力!A37)</f>
        <v/>
      </c>
      <c r="B39" s="6" t="str">
        <f aca="false">IF(COUNTA(担当入力!A37:H37)=0,"",担当入力!B37)</f>
        <v/>
      </c>
      <c r="C39" s="6" t="str">
        <f aca="false">IF(COUNTA(担当入力!A37:H37)=0,"",担当入力!C37)</f>
        <v/>
      </c>
      <c r="D39" s="7" t="str">
        <f aca="false">IF(COUNTA(担当入力!A37:H37)=0,"",IF(担当入力!D37="","",担当入力!D37))</f>
        <v/>
      </c>
      <c r="E39" s="7" t="str">
        <f aca="false">IF(COUNTA(担当入力!A37:H37)=0,"",IF(担当入力!E37="","",担当入力!E37))</f>
        <v/>
      </c>
      <c r="F39" s="8" t="str">
        <f aca="false">IF(COUNTA(担当入力!A37:H37)=0,"",担当入力!M37)</f>
        <v/>
      </c>
      <c r="G39" s="8" t="str">
        <f aca="false">IF(COUNTA(担当入力!A37:H37)=0,"",担当入力!G37)</f>
        <v/>
      </c>
      <c r="H39" s="7" t="str">
        <f aca="false">IF(COUNTA(担当入力!A37:H37)=0,"",担当入力!N37)</f>
        <v/>
      </c>
      <c r="I39" s="1"/>
      <c r="J39" s="1"/>
    </row>
    <row r="40" customFormat="false" ht="30" hidden="false" customHeight="true" outlineLevel="0" collapsed="false">
      <c r="A40" s="1" t="str">
        <f aca="false">IF(COUNTA(担当入力!A38:H38)=0,"",担当入力!A38)</f>
        <v/>
      </c>
      <c r="B40" s="6" t="str">
        <f aca="false">IF(COUNTA(担当入力!A38:H38)=0,"",担当入力!B38)</f>
        <v/>
      </c>
      <c r="C40" s="6" t="str">
        <f aca="false">IF(COUNTA(担当入力!A38:H38)=0,"",担当入力!C38)</f>
        <v/>
      </c>
      <c r="D40" s="7" t="str">
        <f aca="false">IF(COUNTA(担当入力!A38:H38)=0,"",IF(担当入力!D38="","",担当入力!D38))</f>
        <v/>
      </c>
      <c r="E40" s="7" t="str">
        <f aca="false">IF(COUNTA(担当入力!A38:H38)=0,"",IF(担当入力!E38="","",担当入力!E38))</f>
        <v/>
      </c>
      <c r="F40" s="8" t="str">
        <f aca="false">IF(COUNTA(担当入力!A38:H38)=0,"",担当入力!M38)</f>
        <v/>
      </c>
      <c r="G40" s="8" t="str">
        <f aca="false">IF(COUNTA(担当入力!A38:H38)=0,"",担当入力!G38)</f>
        <v/>
      </c>
      <c r="H40" s="7" t="str">
        <f aca="false">IF(COUNTA(担当入力!A38:H38)=0,"",担当入力!N38)</f>
        <v/>
      </c>
      <c r="I40" s="1"/>
      <c r="J40" s="1"/>
    </row>
  </sheetData>
  <mergeCells count="1">
    <mergeCell ref="A2:H2"/>
  </mergeCells>
  <conditionalFormatting sqref="F10:F40">
    <cfRule type="expression" priority="2" aboveAverage="0" equalAverage="0" bottom="0" percent="0" rank="0" text="" dxfId="0">
      <formula>AND($F10&lt;&gt;"",$F10&lt;&gt;"割当あり")</formula>
    </cfRule>
  </conditionalFormatting>
  <conditionalFormatting sqref="G10:G40">
    <cfRule type="expression" priority="3" aboveAverage="0" equalAverage="0" bottom="0" percent="0" rank="0" text="" dxfId="1">
      <formula>$G10="未確認"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3" min="2" style="0" width="21"/>
    <col collapsed="false" customWidth="true" hidden="false" outlineLevel="0" max="5" min="4" style="0" width="20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21"/>
    <col collapsed="false" customWidth="true" hidden="false" outlineLevel="0" max="12" min="9" style="0" width="18"/>
    <col collapsed="false" customWidth="true" hidden="false" outlineLevel="0" max="13" min="13" style="0" width="25"/>
    <col collapsed="false" customWidth="true" hidden="false" outlineLevel="0" max="14" min="14" style="0" width="18"/>
    <col collapsed="false" customWidth="true" hidden="false" outlineLevel="0" max="15" min="15" style="0" width="40"/>
    <col collapsed="false" customWidth="true" hidden="false" outlineLevel="0" max="16" min="16" style="0" width="14"/>
    <col collapsed="false" customWidth="true" hidden="false" outlineLevel="0" max="17" min="17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30" hidden="false" customHeight="true" outlineLevel="0" collapsed="false">
      <c r="A2" s="2" t="s">
        <v>24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</row>
    <row r="3" customFormat="false" ht="23" hidden="false" customHeight="true" outlineLevel="0" collapsed="false">
      <c r="A3" s="1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Format="false" ht="23" hidden="false" customHeight="true" outlineLevel="0" collapsed="false">
      <c r="A5" s="1" t="s">
        <v>26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Format="false" ht="38" hidden="false" customHeight="true" outlineLevel="0" collapsed="false">
      <c r="A7" s="5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27</v>
      </c>
      <c r="G7" s="5" t="s">
        <v>22</v>
      </c>
      <c r="H7" s="5" t="s">
        <v>28</v>
      </c>
      <c r="I7" s="5" t="s">
        <v>29</v>
      </c>
      <c r="J7" s="5" t="s">
        <v>30</v>
      </c>
      <c r="K7" s="5" t="s">
        <v>31</v>
      </c>
      <c r="L7" s="5" t="s">
        <v>32</v>
      </c>
      <c r="M7" s="5" t="s">
        <v>21</v>
      </c>
      <c r="N7" s="5" t="s">
        <v>23</v>
      </c>
      <c r="O7" s="5" t="s">
        <v>33</v>
      </c>
      <c r="P7" s="5" t="s">
        <v>34</v>
      </c>
      <c r="Q7" s="5" t="s">
        <v>35</v>
      </c>
    </row>
    <row r="8" customFormat="false" ht="30" hidden="false" customHeight="true" outlineLevel="0" collapsed="false">
      <c r="A8" s="9" t="s">
        <v>36</v>
      </c>
      <c r="B8" s="10" t="n">
        <v>46296</v>
      </c>
      <c r="C8" s="10" t="n">
        <v>46326</v>
      </c>
      <c r="D8" s="11" t="s">
        <v>37</v>
      </c>
      <c r="E8" s="11" t="s">
        <v>38</v>
      </c>
      <c r="F8" s="12" t="s">
        <v>39</v>
      </c>
      <c r="G8" s="12" t="s">
        <v>40</v>
      </c>
      <c r="H8" s="10" t="n">
        <v>46310</v>
      </c>
      <c r="I8" s="1" t="n">
        <f aca="false">IF(O8="","",IF(P8&lt;&gt;0,NA(),IF(D8="",1,0)))</f>
        <v>0</v>
      </c>
      <c r="J8" s="1" t="n">
        <f aca="false">IF(O8="","",IF(P8&lt;&gt;0,NA(),IF(AND(F8="要",E8=""),1,0)))</f>
        <v>0</v>
      </c>
      <c r="K8" s="1" t="n">
        <f aca="false">IF(O8="","",IF(P8&lt;&gt;0,NA(),IF(AND(D8&lt;&gt;"",E8&lt;&gt;"",D8=E8),1,0)))</f>
        <v>0</v>
      </c>
      <c r="L8" s="1" t="n">
        <f aca="false">IF(O8="","",IF(P8&lt;&gt;0,NA(),IF(G8="未確認",1,0)))</f>
        <v>0</v>
      </c>
      <c r="M8" s="1" t="str">
        <f aca="false">IF(O8="","",IF(P8&lt;&gt;0,NA(),IF(AND(I8=1,J8=1),"主・補助未割当",IF(I8=1,"主未割当",IF(J8=1,"補助未割当",IF(K8=1,"主補助同一","割当あり"))))))</f>
        <v>割当あり</v>
      </c>
      <c r="N8" s="1" t="str">
        <f aca="false">IF(O8="","",IF(P8&lt;&gt;0,NA(),IF(B8&gt;担当状況!$B$3,"開始前",IF(C8&lt;担当状況!$B$3,"終了後","期間内"))))</f>
        <v>期間内</v>
      </c>
      <c r="O8" s="1" t="str">
        <f aca="false">IF(COUNTA(A8:H8)=0,"",IF(NOT(AND(ISTEXT(A8),LEN(A8)=8,EXACT(LEFT(A8,4),"WRK-"),ISNUMBER(FIND(MID(A8,5,1)&amp;"x","0x1x2x3x4x5x6x7x8x9x")),ISNUMBER(FIND(MID(A8,6,1)&amp;"x","0x1x2x3x4x5x6x7x8x9x")),ISNUMBER(FIND(MID(A8,7,1)&amp;"x","0x1x2x3x4x5x6x7x8x9x")),ISNUMBER(FIND(MID(A8,8,1)&amp;"x","0x1x2x3x4x5x6x7x8x9x")))),"IDはWRK-と半角数字4桁",IF(COUNTIFS($A$8:$A$38,A8)&gt;1,"仕事IDが重複",IF(NOT(AND(AND(ISNUMBER(B8),B8&gt;=43831,B8&lt;73051,B8=INT(B8)),AND(ISNUMBER(C8),C8&gt;=43831,C8&lt;73051,C8=INT(C8)))),"開始/終了は時刻なしの日付",IF(C8&lt;B8,"期間の逆転",IF(AND(D8&lt;&gt;"",NOT(AND(ISTEXT(D8),LEN(D8)=8,EXACT(LEFT(D8,4),"STF-"),ISNUMBER(FIND(MID(D8,5,1)&amp;"x","0x1x2x3x4x5x6x7x8x9x")),ISNUMBER(FIND(MID(D8,6,1)&amp;"x","0x1x2x3x4x5x6x7x8x9x")),ISNUMBER(FIND(MID(D8,7,1)&amp;"x","0x1x2x3x4x5x6x7x8x9x")),ISNUMBER(FIND(MID(D8,8,1)&amp;"x","0x1x2x3x4x5x6x7x8x9x"))))),"主担当IDの形式を確認",IF(AND(D8&lt;&gt;"",COUNTIFS(担当者ID!$A$8:$A$27,D8)&lt;&gt;1),"主担当が未登録/重複",IF(AND(E8&lt;&gt;"",NOT(AND(ISTEXT(E8),LEN(E8)=8,EXACT(LEFT(E8,4),"STF-"),ISNUMBER(FIND(MID(E8,5,1)&amp;"x","0x1x2x3x4x5x6x7x8x9x")),ISNUMBER(FIND(MID(E8,6,1)&amp;"x","0x1x2x3x4x5x6x7x8x9x")),ISNUMBER(FIND(MID(E8,7,1)&amp;"x","0x1x2x3x4x5x6x7x8x9x")),ISNUMBER(FIND(MID(E8,8,1)&amp;"x","0x1x2x3x4x5x6x7x8x9x"))))),"補助IDの形式を確認",IF(AND(E8&lt;&gt;"",COUNTIFS(担当者ID!$A$8:$A$27,E8)&lt;&gt;1),"補助が未登録/重複",IF(NOT(OR(F8="要",F8="不要")),"補助必要は要/不要",IF(NOT(OR(G8="確認済",G8="未確認",G8="不要")),"引継ぎの区分を確認",IF(AND(G8="確認済",D8=""),"主担当なしの引継確認済",IF(AND(G8="確認済",NOT(AND(ISNUMBER(H8),H8&gt;=43831,H8&lt;73051,H8=INT(H8)))),"引継確認日は日付で必須",IF(AND(G8="確認済",H8&gt;担当状況!$B$3),"確認日が基準日より後",IF(AND(G8&lt;&gt;"確認済",H8&lt;&gt;""),"確認済以外は確認日を空欄","確認済み")))))))))))))))</f>
        <v>確認済み</v>
      </c>
      <c r="P8" s="1" t="n">
        <f aca="false">IF(O8="","",IF(O8="確認済み",0,1))</f>
        <v>0</v>
      </c>
      <c r="Q8" s="1" t="n">
        <f aca="false">IF(O8="","",IF(NOT(AND(ISNUMBER(P8),P8=IF(O8="確認済み",0,1))),1,IF(P8&lt;&gt;0,0,IF(AND(ISNUMBER(I8),I8=IF(D8="",1,0),ISNUMBER(J8),J8=IF(AND(F8="要",E8=""),1,0),ISNUMBER(K8),K8=IF(AND(D8&lt;&gt;"",E8&lt;&gt;"",D8=E8),1,0),ISNUMBER(L8),L8=IF(G8="未確認",1,0),ISTEXT(M8),M8=IF(AND(I8=1,J8=1),"主・補助未割当",IF(I8=1,"主未割当",IF(J8=1,"補助未割当",IF(K8=1,"主補助同一","割当あり")))),ISTEXT(N8),N8=IF(B8&gt;担当状況!$B$3,"開始前",IF(C8&lt;担当状況!$B$3,"終了後","期間内"))),0,1))))</f>
        <v>0</v>
      </c>
    </row>
    <row r="9" customFormat="false" ht="30" hidden="false" customHeight="true" outlineLevel="0" collapsed="false">
      <c r="A9" s="9" t="s">
        <v>41</v>
      </c>
      <c r="B9" s="10" t="n">
        <v>46296</v>
      </c>
      <c r="C9" s="10" t="n">
        <v>46326</v>
      </c>
      <c r="D9" s="11"/>
      <c r="E9" s="11" t="s">
        <v>38</v>
      </c>
      <c r="F9" s="12" t="s">
        <v>39</v>
      </c>
      <c r="G9" s="12" t="s">
        <v>42</v>
      </c>
      <c r="H9" s="10"/>
      <c r="I9" s="1" t="n">
        <f aca="false">IF(O9="","",IF(P9&lt;&gt;0,NA(),IF(D9="",1,0)))</f>
        <v>1</v>
      </c>
      <c r="J9" s="1" t="n">
        <f aca="false">IF(O9="","",IF(P9&lt;&gt;0,NA(),IF(AND(F9="要",E9=""),1,0)))</f>
        <v>0</v>
      </c>
      <c r="K9" s="1" t="n">
        <f aca="false">IF(O9="","",IF(P9&lt;&gt;0,NA(),IF(AND(D9&lt;&gt;"",E9&lt;&gt;"",D9=E9),1,0)))</f>
        <v>0</v>
      </c>
      <c r="L9" s="1" t="n">
        <f aca="false">IF(O9="","",IF(P9&lt;&gt;0,NA(),IF(G9="未確認",1,0)))</f>
        <v>1</v>
      </c>
      <c r="M9" s="1" t="str">
        <f aca="false">IF(O9="","",IF(P9&lt;&gt;0,NA(),IF(AND(I9=1,J9=1),"主・補助未割当",IF(I9=1,"主未割当",IF(J9=1,"補助未割当",IF(K9=1,"主補助同一","割当あり"))))))</f>
        <v>主未割当</v>
      </c>
      <c r="N9" s="1" t="str">
        <f aca="false">IF(O9="","",IF(P9&lt;&gt;0,NA(),IF(B9&gt;担当状況!$B$3,"開始前",IF(C9&lt;担当状況!$B$3,"終了後","期間内"))))</f>
        <v>期間内</v>
      </c>
      <c r="O9" s="1" t="str">
        <f aca="false">IF(COUNTA(A9:H9)=0,"",IF(NOT(AND(ISTEXT(A9),LEN(A9)=8,EXACT(LEFT(A9,4),"WRK-"),ISNUMBER(FIND(MID(A9,5,1)&amp;"x","0x1x2x3x4x5x6x7x8x9x")),ISNUMBER(FIND(MID(A9,6,1)&amp;"x","0x1x2x3x4x5x6x7x8x9x")),ISNUMBER(FIND(MID(A9,7,1)&amp;"x","0x1x2x3x4x5x6x7x8x9x")),ISNUMBER(FIND(MID(A9,8,1)&amp;"x","0x1x2x3x4x5x6x7x8x9x")))),"IDはWRK-と半角数字4桁",IF(COUNTIFS($A$8:$A$38,A9)&gt;1,"仕事IDが重複",IF(NOT(AND(AND(ISNUMBER(B9),B9&gt;=43831,B9&lt;73051,B9=INT(B9)),AND(ISNUMBER(C9),C9&gt;=43831,C9&lt;73051,C9=INT(C9)))),"開始/終了は時刻なしの日付",IF(C9&lt;B9,"期間の逆転",IF(AND(D9&lt;&gt;"",NOT(AND(ISTEXT(D9),LEN(D9)=8,EXACT(LEFT(D9,4),"STF-"),ISNUMBER(FIND(MID(D9,5,1)&amp;"x","0x1x2x3x4x5x6x7x8x9x")),ISNUMBER(FIND(MID(D9,6,1)&amp;"x","0x1x2x3x4x5x6x7x8x9x")),ISNUMBER(FIND(MID(D9,7,1)&amp;"x","0x1x2x3x4x5x6x7x8x9x")),ISNUMBER(FIND(MID(D9,8,1)&amp;"x","0x1x2x3x4x5x6x7x8x9x"))))),"主担当IDの形式を確認",IF(AND(D9&lt;&gt;"",COUNTIFS(担当者ID!$A$8:$A$27,D9)&lt;&gt;1),"主担当が未登録/重複",IF(AND(E9&lt;&gt;"",NOT(AND(ISTEXT(E9),LEN(E9)=8,EXACT(LEFT(E9,4),"STF-"),ISNUMBER(FIND(MID(E9,5,1)&amp;"x","0x1x2x3x4x5x6x7x8x9x")),ISNUMBER(FIND(MID(E9,6,1)&amp;"x","0x1x2x3x4x5x6x7x8x9x")),ISNUMBER(FIND(MID(E9,7,1)&amp;"x","0x1x2x3x4x5x6x7x8x9x")),ISNUMBER(FIND(MID(E9,8,1)&amp;"x","0x1x2x3x4x5x6x7x8x9x"))))),"補助IDの形式を確認",IF(AND(E9&lt;&gt;"",COUNTIFS(担当者ID!$A$8:$A$27,E9)&lt;&gt;1),"補助が未登録/重複",IF(NOT(OR(F9="要",F9="不要")),"補助必要は要/不要",IF(NOT(OR(G9="確認済",G9="未確認",G9="不要")),"引継ぎの区分を確認",IF(AND(G9="確認済",D9=""),"主担当なしの引継確認済",IF(AND(G9="確認済",NOT(AND(ISNUMBER(H9),H9&gt;=43831,H9&lt;73051,H9=INT(H9)))),"引継確認日は日付で必須",IF(AND(G9="確認済",H9&gt;担当状況!$B$3),"確認日が基準日より後",IF(AND(G9&lt;&gt;"確認済",H9&lt;&gt;""),"確認済以外は確認日を空欄","確認済み")))))))))))))))</f>
        <v>確認済み</v>
      </c>
      <c r="P9" s="1" t="n">
        <f aca="false">IF(O9="","",IF(O9="確認済み",0,1))</f>
        <v>0</v>
      </c>
      <c r="Q9" s="1" t="n">
        <f aca="false">IF(O9="","",IF(NOT(AND(ISNUMBER(P9),P9=IF(O9="確認済み",0,1))),1,IF(P9&lt;&gt;0,0,IF(AND(ISNUMBER(I9),I9=IF(D9="",1,0),ISNUMBER(J9),J9=IF(AND(F9="要",E9=""),1,0),ISNUMBER(K9),K9=IF(AND(D9&lt;&gt;"",E9&lt;&gt;"",D9=E9),1,0),ISNUMBER(L9),L9=IF(G9="未確認",1,0),ISTEXT(M9),M9=IF(AND(I9=1,J9=1),"主・補助未割当",IF(I9=1,"主未割当",IF(J9=1,"補助未割当",IF(K9=1,"主補助同一","割当あり")))),ISTEXT(N9),N9=IF(B9&gt;担当状況!$B$3,"開始前",IF(C9&lt;担当状況!$B$3,"終了後","期間内"))),0,1))))</f>
        <v>0</v>
      </c>
    </row>
    <row r="10" customFormat="false" ht="30" hidden="false" customHeight="true" outlineLevel="0" collapsed="false">
      <c r="A10" s="9" t="s">
        <v>43</v>
      </c>
      <c r="B10" s="10" t="n">
        <v>46296</v>
      </c>
      <c r="C10" s="10" t="n">
        <v>46326</v>
      </c>
      <c r="D10" s="11" t="s">
        <v>38</v>
      </c>
      <c r="E10" s="11"/>
      <c r="F10" s="12" t="s">
        <v>39</v>
      </c>
      <c r="G10" s="12" t="s">
        <v>44</v>
      </c>
      <c r="H10" s="10"/>
      <c r="I10" s="1" t="n">
        <f aca="false">IF(O10="","",IF(P10&lt;&gt;0,NA(),IF(D10="",1,0)))</f>
        <v>0</v>
      </c>
      <c r="J10" s="1" t="n">
        <f aca="false">IF(O10="","",IF(P10&lt;&gt;0,NA(),IF(AND(F10="要",E10=""),1,0)))</f>
        <v>1</v>
      </c>
      <c r="K10" s="1" t="n">
        <f aca="false">IF(O10="","",IF(P10&lt;&gt;0,NA(),IF(AND(D10&lt;&gt;"",E10&lt;&gt;"",D10=E10),1,0)))</f>
        <v>0</v>
      </c>
      <c r="L10" s="1" t="n">
        <f aca="false">IF(O10="","",IF(P10&lt;&gt;0,NA(),IF(G10="未確認",1,0)))</f>
        <v>0</v>
      </c>
      <c r="M10" s="1" t="str">
        <f aca="false">IF(O10="","",IF(P10&lt;&gt;0,NA(),IF(AND(I10=1,J10=1),"主・補助未割当",IF(I10=1,"主未割当",IF(J10=1,"補助未割当",IF(K10=1,"主補助同一","割当あり"))))))</f>
        <v>補助未割当</v>
      </c>
      <c r="N10" s="1" t="str">
        <f aca="false">IF(O10="","",IF(P10&lt;&gt;0,NA(),IF(B10&gt;担当状況!$B$3,"開始前",IF(C10&lt;担当状況!$B$3,"終了後","期間内"))))</f>
        <v>期間内</v>
      </c>
      <c r="O10" s="1" t="str">
        <f aca="false">IF(COUNTA(A10:H10)=0,"",IF(NOT(AND(ISTEXT(A10),LEN(A10)=8,EXACT(LEFT(A10,4),"WRK-"),ISNUMBER(FIND(MID(A10,5,1)&amp;"x","0x1x2x3x4x5x6x7x8x9x")),ISNUMBER(FIND(MID(A10,6,1)&amp;"x","0x1x2x3x4x5x6x7x8x9x")),ISNUMBER(FIND(MID(A10,7,1)&amp;"x","0x1x2x3x4x5x6x7x8x9x")),ISNUMBER(FIND(MID(A10,8,1)&amp;"x","0x1x2x3x4x5x6x7x8x9x")))),"IDはWRK-と半角数字4桁",IF(COUNTIFS($A$8:$A$38,A10)&gt;1,"仕事IDが重複",IF(NOT(AND(AND(ISNUMBER(B10),B10&gt;=43831,B10&lt;73051,B10=INT(B10)),AND(ISNUMBER(C10),C10&gt;=43831,C10&lt;73051,C10=INT(C10)))),"開始/終了は時刻なしの日付",IF(C10&lt;B10,"期間の逆転",IF(AND(D10&lt;&gt;"",NOT(AND(ISTEXT(D10),LEN(D10)=8,EXACT(LEFT(D10,4),"STF-"),ISNUMBER(FIND(MID(D10,5,1)&amp;"x","0x1x2x3x4x5x6x7x8x9x")),ISNUMBER(FIND(MID(D10,6,1)&amp;"x","0x1x2x3x4x5x6x7x8x9x")),ISNUMBER(FIND(MID(D10,7,1)&amp;"x","0x1x2x3x4x5x6x7x8x9x")),ISNUMBER(FIND(MID(D10,8,1)&amp;"x","0x1x2x3x4x5x6x7x8x9x"))))),"主担当IDの形式を確認",IF(AND(D10&lt;&gt;"",COUNTIFS(担当者ID!$A$8:$A$27,D10)&lt;&gt;1),"主担当が未登録/重複",IF(AND(E10&lt;&gt;"",NOT(AND(ISTEXT(E10),LEN(E10)=8,EXACT(LEFT(E10,4),"STF-"),ISNUMBER(FIND(MID(E10,5,1)&amp;"x","0x1x2x3x4x5x6x7x8x9x")),ISNUMBER(FIND(MID(E10,6,1)&amp;"x","0x1x2x3x4x5x6x7x8x9x")),ISNUMBER(FIND(MID(E10,7,1)&amp;"x","0x1x2x3x4x5x6x7x8x9x")),ISNUMBER(FIND(MID(E10,8,1)&amp;"x","0x1x2x3x4x5x6x7x8x9x"))))),"補助IDの形式を確認",IF(AND(E10&lt;&gt;"",COUNTIFS(担当者ID!$A$8:$A$27,E10)&lt;&gt;1),"補助が未登録/重複",IF(NOT(OR(F10="要",F10="不要")),"補助必要は要/不要",IF(NOT(OR(G10="確認済",G10="未確認",G10="不要")),"引継ぎの区分を確認",IF(AND(G10="確認済",D10=""),"主担当なしの引継確認済",IF(AND(G10="確認済",NOT(AND(ISNUMBER(H10),H10&gt;=43831,H10&lt;73051,H10=INT(H10)))),"引継確認日は日付で必須",IF(AND(G10="確認済",H10&gt;担当状況!$B$3),"確認日が基準日より後",IF(AND(G10&lt;&gt;"確認済",H10&lt;&gt;""),"確認済以外は確認日を空欄","確認済み")))))))))))))))</f>
        <v>確認済み</v>
      </c>
      <c r="P10" s="1" t="n">
        <f aca="false">IF(O10="","",IF(O10="確認済み",0,1))</f>
        <v>0</v>
      </c>
      <c r="Q10" s="1" t="n">
        <f aca="false">IF(O10="","",IF(NOT(AND(ISNUMBER(P10),P10=IF(O10="確認済み",0,1))),1,IF(P10&lt;&gt;0,0,IF(AND(ISNUMBER(I10),I10=IF(D10="",1,0),ISNUMBER(J10),J10=IF(AND(F10="要",E10=""),1,0),ISNUMBER(K10),K10=IF(AND(D10&lt;&gt;"",E10&lt;&gt;"",D10=E10),1,0),ISNUMBER(L10),L10=IF(G10="未確認",1,0),ISTEXT(M10),M10=IF(AND(I10=1,J10=1),"主・補助未割当",IF(I10=1,"主未割当",IF(J10=1,"補助未割当",IF(K10=1,"主補助同一","割当あり")))),ISTEXT(N10),N10=IF(B10&gt;担当状況!$B$3,"開始前",IF(C10&lt;担当状況!$B$3,"終了後","期間内"))),0,1))))</f>
        <v>0</v>
      </c>
    </row>
    <row r="11" customFormat="false" ht="30" hidden="false" customHeight="true" outlineLevel="0" collapsed="false">
      <c r="A11" s="9" t="s">
        <v>45</v>
      </c>
      <c r="B11" s="10" t="n">
        <v>46296</v>
      </c>
      <c r="C11" s="10" t="n">
        <v>46326</v>
      </c>
      <c r="D11" s="11" t="s">
        <v>46</v>
      </c>
      <c r="E11" s="11" t="s">
        <v>46</v>
      </c>
      <c r="F11" s="12" t="s">
        <v>39</v>
      </c>
      <c r="G11" s="12" t="s">
        <v>42</v>
      </c>
      <c r="H11" s="10"/>
      <c r="I11" s="1" t="n">
        <f aca="false">IF(O11="","",IF(P11&lt;&gt;0,NA(),IF(D11="",1,0)))</f>
        <v>0</v>
      </c>
      <c r="J11" s="1" t="n">
        <f aca="false">IF(O11="","",IF(P11&lt;&gt;0,NA(),IF(AND(F11="要",E11=""),1,0)))</f>
        <v>0</v>
      </c>
      <c r="K11" s="1" t="n">
        <f aca="false">IF(O11="","",IF(P11&lt;&gt;0,NA(),IF(AND(D11&lt;&gt;"",E11&lt;&gt;"",D11=E11),1,0)))</f>
        <v>1</v>
      </c>
      <c r="L11" s="1" t="n">
        <f aca="false">IF(O11="","",IF(P11&lt;&gt;0,NA(),IF(G11="未確認",1,0)))</f>
        <v>1</v>
      </c>
      <c r="M11" s="1" t="str">
        <f aca="false">IF(O11="","",IF(P11&lt;&gt;0,NA(),IF(AND(I11=1,J11=1),"主・補助未割当",IF(I11=1,"主未割当",IF(J11=1,"補助未割当",IF(K11=1,"主補助同一","割当あり"))))))</f>
        <v>主補助同一</v>
      </c>
      <c r="N11" s="1" t="str">
        <f aca="false">IF(O11="","",IF(P11&lt;&gt;0,NA(),IF(B11&gt;担当状況!$B$3,"開始前",IF(C11&lt;担当状況!$B$3,"終了後","期間内"))))</f>
        <v>期間内</v>
      </c>
      <c r="O11" s="1" t="str">
        <f aca="false">IF(COUNTA(A11:H11)=0,"",IF(NOT(AND(ISTEXT(A11),LEN(A11)=8,EXACT(LEFT(A11,4),"WRK-"),ISNUMBER(FIND(MID(A11,5,1)&amp;"x","0x1x2x3x4x5x6x7x8x9x")),ISNUMBER(FIND(MID(A11,6,1)&amp;"x","0x1x2x3x4x5x6x7x8x9x")),ISNUMBER(FIND(MID(A11,7,1)&amp;"x","0x1x2x3x4x5x6x7x8x9x")),ISNUMBER(FIND(MID(A11,8,1)&amp;"x","0x1x2x3x4x5x6x7x8x9x")))),"IDはWRK-と半角数字4桁",IF(COUNTIFS($A$8:$A$38,A11)&gt;1,"仕事IDが重複",IF(NOT(AND(AND(ISNUMBER(B11),B11&gt;=43831,B11&lt;73051,B11=INT(B11)),AND(ISNUMBER(C11),C11&gt;=43831,C11&lt;73051,C11=INT(C11)))),"開始/終了は時刻なしの日付",IF(C11&lt;B11,"期間の逆転",IF(AND(D11&lt;&gt;"",NOT(AND(ISTEXT(D11),LEN(D11)=8,EXACT(LEFT(D11,4),"STF-"),ISNUMBER(FIND(MID(D11,5,1)&amp;"x","0x1x2x3x4x5x6x7x8x9x")),ISNUMBER(FIND(MID(D11,6,1)&amp;"x","0x1x2x3x4x5x6x7x8x9x")),ISNUMBER(FIND(MID(D11,7,1)&amp;"x","0x1x2x3x4x5x6x7x8x9x")),ISNUMBER(FIND(MID(D11,8,1)&amp;"x","0x1x2x3x4x5x6x7x8x9x"))))),"主担当IDの形式を確認",IF(AND(D11&lt;&gt;"",COUNTIFS(担当者ID!$A$8:$A$27,D11)&lt;&gt;1),"主担当が未登録/重複",IF(AND(E11&lt;&gt;"",NOT(AND(ISTEXT(E11),LEN(E11)=8,EXACT(LEFT(E11,4),"STF-"),ISNUMBER(FIND(MID(E11,5,1)&amp;"x","0x1x2x3x4x5x6x7x8x9x")),ISNUMBER(FIND(MID(E11,6,1)&amp;"x","0x1x2x3x4x5x6x7x8x9x")),ISNUMBER(FIND(MID(E11,7,1)&amp;"x","0x1x2x3x4x5x6x7x8x9x")),ISNUMBER(FIND(MID(E11,8,1)&amp;"x","0x1x2x3x4x5x6x7x8x9x"))))),"補助IDの形式を確認",IF(AND(E11&lt;&gt;"",COUNTIFS(担当者ID!$A$8:$A$27,E11)&lt;&gt;1),"補助が未登録/重複",IF(NOT(OR(F11="要",F11="不要")),"補助必要は要/不要",IF(NOT(OR(G11="確認済",G11="未確認",G11="不要")),"引継ぎの区分を確認",IF(AND(G11="確認済",D11=""),"主担当なしの引継確認済",IF(AND(G11="確認済",NOT(AND(ISNUMBER(H11),H11&gt;=43831,H11&lt;73051,H11=INT(H11)))),"引継確認日は日付で必須",IF(AND(G11="確認済",H11&gt;担当状況!$B$3),"確認日が基準日より後",IF(AND(G11&lt;&gt;"確認済",H11&lt;&gt;""),"確認済以外は確認日を空欄","確認済み")))))))))))))))</f>
        <v>確認済み</v>
      </c>
      <c r="P11" s="1" t="n">
        <f aca="false">IF(O11="","",IF(O11="確認済み",0,1))</f>
        <v>0</v>
      </c>
      <c r="Q11" s="1" t="n">
        <f aca="false">IF(O11="","",IF(NOT(AND(ISNUMBER(P11),P11=IF(O11="確認済み",0,1))),1,IF(P11&lt;&gt;0,0,IF(AND(ISNUMBER(I11),I11=IF(D11="",1,0),ISNUMBER(J11),J11=IF(AND(F11="要",E11=""),1,0),ISNUMBER(K11),K11=IF(AND(D11&lt;&gt;"",E11&lt;&gt;"",D11=E11),1,0),ISNUMBER(L11),L11=IF(G11="未確認",1,0),ISTEXT(M11),M11=IF(AND(I11=1,J11=1),"主・補助未割当",IF(I11=1,"主未割当",IF(J11=1,"補助未割当",IF(K11=1,"主補助同一","割当あり")))),ISTEXT(N11),N11=IF(B11&gt;担当状況!$B$3,"開始前",IF(C11&lt;担当状況!$B$3,"終了後","期間内"))),0,1))))</f>
        <v>0</v>
      </c>
    </row>
    <row r="12" customFormat="false" ht="30" hidden="false" customHeight="true" outlineLevel="0" collapsed="false">
      <c r="A12" s="9" t="s">
        <v>47</v>
      </c>
      <c r="B12" s="10" t="n">
        <v>46296</v>
      </c>
      <c r="C12" s="10" t="n">
        <v>46326</v>
      </c>
      <c r="D12" s="11" t="s">
        <v>48</v>
      </c>
      <c r="E12" s="11"/>
      <c r="F12" s="12" t="s">
        <v>44</v>
      </c>
      <c r="G12" s="12" t="s">
        <v>44</v>
      </c>
      <c r="H12" s="10"/>
      <c r="I12" s="1" t="n">
        <f aca="false">IF(O12="","",IF(P12&lt;&gt;0,NA(),IF(D12="",1,0)))</f>
        <v>0</v>
      </c>
      <c r="J12" s="1" t="n">
        <f aca="false">IF(O12="","",IF(P12&lt;&gt;0,NA(),IF(AND(F12="要",E12=""),1,0)))</f>
        <v>0</v>
      </c>
      <c r="K12" s="1" t="n">
        <f aca="false">IF(O12="","",IF(P12&lt;&gt;0,NA(),IF(AND(D12&lt;&gt;"",E12&lt;&gt;"",D12=E12),1,0)))</f>
        <v>0</v>
      </c>
      <c r="L12" s="1" t="n">
        <f aca="false">IF(O12="","",IF(P12&lt;&gt;0,NA(),IF(G12="未確認",1,0)))</f>
        <v>0</v>
      </c>
      <c r="M12" s="1" t="str">
        <f aca="false">IF(O12="","",IF(P12&lt;&gt;0,NA(),IF(AND(I12=1,J12=1),"主・補助未割当",IF(I12=1,"主未割当",IF(J12=1,"補助未割当",IF(K12=1,"主補助同一","割当あり"))))))</f>
        <v>割当あり</v>
      </c>
      <c r="N12" s="1" t="str">
        <f aca="false">IF(O12="","",IF(P12&lt;&gt;0,NA(),IF(B12&gt;担当状況!$B$3,"開始前",IF(C12&lt;担当状況!$B$3,"終了後","期間内"))))</f>
        <v>期間内</v>
      </c>
      <c r="O12" s="1" t="str">
        <f aca="false">IF(COUNTA(A12:H12)=0,"",IF(NOT(AND(ISTEXT(A12),LEN(A12)=8,EXACT(LEFT(A12,4),"WRK-"),ISNUMBER(FIND(MID(A12,5,1)&amp;"x","0x1x2x3x4x5x6x7x8x9x")),ISNUMBER(FIND(MID(A12,6,1)&amp;"x","0x1x2x3x4x5x6x7x8x9x")),ISNUMBER(FIND(MID(A12,7,1)&amp;"x","0x1x2x3x4x5x6x7x8x9x")),ISNUMBER(FIND(MID(A12,8,1)&amp;"x","0x1x2x3x4x5x6x7x8x9x")))),"IDはWRK-と半角数字4桁",IF(COUNTIFS($A$8:$A$38,A12)&gt;1,"仕事IDが重複",IF(NOT(AND(AND(ISNUMBER(B12),B12&gt;=43831,B12&lt;73051,B12=INT(B12)),AND(ISNUMBER(C12),C12&gt;=43831,C12&lt;73051,C12=INT(C12)))),"開始/終了は時刻なしの日付",IF(C12&lt;B12,"期間の逆転",IF(AND(D12&lt;&gt;"",NOT(AND(ISTEXT(D12),LEN(D12)=8,EXACT(LEFT(D12,4),"STF-"),ISNUMBER(FIND(MID(D12,5,1)&amp;"x","0x1x2x3x4x5x6x7x8x9x")),ISNUMBER(FIND(MID(D12,6,1)&amp;"x","0x1x2x3x4x5x6x7x8x9x")),ISNUMBER(FIND(MID(D12,7,1)&amp;"x","0x1x2x3x4x5x6x7x8x9x")),ISNUMBER(FIND(MID(D12,8,1)&amp;"x","0x1x2x3x4x5x6x7x8x9x"))))),"主担当IDの形式を確認",IF(AND(D12&lt;&gt;"",COUNTIFS(担当者ID!$A$8:$A$27,D12)&lt;&gt;1),"主担当が未登録/重複",IF(AND(E12&lt;&gt;"",NOT(AND(ISTEXT(E12),LEN(E12)=8,EXACT(LEFT(E12,4),"STF-"),ISNUMBER(FIND(MID(E12,5,1)&amp;"x","0x1x2x3x4x5x6x7x8x9x")),ISNUMBER(FIND(MID(E12,6,1)&amp;"x","0x1x2x3x4x5x6x7x8x9x")),ISNUMBER(FIND(MID(E12,7,1)&amp;"x","0x1x2x3x4x5x6x7x8x9x")),ISNUMBER(FIND(MID(E12,8,1)&amp;"x","0x1x2x3x4x5x6x7x8x9x"))))),"補助IDの形式を確認",IF(AND(E12&lt;&gt;"",COUNTIFS(担当者ID!$A$8:$A$27,E12)&lt;&gt;1),"補助が未登録/重複",IF(NOT(OR(F12="要",F12="不要")),"補助必要は要/不要",IF(NOT(OR(G12="確認済",G12="未確認",G12="不要")),"引継ぎの区分を確認",IF(AND(G12="確認済",D12=""),"主担当なしの引継確認済",IF(AND(G12="確認済",NOT(AND(ISNUMBER(H12),H12&gt;=43831,H12&lt;73051,H12=INT(H12)))),"引継確認日は日付で必須",IF(AND(G12="確認済",H12&gt;担当状況!$B$3),"確認日が基準日より後",IF(AND(G12&lt;&gt;"確認済",H12&lt;&gt;""),"確認済以外は確認日を空欄","確認済み")))))))))))))))</f>
        <v>確認済み</v>
      </c>
      <c r="P12" s="1" t="n">
        <f aca="false">IF(O12="","",IF(O12="確認済み",0,1))</f>
        <v>0</v>
      </c>
      <c r="Q12" s="1" t="n">
        <f aca="false">IF(O12="","",IF(NOT(AND(ISNUMBER(P12),P12=IF(O12="確認済み",0,1))),1,IF(P12&lt;&gt;0,0,IF(AND(ISNUMBER(I12),I12=IF(D12="",1,0),ISNUMBER(J12),J12=IF(AND(F12="要",E12=""),1,0),ISNUMBER(K12),K12=IF(AND(D12&lt;&gt;"",E12&lt;&gt;"",D12=E12),1,0),ISNUMBER(L12),L12=IF(G12="未確認",1,0),ISTEXT(M12),M12=IF(AND(I12=1,J12=1),"主・補助未割当",IF(I12=1,"主未割当",IF(J12=1,"補助未割当",IF(K12=1,"主補助同一","割当あり")))),ISTEXT(N12),N12=IF(B12&gt;担当状況!$B$3,"開始前",IF(C12&lt;担当状況!$B$3,"終了後","期間内"))),0,1))))</f>
        <v>0</v>
      </c>
    </row>
    <row r="13" customFormat="false" ht="30" hidden="false" customHeight="true" outlineLevel="0" collapsed="false">
      <c r="A13" s="9" t="s">
        <v>49</v>
      </c>
      <c r="B13" s="10" t="n">
        <v>46315</v>
      </c>
      <c r="C13" s="10" t="n">
        <v>46326</v>
      </c>
      <c r="D13" s="11"/>
      <c r="E13" s="11"/>
      <c r="F13" s="12" t="s">
        <v>39</v>
      </c>
      <c r="G13" s="12" t="s">
        <v>42</v>
      </c>
      <c r="H13" s="10"/>
      <c r="I13" s="1" t="n">
        <f aca="false">IF(O13="","",IF(P13&lt;&gt;0,NA(),IF(D13="",1,0)))</f>
        <v>1</v>
      </c>
      <c r="J13" s="1" t="n">
        <f aca="false">IF(O13="","",IF(P13&lt;&gt;0,NA(),IF(AND(F13="要",E13=""),1,0)))</f>
        <v>1</v>
      </c>
      <c r="K13" s="1" t="n">
        <f aca="false">IF(O13="","",IF(P13&lt;&gt;0,NA(),IF(AND(D13&lt;&gt;"",E13&lt;&gt;"",D13=E13),1,0)))</f>
        <v>0</v>
      </c>
      <c r="L13" s="1" t="n">
        <f aca="false">IF(O13="","",IF(P13&lt;&gt;0,NA(),IF(G13="未確認",1,0)))</f>
        <v>1</v>
      </c>
      <c r="M13" s="1" t="str">
        <f aca="false">IF(O13="","",IF(P13&lt;&gt;0,NA(),IF(AND(I13=1,J13=1),"主・補助未割当",IF(I13=1,"主未割当",IF(J13=1,"補助未割当",IF(K13=1,"主補助同一","割当あり"))))))</f>
        <v>主・補助未割当</v>
      </c>
      <c r="N13" s="1" t="str">
        <f aca="false">IF(O13="","",IF(P13&lt;&gt;0,NA(),IF(B13&gt;担当状況!$B$3,"開始前",IF(C13&lt;担当状況!$B$3,"終了後","期間内"))))</f>
        <v>開始前</v>
      </c>
      <c r="O13" s="1" t="str">
        <f aca="false">IF(COUNTA(A13:H13)=0,"",IF(NOT(AND(ISTEXT(A13),LEN(A13)=8,EXACT(LEFT(A13,4),"WRK-"),ISNUMBER(FIND(MID(A13,5,1)&amp;"x","0x1x2x3x4x5x6x7x8x9x")),ISNUMBER(FIND(MID(A13,6,1)&amp;"x","0x1x2x3x4x5x6x7x8x9x")),ISNUMBER(FIND(MID(A13,7,1)&amp;"x","0x1x2x3x4x5x6x7x8x9x")),ISNUMBER(FIND(MID(A13,8,1)&amp;"x","0x1x2x3x4x5x6x7x8x9x")))),"IDはWRK-と半角数字4桁",IF(COUNTIFS($A$8:$A$38,A13)&gt;1,"仕事IDが重複",IF(NOT(AND(AND(ISNUMBER(B13),B13&gt;=43831,B13&lt;73051,B13=INT(B13)),AND(ISNUMBER(C13),C13&gt;=43831,C13&lt;73051,C13=INT(C13)))),"開始/終了は時刻なしの日付",IF(C13&lt;B13,"期間の逆転",IF(AND(D13&lt;&gt;"",NOT(AND(ISTEXT(D13),LEN(D13)=8,EXACT(LEFT(D13,4),"STF-"),ISNUMBER(FIND(MID(D13,5,1)&amp;"x","0x1x2x3x4x5x6x7x8x9x")),ISNUMBER(FIND(MID(D13,6,1)&amp;"x","0x1x2x3x4x5x6x7x8x9x")),ISNUMBER(FIND(MID(D13,7,1)&amp;"x","0x1x2x3x4x5x6x7x8x9x")),ISNUMBER(FIND(MID(D13,8,1)&amp;"x","0x1x2x3x4x5x6x7x8x9x"))))),"主担当IDの形式を確認",IF(AND(D13&lt;&gt;"",COUNTIFS(担当者ID!$A$8:$A$27,D13)&lt;&gt;1),"主担当が未登録/重複",IF(AND(E13&lt;&gt;"",NOT(AND(ISTEXT(E13),LEN(E13)=8,EXACT(LEFT(E13,4),"STF-"),ISNUMBER(FIND(MID(E13,5,1)&amp;"x","0x1x2x3x4x5x6x7x8x9x")),ISNUMBER(FIND(MID(E13,6,1)&amp;"x","0x1x2x3x4x5x6x7x8x9x")),ISNUMBER(FIND(MID(E13,7,1)&amp;"x","0x1x2x3x4x5x6x7x8x9x")),ISNUMBER(FIND(MID(E13,8,1)&amp;"x","0x1x2x3x4x5x6x7x8x9x"))))),"補助IDの形式を確認",IF(AND(E13&lt;&gt;"",COUNTIFS(担当者ID!$A$8:$A$27,E13)&lt;&gt;1),"補助が未登録/重複",IF(NOT(OR(F13="要",F13="不要")),"補助必要は要/不要",IF(NOT(OR(G13="確認済",G13="未確認",G13="不要")),"引継ぎの区分を確認",IF(AND(G13="確認済",D13=""),"主担当なしの引継確認済",IF(AND(G13="確認済",NOT(AND(ISNUMBER(H13),H13&gt;=43831,H13&lt;73051,H13=INT(H13)))),"引継確認日は日付で必須",IF(AND(G13="確認済",H13&gt;担当状況!$B$3),"確認日が基準日より後",IF(AND(G13&lt;&gt;"確認済",H13&lt;&gt;""),"確認済以外は確認日を空欄","確認済み")))))))))))))))</f>
        <v>確認済み</v>
      </c>
      <c r="P13" s="1" t="n">
        <f aca="false">IF(O13="","",IF(O13="確認済み",0,1))</f>
        <v>0</v>
      </c>
      <c r="Q13" s="1" t="n">
        <f aca="false">IF(O13="","",IF(NOT(AND(ISNUMBER(P13),P13=IF(O13="確認済み",0,1))),1,IF(P13&lt;&gt;0,0,IF(AND(ISNUMBER(I13),I13=IF(D13="",1,0),ISNUMBER(J13),J13=IF(AND(F13="要",E13=""),1,0),ISNUMBER(K13),K13=IF(AND(D13&lt;&gt;"",E13&lt;&gt;"",D13=E13),1,0),ISNUMBER(L13),L13=IF(G13="未確認",1,0),ISTEXT(M13),M13=IF(AND(I13=1,J13=1),"主・補助未割当",IF(I13=1,"主未割当",IF(J13=1,"補助未割当",IF(K13=1,"主補助同一","割当あり")))),ISTEXT(N13),N13=IF(B13&gt;担当状況!$B$3,"開始前",IF(C13&lt;担当状況!$B$3,"終了後","期間内"))),0,1))))</f>
        <v>0</v>
      </c>
    </row>
    <row r="14" customFormat="false" ht="30" hidden="false" customHeight="true" outlineLevel="0" collapsed="false">
      <c r="A14" s="9" t="s">
        <v>50</v>
      </c>
      <c r="B14" s="10" t="n">
        <v>46266</v>
      </c>
      <c r="C14" s="10" t="n">
        <v>46295</v>
      </c>
      <c r="D14" s="11" t="s">
        <v>37</v>
      </c>
      <c r="E14" s="11" t="s">
        <v>38</v>
      </c>
      <c r="F14" s="12" t="s">
        <v>39</v>
      </c>
      <c r="G14" s="12" t="s">
        <v>40</v>
      </c>
      <c r="H14" s="10" t="n">
        <v>46266</v>
      </c>
      <c r="I14" s="1" t="n">
        <f aca="false">IF(O14="","",IF(P14&lt;&gt;0,NA(),IF(D14="",1,0)))</f>
        <v>0</v>
      </c>
      <c r="J14" s="1" t="n">
        <f aca="false">IF(O14="","",IF(P14&lt;&gt;0,NA(),IF(AND(F14="要",E14=""),1,0)))</f>
        <v>0</v>
      </c>
      <c r="K14" s="1" t="n">
        <f aca="false">IF(O14="","",IF(P14&lt;&gt;0,NA(),IF(AND(D14&lt;&gt;"",E14&lt;&gt;"",D14=E14),1,0)))</f>
        <v>0</v>
      </c>
      <c r="L14" s="1" t="n">
        <f aca="false">IF(O14="","",IF(P14&lt;&gt;0,NA(),IF(G14="未確認",1,0)))</f>
        <v>0</v>
      </c>
      <c r="M14" s="1" t="str">
        <f aca="false">IF(O14="","",IF(P14&lt;&gt;0,NA(),IF(AND(I14=1,J14=1),"主・補助未割当",IF(I14=1,"主未割当",IF(J14=1,"補助未割当",IF(K14=1,"主補助同一","割当あり"))))))</f>
        <v>割当あり</v>
      </c>
      <c r="N14" s="1" t="str">
        <f aca="false">IF(O14="","",IF(P14&lt;&gt;0,NA(),IF(B14&gt;担当状況!$B$3,"開始前",IF(C14&lt;担当状況!$B$3,"終了後","期間内"))))</f>
        <v>終了後</v>
      </c>
      <c r="O14" s="1" t="str">
        <f aca="false">IF(COUNTA(A14:H14)=0,"",IF(NOT(AND(ISTEXT(A14),LEN(A14)=8,EXACT(LEFT(A14,4),"WRK-"),ISNUMBER(FIND(MID(A14,5,1)&amp;"x","0x1x2x3x4x5x6x7x8x9x")),ISNUMBER(FIND(MID(A14,6,1)&amp;"x","0x1x2x3x4x5x6x7x8x9x")),ISNUMBER(FIND(MID(A14,7,1)&amp;"x","0x1x2x3x4x5x6x7x8x9x")),ISNUMBER(FIND(MID(A14,8,1)&amp;"x","0x1x2x3x4x5x6x7x8x9x")))),"IDはWRK-と半角数字4桁",IF(COUNTIFS($A$8:$A$38,A14)&gt;1,"仕事IDが重複",IF(NOT(AND(AND(ISNUMBER(B14),B14&gt;=43831,B14&lt;73051,B14=INT(B14)),AND(ISNUMBER(C14),C14&gt;=43831,C14&lt;73051,C14=INT(C14)))),"開始/終了は時刻なしの日付",IF(C14&lt;B14,"期間の逆転",IF(AND(D14&lt;&gt;"",NOT(AND(ISTEXT(D14),LEN(D14)=8,EXACT(LEFT(D14,4),"STF-"),ISNUMBER(FIND(MID(D14,5,1)&amp;"x","0x1x2x3x4x5x6x7x8x9x")),ISNUMBER(FIND(MID(D14,6,1)&amp;"x","0x1x2x3x4x5x6x7x8x9x")),ISNUMBER(FIND(MID(D14,7,1)&amp;"x","0x1x2x3x4x5x6x7x8x9x")),ISNUMBER(FIND(MID(D14,8,1)&amp;"x","0x1x2x3x4x5x6x7x8x9x"))))),"主担当IDの形式を確認",IF(AND(D14&lt;&gt;"",COUNTIFS(担当者ID!$A$8:$A$27,D14)&lt;&gt;1),"主担当が未登録/重複",IF(AND(E14&lt;&gt;"",NOT(AND(ISTEXT(E14),LEN(E14)=8,EXACT(LEFT(E14,4),"STF-"),ISNUMBER(FIND(MID(E14,5,1)&amp;"x","0x1x2x3x4x5x6x7x8x9x")),ISNUMBER(FIND(MID(E14,6,1)&amp;"x","0x1x2x3x4x5x6x7x8x9x")),ISNUMBER(FIND(MID(E14,7,1)&amp;"x","0x1x2x3x4x5x6x7x8x9x")),ISNUMBER(FIND(MID(E14,8,1)&amp;"x","0x1x2x3x4x5x6x7x8x9x"))))),"補助IDの形式を確認",IF(AND(E14&lt;&gt;"",COUNTIFS(担当者ID!$A$8:$A$27,E14)&lt;&gt;1),"補助が未登録/重複",IF(NOT(OR(F14="要",F14="不要")),"補助必要は要/不要",IF(NOT(OR(G14="確認済",G14="未確認",G14="不要")),"引継ぎの区分を確認",IF(AND(G14="確認済",D14=""),"主担当なしの引継確認済",IF(AND(G14="確認済",NOT(AND(ISNUMBER(H14),H14&gt;=43831,H14&lt;73051,H14=INT(H14)))),"引継確認日は日付で必須",IF(AND(G14="確認済",H14&gt;担当状況!$B$3),"確認日が基準日より後",IF(AND(G14&lt;&gt;"確認済",H14&lt;&gt;""),"確認済以外は確認日を空欄","確認済み")))))))))))))))</f>
        <v>確認済み</v>
      </c>
      <c r="P14" s="1" t="n">
        <f aca="false">IF(O14="","",IF(O14="確認済み",0,1))</f>
        <v>0</v>
      </c>
      <c r="Q14" s="1" t="n">
        <f aca="false">IF(O14="","",IF(NOT(AND(ISNUMBER(P14),P14=IF(O14="確認済み",0,1))),1,IF(P14&lt;&gt;0,0,IF(AND(ISNUMBER(I14),I14=IF(D14="",1,0),ISNUMBER(J14),J14=IF(AND(F14="要",E14=""),1,0),ISNUMBER(K14),K14=IF(AND(D14&lt;&gt;"",E14&lt;&gt;"",D14=E14),1,0),ISNUMBER(L14),L14=IF(G14="未確認",1,0),ISTEXT(M14),M14=IF(AND(I14=1,J14=1),"主・補助未割当",IF(I14=1,"主未割当",IF(J14=1,"補助未割当",IF(K14=1,"主補助同一","割当あり")))),ISTEXT(N14),N14=IF(B14&gt;担当状況!$B$3,"開始前",IF(C14&lt;担当状況!$B$3,"終了後","期間内"))),0,1))))</f>
        <v>0</v>
      </c>
    </row>
    <row r="15" customFormat="false" ht="30" hidden="false" customHeight="true" outlineLevel="0" collapsed="false">
      <c r="A15" s="9" t="s">
        <v>51</v>
      </c>
      <c r="B15" s="10" t="n">
        <v>46296</v>
      </c>
      <c r="C15" s="10" t="n">
        <v>46326</v>
      </c>
      <c r="D15" s="11"/>
      <c r="E15" s="11"/>
      <c r="F15" s="12" t="s">
        <v>39</v>
      </c>
      <c r="G15" s="12" t="s">
        <v>42</v>
      </c>
      <c r="H15" s="10"/>
      <c r="I15" s="1" t="n">
        <f aca="false">IF(O15="","",IF(P15&lt;&gt;0,NA(),IF(D15="",1,0)))</f>
        <v>1</v>
      </c>
      <c r="J15" s="1" t="n">
        <f aca="false">IF(O15="","",IF(P15&lt;&gt;0,NA(),IF(AND(F15="要",E15=""),1,0)))</f>
        <v>1</v>
      </c>
      <c r="K15" s="1" t="n">
        <f aca="false">IF(O15="","",IF(P15&lt;&gt;0,NA(),IF(AND(D15&lt;&gt;"",E15&lt;&gt;"",D15=E15),1,0)))</f>
        <v>0</v>
      </c>
      <c r="L15" s="1" t="n">
        <f aca="false">IF(O15="","",IF(P15&lt;&gt;0,NA(),IF(G15="未確認",1,0)))</f>
        <v>1</v>
      </c>
      <c r="M15" s="1" t="str">
        <f aca="false">IF(O15="","",IF(P15&lt;&gt;0,NA(),IF(AND(I15=1,J15=1),"主・補助未割当",IF(I15=1,"主未割当",IF(J15=1,"補助未割当",IF(K15=1,"主補助同一","割当あり"))))))</f>
        <v>主・補助未割当</v>
      </c>
      <c r="N15" s="1" t="str">
        <f aca="false">IF(O15="","",IF(P15&lt;&gt;0,NA(),IF(B15&gt;担当状況!$B$3,"開始前",IF(C15&lt;担当状況!$B$3,"終了後","期間内"))))</f>
        <v>期間内</v>
      </c>
      <c r="O15" s="1" t="str">
        <f aca="false">IF(COUNTA(A15:H15)=0,"",IF(NOT(AND(ISTEXT(A15),LEN(A15)=8,EXACT(LEFT(A15,4),"WRK-"),ISNUMBER(FIND(MID(A15,5,1)&amp;"x","0x1x2x3x4x5x6x7x8x9x")),ISNUMBER(FIND(MID(A15,6,1)&amp;"x","0x1x2x3x4x5x6x7x8x9x")),ISNUMBER(FIND(MID(A15,7,1)&amp;"x","0x1x2x3x4x5x6x7x8x9x")),ISNUMBER(FIND(MID(A15,8,1)&amp;"x","0x1x2x3x4x5x6x7x8x9x")))),"IDはWRK-と半角数字4桁",IF(COUNTIFS($A$8:$A$38,A15)&gt;1,"仕事IDが重複",IF(NOT(AND(AND(ISNUMBER(B15),B15&gt;=43831,B15&lt;73051,B15=INT(B15)),AND(ISNUMBER(C15),C15&gt;=43831,C15&lt;73051,C15=INT(C15)))),"開始/終了は時刻なしの日付",IF(C15&lt;B15,"期間の逆転",IF(AND(D15&lt;&gt;"",NOT(AND(ISTEXT(D15),LEN(D15)=8,EXACT(LEFT(D15,4),"STF-"),ISNUMBER(FIND(MID(D15,5,1)&amp;"x","0x1x2x3x4x5x6x7x8x9x")),ISNUMBER(FIND(MID(D15,6,1)&amp;"x","0x1x2x3x4x5x6x7x8x9x")),ISNUMBER(FIND(MID(D15,7,1)&amp;"x","0x1x2x3x4x5x6x7x8x9x")),ISNUMBER(FIND(MID(D15,8,1)&amp;"x","0x1x2x3x4x5x6x7x8x9x"))))),"主担当IDの形式を確認",IF(AND(D15&lt;&gt;"",COUNTIFS(担当者ID!$A$8:$A$27,D15)&lt;&gt;1),"主担当が未登録/重複",IF(AND(E15&lt;&gt;"",NOT(AND(ISTEXT(E15),LEN(E15)=8,EXACT(LEFT(E15,4),"STF-"),ISNUMBER(FIND(MID(E15,5,1)&amp;"x","0x1x2x3x4x5x6x7x8x9x")),ISNUMBER(FIND(MID(E15,6,1)&amp;"x","0x1x2x3x4x5x6x7x8x9x")),ISNUMBER(FIND(MID(E15,7,1)&amp;"x","0x1x2x3x4x5x6x7x8x9x")),ISNUMBER(FIND(MID(E15,8,1)&amp;"x","0x1x2x3x4x5x6x7x8x9x"))))),"補助IDの形式を確認",IF(AND(E15&lt;&gt;"",COUNTIFS(担当者ID!$A$8:$A$27,E15)&lt;&gt;1),"補助が未登録/重複",IF(NOT(OR(F15="要",F15="不要")),"補助必要は要/不要",IF(NOT(OR(G15="確認済",G15="未確認",G15="不要")),"引継ぎの区分を確認",IF(AND(G15="確認済",D15=""),"主担当なしの引継確認済",IF(AND(G15="確認済",NOT(AND(ISNUMBER(H15),H15&gt;=43831,H15&lt;73051,H15=INT(H15)))),"引継確認日は日付で必須",IF(AND(G15="確認済",H15&gt;担当状況!$B$3),"確認日が基準日より後",IF(AND(G15&lt;&gt;"確認済",H15&lt;&gt;""),"確認済以外は確認日を空欄","確認済み")))))))))))))))</f>
        <v>確認済み</v>
      </c>
      <c r="P15" s="1" t="n">
        <f aca="false">IF(O15="","",IF(O15="確認済み",0,1))</f>
        <v>0</v>
      </c>
      <c r="Q15" s="1" t="n">
        <f aca="false">IF(O15="","",IF(NOT(AND(ISNUMBER(P15),P15=IF(O15="確認済み",0,1))),1,IF(P15&lt;&gt;0,0,IF(AND(ISNUMBER(I15),I15=IF(D15="",1,0),ISNUMBER(J15),J15=IF(AND(F15="要",E15=""),1,0),ISNUMBER(K15),K15=IF(AND(D15&lt;&gt;"",E15&lt;&gt;"",D15=E15),1,0),ISNUMBER(L15),L15=IF(G15="未確認",1,0),ISTEXT(M15),M15=IF(AND(I15=1,J15=1),"主・補助未割当",IF(I15=1,"主未割当",IF(J15=1,"補助未割当",IF(K15=1,"主補助同一","割当あり")))),ISTEXT(N15),N15=IF(B15&gt;担当状況!$B$3,"開始前",IF(C15&lt;担当状況!$B$3,"終了後","期間内"))),0,1))))</f>
        <v>0</v>
      </c>
    </row>
    <row r="16" customFormat="false" ht="30" hidden="false" customHeight="true" outlineLevel="0" collapsed="false">
      <c r="A16" s="9"/>
      <c r="B16" s="10"/>
      <c r="C16" s="10"/>
      <c r="D16" s="11"/>
      <c r="E16" s="11"/>
      <c r="F16" s="12"/>
      <c r="G16" s="12"/>
      <c r="H16" s="10"/>
      <c r="I16" s="1" t="str">
        <f aca="false">IF(O16="","",IF(P16&lt;&gt;0,NA(),IF(D16="",1,0)))</f>
        <v/>
      </c>
      <c r="J16" s="1" t="str">
        <f aca="false">IF(O16="","",IF(P16&lt;&gt;0,NA(),IF(AND(F16="要",E16=""),1,0)))</f>
        <v/>
      </c>
      <c r="K16" s="1" t="str">
        <f aca="false">IF(O16="","",IF(P16&lt;&gt;0,NA(),IF(AND(D16&lt;&gt;"",E16&lt;&gt;"",D16=E16),1,0)))</f>
        <v/>
      </c>
      <c r="L16" s="1" t="str">
        <f aca="false">IF(O16="","",IF(P16&lt;&gt;0,NA(),IF(G16="未確認",1,0)))</f>
        <v/>
      </c>
      <c r="M16" s="1" t="str">
        <f aca="false">IF(O16="","",IF(P16&lt;&gt;0,NA(),IF(AND(I16=1,J16=1),"主・補助未割当",IF(I16=1,"主未割当",IF(J16=1,"補助未割当",IF(K16=1,"主補助同一","割当あり"))))))</f>
        <v/>
      </c>
      <c r="N16" s="1" t="str">
        <f aca="false">IF(O16="","",IF(P16&lt;&gt;0,NA(),IF(B16&gt;担当状況!$B$3,"開始前",IF(C16&lt;担当状況!$B$3,"終了後","期間内"))))</f>
        <v/>
      </c>
      <c r="O16" s="1" t="str">
        <f aca="false">IF(COUNTA(A16:H16)=0,"",IF(NOT(AND(ISTEXT(A16),LEN(A16)=8,EXACT(LEFT(A16,4),"WRK-"),ISNUMBER(FIND(MID(A16,5,1)&amp;"x","0x1x2x3x4x5x6x7x8x9x")),ISNUMBER(FIND(MID(A16,6,1)&amp;"x","0x1x2x3x4x5x6x7x8x9x")),ISNUMBER(FIND(MID(A16,7,1)&amp;"x","0x1x2x3x4x5x6x7x8x9x")),ISNUMBER(FIND(MID(A16,8,1)&amp;"x","0x1x2x3x4x5x6x7x8x9x")))),"IDはWRK-と半角数字4桁",IF(COUNTIFS($A$8:$A$38,A16)&gt;1,"仕事IDが重複",IF(NOT(AND(AND(ISNUMBER(B16),B16&gt;=43831,B16&lt;73051,B16=INT(B16)),AND(ISNUMBER(C16),C16&gt;=43831,C16&lt;73051,C16=INT(C16)))),"開始/終了は時刻なしの日付",IF(C16&lt;B16,"期間の逆転",IF(AND(D16&lt;&gt;"",NOT(AND(ISTEXT(D16),LEN(D16)=8,EXACT(LEFT(D16,4),"STF-"),ISNUMBER(FIND(MID(D16,5,1)&amp;"x","0x1x2x3x4x5x6x7x8x9x")),ISNUMBER(FIND(MID(D16,6,1)&amp;"x","0x1x2x3x4x5x6x7x8x9x")),ISNUMBER(FIND(MID(D16,7,1)&amp;"x","0x1x2x3x4x5x6x7x8x9x")),ISNUMBER(FIND(MID(D16,8,1)&amp;"x","0x1x2x3x4x5x6x7x8x9x"))))),"主担当IDの形式を確認",IF(AND(D16&lt;&gt;"",COUNTIFS(担当者ID!$A$8:$A$27,D16)&lt;&gt;1),"主担当が未登録/重複",IF(AND(E16&lt;&gt;"",NOT(AND(ISTEXT(E16),LEN(E16)=8,EXACT(LEFT(E16,4),"STF-"),ISNUMBER(FIND(MID(E16,5,1)&amp;"x","0x1x2x3x4x5x6x7x8x9x")),ISNUMBER(FIND(MID(E16,6,1)&amp;"x","0x1x2x3x4x5x6x7x8x9x")),ISNUMBER(FIND(MID(E16,7,1)&amp;"x","0x1x2x3x4x5x6x7x8x9x")),ISNUMBER(FIND(MID(E16,8,1)&amp;"x","0x1x2x3x4x5x6x7x8x9x"))))),"補助IDの形式を確認",IF(AND(E16&lt;&gt;"",COUNTIFS(担当者ID!$A$8:$A$27,E16)&lt;&gt;1),"補助が未登録/重複",IF(NOT(OR(F16="要",F16="不要")),"補助必要は要/不要",IF(NOT(OR(G16="確認済",G16="未確認",G16="不要")),"引継ぎの区分を確認",IF(AND(G16="確認済",D16=""),"主担当なしの引継確認済",IF(AND(G16="確認済",NOT(AND(ISNUMBER(H16),H16&gt;=43831,H16&lt;73051,H16=INT(H16)))),"引継確認日は日付で必須",IF(AND(G16="確認済",H16&gt;担当状況!$B$3),"確認日が基準日より後",IF(AND(G16&lt;&gt;"確認済",H16&lt;&gt;""),"確認済以外は確認日を空欄","確認済み")))))))))))))))</f>
        <v/>
      </c>
      <c r="P16" s="1" t="str">
        <f aca="false">IF(O16="","",IF(O16="確認済み",0,1))</f>
        <v/>
      </c>
      <c r="Q16" s="1" t="str">
        <f aca="false">IF(O16="","",IF(NOT(AND(ISNUMBER(P16),P16=IF(O16="確認済み",0,1))),1,IF(P16&lt;&gt;0,0,IF(AND(ISNUMBER(I16),I16=IF(D16="",1,0),ISNUMBER(J16),J16=IF(AND(F16="要",E16=""),1,0),ISNUMBER(K16),K16=IF(AND(D16&lt;&gt;"",E16&lt;&gt;"",D16=E16),1,0),ISNUMBER(L16),L16=IF(G16="未確認",1,0),ISTEXT(M16),M16=IF(AND(I16=1,J16=1),"主・補助未割当",IF(I16=1,"主未割当",IF(J16=1,"補助未割当",IF(K16=1,"主補助同一","割当あり")))),ISTEXT(N16),N16=IF(B16&gt;担当状況!$B$3,"開始前",IF(C16&lt;担当状況!$B$3,"終了後","期間内"))),0,1))))</f>
        <v/>
      </c>
    </row>
    <row r="17" customFormat="false" ht="30" hidden="false" customHeight="true" outlineLevel="0" collapsed="false">
      <c r="A17" s="9"/>
      <c r="B17" s="10"/>
      <c r="C17" s="10"/>
      <c r="D17" s="11"/>
      <c r="E17" s="11"/>
      <c r="F17" s="12"/>
      <c r="G17" s="12"/>
      <c r="H17" s="10"/>
      <c r="I17" s="1" t="str">
        <f aca="false">IF(O17="","",IF(P17&lt;&gt;0,NA(),IF(D17="",1,0)))</f>
        <v/>
      </c>
      <c r="J17" s="1" t="str">
        <f aca="false">IF(O17="","",IF(P17&lt;&gt;0,NA(),IF(AND(F17="要",E17=""),1,0)))</f>
        <v/>
      </c>
      <c r="K17" s="1" t="str">
        <f aca="false">IF(O17="","",IF(P17&lt;&gt;0,NA(),IF(AND(D17&lt;&gt;"",E17&lt;&gt;"",D17=E17),1,0)))</f>
        <v/>
      </c>
      <c r="L17" s="1" t="str">
        <f aca="false">IF(O17="","",IF(P17&lt;&gt;0,NA(),IF(G17="未確認",1,0)))</f>
        <v/>
      </c>
      <c r="M17" s="1" t="str">
        <f aca="false">IF(O17="","",IF(P17&lt;&gt;0,NA(),IF(AND(I17=1,J17=1),"主・補助未割当",IF(I17=1,"主未割当",IF(J17=1,"補助未割当",IF(K17=1,"主補助同一","割当あり"))))))</f>
        <v/>
      </c>
      <c r="N17" s="1" t="str">
        <f aca="false">IF(O17="","",IF(P17&lt;&gt;0,NA(),IF(B17&gt;担当状況!$B$3,"開始前",IF(C17&lt;担当状況!$B$3,"終了後","期間内"))))</f>
        <v/>
      </c>
      <c r="O17" s="1" t="str">
        <f aca="false">IF(COUNTA(A17:H17)=0,"",IF(NOT(AND(ISTEXT(A17),LEN(A17)=8,EXACT(LEFT(A17,4),"WRK-"),ISNUMBER(FIND(MID(A17,5,1)&amp;"x","0x1x2x3x4x5x6x7x8x9x")),ISNUMBER(FIND(MID(A17,6,1)&amp;"x","0x1x2x3x4x5x6x7x8x9x")),ISNUMBER(FIND(MID(A17,7,1)&amp;"x","0x1x2x3x4x5x6x7x8x9x")),ISNUMBER(FIND(MID(A17,8,1)&amp;"x","0x1x2x3x4x5x6x7x8x9x")))),"IDはWRK-と半角数字4桁",IF(COUNTIFS($A$8:$A$38,A17)&gt;1,"仕事IDが重複",IF(NOT(AND(AND(ISNUMBER(B17),B17&gt;=43831,B17&lt;73051,B17=INT(B17)),AND(ISNUMBER(C17),C17&gt;=43831,C17&lt;73051,C17=INT(C17)))),"開始/終了は時刻なしの日付",IF(C17&lt;B17,"期間の逆転",IF(AND(D17&lt;&gt;"",NOT(AND(ISTEXT(D17),LEN(D17)=8,EXACT(LEFT(D17,4),"STF-"),ISNUMBER(FIND(MID(D17,5,1)&amp;"x","0x1x2x3x4x5x6x7x8x9x")),ISNUMBER(FIND(MID(D17,6,1)&amp;"x","0x1x2x3x4x5x6x7x8x9x")),ISNUMBER(FIND(MID(D17,7,1)&amp;"x","0x1x2x3x4x5x6x7x8x9x")),ISNUMBER(FIND(MID(D17,8,1)&amp;"x","0x1x2x3x4x5x6x7x8x9x"))))),"主担当IDの形式を確認",IF(AND(D17&lt;&gt;"",COUNTIFS(担当者ID!$A$8:$A$27,D17)&lt;&gt;1),"主担当が未登録/重複",IF(AND(E17&lt;&gt;"",NOT(AND(ISTEXT(E17),LEN(E17)=8,EXACT(LEFT(E17,4),"STF-"),ISNUMBER(FIND(MID(E17,5,1)&amp;"x","0x1x2x3x4x5x6x7x8x9x")),ISNUMBER(FIND(MID(E17,6,1)&amp;"x","0x1x2x3x4x5x6x7x8x9x")),ISNUMBER(FIND(MID(E17,7,1)&amp;"x","0x1x2x3x4x5x6x7x8x9x")),ISNUMBER(FIND(MID(E17,8,1)&amp;"x","0x1x2x3x4x5x6x7x8x9x"))))),"補助IDの形式を確認",IF(AND(E17&lt;&gt;"",COUNTIFS(担当者ID!$A$8:$A$27,E17)&lt;&gt;1),"補助が未登録/重複",IF(NOT(OR(F17="要",F17="不要")),"補助必要は要/不要",IF(NOT(OR(G17="確認済",G17="未確認",G17="不要")),"引継ぎの区分を確認",IF(AND(G17="確認済",D17=""),"主担当なしの引継確認済",IF(AND(G17="確認済",NOT(AND(ISNUMBER(H17),H17&gt;=43831,H17&lt;73051,H17=INT(H17)))),"引継確認日は日付で必須",IF(AND(G17="確認済",H17&gt;担当状況!$B$3),"確認日が基準日より後",IF(AND(G17&lt;&gt;"確認済",H17&lt;&gt;""),"確認済以外は確認日を空欄","確認済み")))))))))))))))</f>
        <v/>
      </c>
      <c r="P17" s="1" t="str">
        <f aca="false">IF(O17="","",IF(O17="確認済み",0,1))</f>
        <v/>
      </c>
      <c r="Q17" s="1" t="str">
        <f aca="false">IF(O17="","",IF(NOT(AND(ISNUMBER(P17),P17=IF(O17="確認済み",0,1))),1,IF(P17&lt;&gt;0,0,IF(AND(ISNUMBER(I17),I17=IF(D17="",1,0),ISNUMBER(J17),J17=IF(AND(F17="要",E17=""),1,0),ISNUMBER(K17),K17=IF(AND(D17&lt;&gt;"",E17&lt;&gt;"",D17=E17),1,0),ISNUMBER(L17),L17=IF(G17="未確認",1,0),ISTEXT(M17),M17=IF(AND(I17=1,J17=1),"主・補助未割当",IF(I17=1,"主未割当",IF(J17=1,"補助未割当",IF(K17=1,"主補助同一","割当あり")))),ISTEXT(N17),N17=IF(B17&gt;担当状況!$B$3,"開始前",IF(C17&lt;担当状況!$B$3,"終了後","期間内"))),0,1))))</f>
        <v/>
      </c>
    </row>
    <row r="18" customFormat="false" ht="30" hidden="false" customHeight="true" outlineLevel="0" collapsed="false">
      <c r="A18" s="9"/>
      <c r="B18" s="10"/>
      <c r="C18" s="10"/>
      <c r="D18" s="11"/>
      <c r="E18" s="11"/>
      <c r="F18" s="12"/>
      <c r="G18" s="12"/>
      <c r="H18" s="10"/>
      <c r="I18" s="1" t="str">
        <f aca="false">IF(O18="","",IF(P18&lt;&gt;0,NA(),IF(D18="",1,0)))</f>
        <v/>
      </c>
      <c r="J18" s="1" t="str">
        <f aca="false">IF(O18="","",IF(P18&lt;&gt;0,NA(),IF(AND(F18="要",E18=""),1,0)))</f>
        <v/>
      </c>
      <c r="K18" s="1" t="str">
        <f aca="false">IF(O18="","",IF(P18&lt;&gt;0,NA(),IF(AND(D18&lt;&gt;"",E18&lt;&gt;"",D18=E18),1,0)))</f>
        <v/>
      </c>
      <c r="L18" s="1" t="str">
        <f aca="false">IF(O18="","",IF(P18&lt;&gt;0,NA(),IF(G18="未確認",1,0)))</f>
        <v/>
      </c>
      <c r="M18" s="1" t="str">
        <f aca="false">IF(O18="","",IF(P18&lt;&gt;0,NA(),IF(AND(I18=1,J18=1),"主・補助未割当",IF(I18=1,"主未割当",IF(J18=1,"補助未割当",IF(K18=1,"主補助同一","割当あり"))))))</f>
        <v/>
      </c>
      <c r="N18" s="1" t="str">
        <f aca="false">IF(O18="","",IF(P18&lt;&gt;0,NA(),IF(B18&gt;担当状況!$B$3,"開始前",IF(C18&lt;担当状況!$B$3,"終了後","期間内"))))</f>
        <v/>
      </c>
      <c r="O18" s="1" t="str">
        <f aca="false">IF(COUNTA(A18:H18)=0,"",IF(NOT(AND(ISTEXT(A18),LEN(A18)=8,EXACT(LEFT(A18,4),"WRK-"),ISNUMBER(FIND(MID(A18,5,1)&amp;"x","0x1x2x3x4x5x6x7x8x9x")),ISNUMBER(FIND(MID(A18,6,1)&amp;"x","0x1x2x3x4x5x6x7x8x9x")),ISNUMBER(FIND(MID(A18,7,1)&amp;"x","0x1x2x3x4x5x6x7x8x9x")),ISNUMBER(FIND(MID(A18,8,1)&amp;"x","0x1x2x3x4x5x6x7x8x9x")))),"IDはWRK-と半角数字4桁",IF(COUNTIFS($A$8:$A$38,A18)&gt;1,"仕事IDが重複",IF(NOT(AND(AND(ISNUMBER(B18),B18&gt;=43831,B18&lt;73051,B18=INT(B18)),AND(ISNUMBER(C18),C18&gt;=43831,C18&lt;73051,C18=INT(C18)))),"開始/終了は時刻なしの日付",IF(C18&lt;B18,"期間の逆転",IF(AND(D18&lt;&gt;"",NOT(AND(ISTEXT(D18),LEN(D18)=8,EXACT(LEFT(D18,4),"STF-"),ISNUMBER(FIND(MID(D18,5,1)&amp;"x","0x1x2x3x4x5x6x7x8x9x")),ISNUMBER(FIND(MID(D18,6,1)&amp;"x","0x1x2x3x4x5x6x7x8x9x")),ISNUMBER(FIND(MID(D18,7,1)&amp;"x","0x1x2x3x4x5x6x7x8x9x")),ISNUMBER(FIND(MID(D18,8,1)&amp;"x","0x1x2x3x4x5x6x7x8x9x"))))),"主担当IDの形式を確認",IF(AND(D18&lt;&gt;"",COUNTIFS(担当者ID!$A$8:$A$27,D18)&lt;&gt;1),"主担当が未登録/重複",IF(AND(E18&lt;&gt;"",NOT(AND(ISTEXT(E18),LEN(E18)=8,EXACT(LEFT(E18,4),"STF-"),ISNUMBER(FIND(MID(E18,5,1)&amp;"x","0x1x2x3x4x5x6x7x8x9x")),ISNUMBER(FIND(MID(E18,6,1)&amp;"x","0x1x2x3x4x5x6x7x8x9x")),ISNUMBER(FIND(MID(E18,7,1)&amp;"x","0x1x2x3x4x5x6x7x8x9x")),ISNUMBER(FIND(MID(E18,8,1)&amp;"x","0x1x2x3x4x5x6x7x8x9x"))))),"補助IDの形式を確認",IF(AND(E18&lt;&gt;"",COUNTIFS(担当者ID!$A$8:$A$27,E18)&lt;&gt;1),"補助が未登録/重複",IF(NOT(OR(F18="要",F18="不要")),"補助必要は要/不要",IF(NOT(OR(G18="確認済",G18="未確認",G18="不要")),"引継ぎの区分を確認",IF(AND(G18="確認済",D18=""),"主担当なしの引継確認済",IF(AND(G18="確認済",NOT(AND(ISNUMBER(H18),H18&gt;=43831,H18&lt;73051,H18=INT(H18)))),"引継確認日は日付で必須",IF(AND(G18="確認済",H18&gt;担当状況!$B$3),"確認日が基準日より後",IF(AND(G18&lt;&gt;"確認済",H18&lt;&gt;""),"確認済以外は確認日を空欄","確認済み")))))))))))))))</f>
        <v/>
      </c>
      <c r="P18" s="1" t="str">
        <f aca="false">IF(O18="","",IF(O18="確認済み",0,1))</f>
        <v/>
      </c>
      <c r="Q18" s="1" t="str">
        <f aca="false">IF(O18="","",IF(NOT(AND(ISNUMBER(P18),P18=IF(O18="確認済み",0,1))),1,IF(P18&lt;&gt;0,0,IF(AND(ISNUMBER(I18),I18=IF(D18="",1,0),ISNUMBER(J18),J18=IF(AND(F18="要",E18=""),1,0),ISNUMBER(K18),K18=IF(AND(D18&lt;&gt;"",E18&lt;&gt;"",D18=E18),1,0),ISNUMBER(L18),L18=IF(G18="未確認",1,0),ISTEXT(M18),M18=IF(AND(I18=1,J18=1),"主・補助未割当",IF(I18=1,"主未割当",IF(J18=1,"補助未割当",IF(K18=1,"主補助同一","割当あり")))),ISTEXT(N18),N18=IF(B18&gt;担当状況!$B$3,"開始前",IF(C18&lt;担当状況!$B$3,"終了後","期間内"))),0,1))))</f>
        <v/>
      </c>
    </row>
    <row r="19" customFormat="false" ht="30" hidden="false" customHeight="true" outlineLevel="0" collapsed="false">
      <c r="A19" s="9"/>
      <c r="B19" s="10"/>
      <c r="C19" s="10"/>
      <c r="D19" s="11"/>
      <c r="E19" s="11"/>
      <c r="F19" s="12"/>
      <c r="G19" s="12"/>
      <c r="H19" s="10"/>
      <c r="I19" s="1" t="str">
        <f aca="false">IF(O19="","",IF(P19&lt;&gt;0,NA(),IF(D19="",1,0)))</f>
        <v/>
      </c>
      <c r="J19" s="1" t="str">
        <f aca="false">IF(O19="","",IF(P19&lt;&gt;0,NA(),IF(AND(F19="要",E19=""),1,0)))</f>
        <v/>
      </c>
      <c r="K19" s="1" t="str">
        <f aca="false">IF(O19="","",IF(P19&lt;&gt;0,NA(),IF(AND(D19&lt;&gt;"",E19&lt;&gt;"",D19=E19),1,0)))</f>
        <v/>
      </c>
      <c r="L19" s="1" t="str">
        <f aca="false">IF(O19="","",IF(P19&lt;&gt;0,NA(),IF(G19="未確認",1,0)))</f>
        <v/>
      </c>
      <c r="M19" s="1" t="str">
        <f aca="false">IF(O19="","",IF(P19&lt;&gt;0,NA(),IF(AND(I19=1,J19=1),"主・補助未割当",IF(I19=1,"主未割当",IF(J19=1,"補助未割当",IF(K19=1,"主補助同一","割当あり"))))))</f>
        <v/>
      </c>
      <c r="N19" s="1" t="str">
        <f aca="false">IF(O19="","",IF(P19&lt;&gt;0,NA(),IF(B19&gt;担当状況!$B$3,"開始前",IF(C19&lt;担当状況!$B$3,"終了後","期間内"))))</f>
        <v/>
      </c>
      <c r="O19" s="1" t="str">
        <f aca="false">IF(COUNTA(A19:H19)=0,"",IF(NOT(AND(ISTEXT(A19),LEN(A19)=8,EXACT(LEFT(A19,4),"WRK-"),ISNUMBER(FIND(MID(A19,5,1)&amp;"x","0x1x2x3x4x5x6x7x8x9x")),ISNUMBER(FIND(MID(A19,6,1)&amp;"x","0x1x2x3x4x5x6x7x8x9x")),ISNUMBER(FIND(MID(A19,7,1)&amp;"x","0x1x2x3x4x5x6x7x8x9x")),ISNUMBER(FIND(MID(A19,8,1)&amp;"x","0x1x2x3x4x5x6x7x8x9x")))),"IDはWRK-と半角数字4桁",IF(COUNTIFS($A$8:$A$38,A19)&gt;1,"仕事IDが重複",IF(NOT(AND(AND(ISNUMBER(B19),B19&gt;=43831,B19&lt;73051,B19=INT(B19)),AND(ISNUMBER(C19),C19&gt;=43831,C19&lt;73051,C19=INT(C19)))),"開始/終了は時刻なしの日付",IF(C19&lt;B19,"期間の逆転",IF(AND(D19&lt;&gt;"",NOT(AND(ISTEXT(D19),LEN(D19)=8,EXACT(LEFT(D19,4),"STF-"),ISNUMBER(FIND(MID(D19,5,1)&amp;"x","0x1x2x3x4x5x6x7x8x9x")),ISNUMBER(FIND(MID(D19,6,1)&amp;"x","0x1x2x3x4x5x6x7x8x9x")),ISNUMBER(FIND(MID(D19,7,1)&amp;"x","0x1x2x3x4x5x6x7x8x9x")),ISNUMBER(FIND(MID(D19,8,1)&amp;"x","0x1x2x3x4x5x6x7x8x9x"))))),"主担当IDの形式を確認",IF(AND(D19&lt;&gt;"",COUNTIFS(担当者ID!$A$8:$A$27,D19)&lt;&gt;1),"主担当が未登録/重複",IF(AND(E19&lt;&gt;"",NOT(AND(ISTEXT(E19),LEN(E19)=8,EXACT(LEFT(E19,4),"STF-"),ISNUMBER(FIND(MID(E19,5,1)&amp;"x","0x1x2x3x4x5x6x7x8x9x")),ISNUMBER(FIND(MID(E19,6,1)&amp;"x","0x1x2x3x4x5x6x7x8x9x")),ISNUMBER(FIND(MID(E19,7,1)&amp;"x","0x1x2x3x4x5x6x7x8x9x")),ISNUMBER(FIND(MID(E19,8,1)&amp;"x","0x1x2x3x4x5x6x7x8x9x"))))),"補助IDの形式を確認",IF(AND(E19&lt;&gt;"",COUNTIFS(担当者ID!$A$8:$A$27,E19)&lt;&gt;1),"補助が未登録/重複",IF(NOT(OR(F19="要",F19="不要")),"補助必要は要/不要",IF(NOT(OR(G19="確認済",G19="未確認",G19="不要")),"引継ぎの区分を確認",IF(AND(G19="確認済",D19=""),"主担当なしの引継確認済",IF(AND(G19="確認済",NOT(AND(ISNUMBER(H19),H19&gt;=43831,H19&lt;73051,H19=INT(H19)))),"引継確認日は日付で必須",IF(AND(G19="確認済",H19&gt;担当状況!$B$3),"確認日が基準日より後",IF(AND(G19&lt;&gt;"確認済",H19&lt;&gt;""),"確認済以外は確認日を空欄","確認済み")))))))))))))))</f>
        <v/>
      </c>
      <c r="P19" s="1" t="str">
        <f aca="false">IF(O19="","",IF(O19="確認済み",0,1))</f>
        <v/>
      </c>
      <c r="Q19" s="1" t="str">
        <f aca="false">IF(O19="","",IF(NOT(AND(ISNUMBER(P19),P19=IF(O19="確認済み",0,1))),1,IF(P19&lt;&gt;0,0,IF(AND(ISNUMBER(I19),I19=IF(D19="",1,0),ISNUMBER(J19),J19=IF(AND(F19="要",E19=""),1,0),ISNUMBER(K19),K19=IF(AND(D19&lt;&gt;"",E19&lt;&gt;"",D19=E19),1,0),ISNUMBER(L19),L19=IF(G19="未確認",1,0),ISTEXT(M19),M19=IF(AND(I19=1,J19=1),"主・補助未割当",IF(I19=1,"主未割当",IF(J19=1,"補助未割当",IF(K19=1,"主補助同一","割当あり")))),ISTEXT(N19),N19=IF(B19&gt;担当状況!$B$3,"開始前",IF(C19&lt;担当状況!$B$3,"終了後","期間内"))),0,1))))</f>
        <v/>
      </c>
    </row>
    <row r="20" customFormat="false" ht="30" hidden="false" customHeight="true" outlineLevel="0" collapsed="false">
      <c r="A20" s="9"/>
      <c r="B20" s="10"/>
      <c r="C20" s="10"/>
      <c r="D20" s="11"/>
      <c r="E20" s="11"/>
      <c r="F20" s="12"/>
      <c r="G20" s="12"/>
      <c r="H20" s="10"/>
      <c r="I20" s="1" t="str">
        <f aca="false">IF(O20="","",IF(P20&lt;&gt;0,NA(),IF(D20="",1,0)))</f>
        <v/>
      </c>
      <c r="J20" s="1" t="str">
        <f aca="false">IF(O20="","",IF(P20&lt;&gt;0,NA(),IF(AND(F20="要",E20=""),1,0)))</f>
        <v/>
      </c>
      <c r="K20" s="1" t="str">
        <f aca="false">IF(O20="","",IF(P20&lt;&gt;0,NA(),IF(AND(D20&lt;&gt;"",E20&lt;&gt;"",D20=E20),1,0)))</f>
        <v/>
      </c>
      <c r="L20" s="1" t="str">
        <f aca="false">IF(O20="","",IF(P20&lt;&gt;0,NA(),IF(G20="未確認",1,0)))</f>
        <v/>
      </c>
      <c r="M20" s="1" t="str">
        <f aca="false">IF(O20="","",IF(P20&lt;&gt;0,NA(),IF(AND(I20=1,J20=1),"主・補助未割当",IF(I20=1,"主未割当",IF(J20=1,"補助未割当",IF(K20=1,"主補助同一","割当あり"))))))</f>
        <v/>
      </c>
      <c r="N20" s="1" t="str">
        <f aca="false">IF(O20="","",IF(P20&lt;&gt;0,NA(),IF(B20&gt;担当状況!$B$3,"開始前",IF(C20&lt;担当状況!$B$3,"終了後","期間内"))))</f>
        <v/>
      </c>
      <c r="O20" s="1" t="str">
        <f aca="false">IF(COUNTA(A20:H20)=0,"",IF(NOT(AND(ISTEXT(A20),LEN(A20)=8,EXACT(LEFT(A20,4),"WRK-"),ISNUMBER(FIND(MID(A20,5,1)&amp;"x","0x1x2x3x4x5x6x7x8x9x")),ISNUMBER(FIND(MID(A20,6,1)&amp;"x","0x1x2x3x4x5x6x7x8x9x")),ISNUMBER(FIND(MID(A20,7,1)&amp;"x","0x1x2x3x4x5x6x7x8x9x")),ISNUMBER(FIND(MID(A20,8,1)&amp;"x","0x1x2x3x4x5x6x7x8x9x")))),"IDはWRK-と半角数字4桁",IF(COUNTIFS($A$8:$A$38,A20)&gt;1,"仕事IDが重複",IF(NOT(AND(AND(ISNUMBER(B20),B20&gt;=43831,B20&lt;73051,B20=INT(B20)),AND(ISNUMBER(C20),C20&gt;=43831,C20&lt;73051,C20=INT(C20)))),"開始/終了は時刻なしの日付",IF(C20&lt;B20,"期間の逆転",IF(AND(D20&lt;&gt;"",NOT(AND(ISTEXT(D20),LEN(D20)=8,EXACT(LEFT(D20,4),"STF-"),ISNUMBER(FIND(MID(D20,5,1)&amp;"x","0x1x2x3x4x5x6x7x8x9x")),ISNUMBER(FIND(MID(D20,6,1)&amp;"x","0x1x2x3x4x5x6x7x8x9x")),ISNUMBER(FIND(MID(D20,7,1)&amp;"x","0x1x2x3x4x5x6x7x8x9x")),ISNUMBER(FIND(MID(D20,8,1)&amp;"x","0x1x2x3x4x5x6x7x8x9x"))))),"主担当IDの形式を確認",IF(AND(D20&lt;&gt;"",COUNTIFS(担当者ID!$A$8:$A$27,D20)&lt;&gt;1),"主担当が未登録/重複",IF(AND(E20&lt;&gt;"",NOT(AND(ISTEXT(E20),LEN(E20)=8,EXACT(LEFT(E20,4),"STF-"),ISNUMBER(FIND(MID(E20,5,1)&amp;"x","0x1x2x3x4x5x6x7x8x9x")),ISNUMBER(FIND(MID(E20,6,1)&amp;"x","0x1x2x3x4x5x6x7x8x9x")),ISNUMBER(FIND(MID(E20,7,1)&amp;"x","0x1x2x3x4x5x6x7x8x9x")),ISNUMBER(FIND(MID(E20,8,1)&amp;"x","0x1x2x3x4x5x6x7x8x9x"))))),"補助IDの形式を確認",IF(AND(E20&lt;&gt;"",COUNTIFS(担当者ID!$A$8:$A$27,E20)&lt;&gt;1),"補助が未登録/重複",IF(NOT(OR(F20="要",F20="不要")),"補助必要は要/不要",IF(NOT(OR(G20="確認済",G20="未確認",G20="不要")),"引継ぎの区分を確認",IF(AND(G20="確認済",D20=""),"主担当なしの引継確認済",IF(AND(G20="確認済",NOT(AND(ISNUMBER(H20),H20&gt;=43831,H20&lt;73051,H20=INT(H20)))),"引継確認日は日付で必須",IF(AND(G20="確認済",H20&gt;担当状況!$B$3),"確認日が基準日より後",IF(AND(G20&lt;&gt;"確認済",H20&lt;&gt;""),"確認済以外は確認日を空欄","確認済み")))))))))))))))</f>
        <v/>
      </c>
      <c r="P20" s="1" t="str">
        <f aca="false">IF(O20="","",IF(O20="確認済み",0,1))</f>
        <v/>
      </c>
      <c r="Q20" s="1" t="str">
        <f aca="false">IF(O20="","",IF(NOT(AND(ISNUMBER(P20),P20=IF(O20="確認済み",0,1))),1,IF(P20&lt;&gt;0,0,IF(AND(ISNUMBER(I20),I20=IF(D20="",1,0),ISNUMBER(J20),J20=IF(AND(F20="要",E20=""),1,0),ISNUMBER(K20),K20=IF(AND(D20&lt;&gt;"",E20&lt;&gt;"",D20=E20),1,0),ISNUMBER(L20),L20=IF(G20="未確認",1,0),ISTEXT(M20),M20=IF(AND(I20=1,J20=1),"主・補助未割当",IF(I20=1,"主未割当",IF(J20=1,"補助未割当",IF(K20=1,"主補助同一","割当あり")))),ISTEXT(N20),N20=IF(B20&gt;担当状況!$B$3,"開始前",IF(C20&lt;担当状況!$B$3,"終了後","期間内"))),0,1))))</f>
        <v/>
      </c>
    </row>
    <row r="21" customFormat="false" ht="30" hidden="false" customHeight="true" outlineLevel="0" collapsed="false">
      <c r="A21" s="9"/>
      <c r="B21" s="10"/>
      <c r="C21" s="10"/>
      <c r="D21" s="11"/>
      <c r="E21" s="11"/>
      <c r="F21" s="12"/>
      <c r="G21" s="12"/>
      <c r="H21" s="10"/>
      <c r="I21" s="1" t="str">
        <f aca="false">IF(O21="","",IF(P21&lt;&gt;0,NA(),IF(D21="",1,0)))</f>
        <v/>
      </c>
      <c r="J21" s="1" t="str">
        <f aca="false">IF(O21="","",IF(P21&lt;&gt;0,NA(),IF(AND(F21="要",E21=""),1,0)))</f>
        <v/>
      </c>
      <c r="K21" s="1" t="str">
        <f aca="false">IF(O21="","",IF(P21&lt;&gt;0,NA(),IF(AND(D21&lt;&gt;"",E21&lt;&gt;"",D21=E21),1,0)))</f>
        <v/>
      </c>
      <c r="L21" s="1" t="str">
        <f aca="false">IF(O21="","",IF(P21&lt;&gt;0,NA(),IF(G21="未確認",1,0)))</f>
        <v/>
      </c>
      <c r="M21" s="1" t="str">
        <f aca="false">IF(O21="","",IF(P21&lt;&gt;0,NA(),IF(AND(I21=1,J21=1),"主・補助未割当",IF(I21=1,"主未割当",IF(J21=1,"補助未割当",IF(K21=1,"主補助同一","割当あり"))))))</f>
        <v/>
      </c>
      <c r="N21" s="1" t="str">
        <f aca="false">IF(O21="","",IF(P21&lt;&gt;0,NA(),IF(B21&gt;担当状況!$B$3,"開始前",IF(C21&lt;担当状況!$B$3,"終了後","期間内"))))</f>
        <v/>
      </c>
      <c r="O21" s="1" t="str">
        <f aca="false">IF(COUNTA(A21:H21)=0,"",IF(NOT(AND(ISTEXT(A21),LEN(A21)=8,EXACT(LEFT(A21,4),"WRK-"),ISNUMBER(FIND(MID(A21,5,1)&amp;"x","0x1x2x3x4x5x6x7x8x9x")),ISNUMBER(FIND(MID(A21,6,1)&amp;"x","0x1x2x3x4x5x6x7x8x9x")),ISNUMBER(FIND(MID(A21,7,1)&amp;"x","0x1x2x3x4x5x6x7x8x9x")),ISNUMBER(FIND(MID(A21,8,1)&amp;"x","0x1x2x3x4x5x6x7x8x9x")))),"IDはWRK-と半角数字4桁",IF(COUNTIFS($A$8:$A$38,A21)&gt;1,"仕事IDが重複",IF(NOT(AND(AND(ISNUMBER(B21),B21&gt;=43831,B21&lt;73051,B21=INT(B21)),AND(ISNUMBER(C21),C21&gt;=43831,C21&lt;73051,C21=INT(C21)))),"開始/終了は時刻なしの日付",IF(C21&lt;B21,"期間の逆転",IF(AND(D21&lt;&gt;"",NOT(AND(ISTEXT(D21),LEN(D21)=8,EXACT(LEFT(D21,4),"STF-"),ISNUMBER(FIND(MID(D21,5,1)&amp;"x","0x1x2x3x4x5x6x7x8x9x")),ISNUMBER(FIND(MID(D21,6,1)&amp;"x","0x1x2x3x4x5x6x7x8x9x")),ISNUMBER(FIND(MID(D21,7,1)&amp;"x","0x1x2x3x4x5x6x7x8x9x")),ISNUMBER(FIND(MID(D21,8,1)&amp;"x","0x1x2x3x4x5x6x7x8x9x"))))),"主担当IDの形式を確認",IF(AND(D21&lt;&gt;"",COUNTIFS(担当者ID!$A$8:$A$27,D21)&lt;&gt;1),"主担当が未登録/重複",IF(AND(E21&lt;&gt;"",NOT(AND(ISTEXT(E21),LEN(E21)=8,EXACT(LEFT(E21,4),"STF-"),ISNUMBER(FIND(MID(E21,5,1)&amp;"x","0x1x2x3x4x5x6x7x8x9x")),ISNUMBER(FIND(MID(E21,6,1)&amp;"x","0x1x2x3x4x5x6x7x8x9x")),ISNUMBER(FIND(MID(E21,7,1)&amp;"x","0x1x2x3x4x5x6x7x8x9x")),ISNUMBER(FIND(MID(E21,8,1)&amp;"x","0x1x2x3x4x5x6x7x8x9x"))))),"補助IDの形式を確認",IF(AND(E21&lt;&gt;"",COUNTIFS(担当者ID!$A$8:$A$27,E21)&lt;&gt;1),"補助が未登録/重複",IF(NOT(OR(F21="要",F21="不要")),"補助必要は要/不要",IF(NOT(OR(G21="確認済",G21="未確認",G21="不要")),"引継ぎの区分を確認",IF(AND(G21="確認済",D21=""),"主担当なしの引継確認済",IF(AND(G21="確認済",NOT(AND(ISNUMBER(H21),H21&gt;=43831,H21&lt;73051,H21=INT(H21)))),"引継確認日は日付で必須",IF(AND(G21="確認済",H21&gt;担当状況!$B$3),"確認日が基準日より後",IF(AND(G21&lt;&gt;"確認済",H21&lt;&gt;""),"確認済以外は確認日を空欄","確認済み")))))))))))))))</f>
        <v/>
      </c>
      <c r="P21" s="1" t="str">
        <f aca="false">IF(O21="","",IF(O21="確認済み",0,1))</f>
        <v/>
      </c>
      <c r="Q21" s="1" t="str">
        <f aca="false">IF(O21="","",IF(NOT(AND(ISNUMBER(P21),P21=IF(O21="確認済み",0,1))),1,IF(P21&lt;&gt;0,0,IF(AND(ISNUMBER(I21),I21=IF(D21="",1,0),ISNUMBER(J21),J21=IF(AND(F21="要",E21=""),1,0),ISNUMBER(K21),K21=IF(AND(D21&lt;&gt;"",E21&lt;&gt;"",D21=E21),1,0),ISNUMBER(L21),L21=IF(G21="未確認",1,0),ISTEXT(M21),M21=IF(AND(I21=1,J21=1),"主・補助未割当",IF(I21=1,"主未割当",IF(J21=1,"補助未割当",IF(K21=1,"主補助同一","割当あり")))),ISTEXT(N21),N21=IF(B21&gt;担当状況!$B$3,"開始前",IF(C21&lt;担当状況!$B$3,"終了後","期間内"))),0,1))))</f>
        <v/>
      </c>
    </row>
    <row r="22" customFormat="false" ht="30" hidden="false" customHeight="true" outlineLevel="0" collapsed="false">
      <c r="A22" s="9"/>
      <c r="B22" s="10"/>
      <c r="C22" s="10"/>
      <c r="D22" s="11"/>
      <c r="E22" s="11"/>
      <c r="F22" s="12"/>
      <c r="G22" s="12"/>
      <c r="H22" s="10"/>
      <c r="I22" s="1" t="str">
        <f aca="false">IF(O22="","",IF(P22&lt;&gt;0,NA(),IF(D22="",1,0)))</f>
        <v/>
      </c>
      <c r="J22" s="1" t="str">
        <f aca="false">IF(O22="","",IF(P22&lt;&gt;0,NA(),IF(AND(F22="要",E22=""),1,0)))</f>
        <v/>
      </c>
      <c r="K22" s="1" t="str">
        <f aca="false">IF(O22="","",IF(P22&lt;&gt;0,NA(),IF(AND(D22&lt;&gt;"",E22&lt;&gt;"",D22=E22),1,0)))</f>
        <v/>
      </c>
      <c r="L22" s="1" t="str">
        <f aca="false">IF(O22="","",IF(P22&lt;&gt;0,NA(),IF(G22="未確認",1,0)))</f>
        <v/>
      </c>
      <c r="M22" s="1" t="str">
        <f aca="false">IF(O22="","",IF(P22&lt;&gt;0,NA(),IF(AND(I22=1,J22=1),"主・補助未割当",IF(I22=1,"主未割当",IF(J22=1,"補助未割当",IF(K22=1,"主補助同一","割当あり"))))))</f>
        <v/>
      </c>
      <c r="N22" s="1" t="str">
        <f aca="false">IF(O22="","",IF(P22&lt;&gt;0,NA(),IF(B22&gt;担当状況!$B$3,"開始前",IF(C22&lt;担当状況!$B$3,"終了後","期間内"))))</f>
        <v/>
      </c>
      <c r="O22" s="1" t="str">
        <f aca="false">IF(COUNTA(A22:H22)=0,"",IF(NOT(AND(ISTEXT(A22),LEN(A22)=8,EXACT(LEFT(A22,4),"WRK-"),ISNUMBER(FIND(MID(A22,5,1)&amp;"x","0x1x2x3x4x5x6x7x8x9x")),ISNUMBER(FIND(MID(A22,6,1)&amp;"x","0x1x2x3x4x5x6x7x8x9x")),ISNUMBER(FIND(MID(A22,7,1)&amp;"x","0x1x2x3x4x5x6x7x8x9x")),ISNUMBER(FIND(MID(A22,8,1)&amp;"x","0x1x2x3x4x5x6x7x8x9x")))),"IDはWRK-と半角数字4桁",IF(COUNTIFS($A$8:$A$38,A22)&gt;1,"仕事IDが重複",IF(NOT(AND(AND(ISNUMBER(B22),B22&gt;=43831,B22&lt;73051,B22=INT(B22)),AND(ISNUMBER(C22),C22&gt;=43831,C22&lt;73051,C22=INT(C22)))),"開始/終了は時刻なしの日付",IF(C22&lt;B22,"期間の逆転",IF(AND(D22&lt;&gt;"",NOT(AND(ISTEXT(D22),LEN(D22)=8,EXACT(LEFT(D22,4),"STF-"),ISNUMBER(FIND(MID(D22,5,1)&amp;"x","0x1x2x3x4x5x6x7x8x9x")),ISNUMBER(FIND(MID(D22,6,1)&amp;"x","0x1x2x3x4x5x6x7x8x9x")),ISNUMBER(FIND(MID(D22,7,1)&amp;"x","0x1x2x3x4x5x6x7x8x9x")),ISNUMBER(FIND(MID(D22,8,1)&amp;"x","0x1x2x3x4x5x6x7x8x9x"))))),"主担当IDの形式を確認",IF(AND(D22&lt;&gt;"",COUNTIFS(担当者ID!$A$8:$A$27,D22)&lt;&gt;1),"主担当が未登録/重複",IF(AND(E22&lt;&gt;"",NOT(AND(ISTEXT(E22),LEN(E22)=8,EXACT(LEFT(E22,4),"STF-"),ISNUMBER(FIND(MID(E22,5,1)&amp;"x","0x1x2x3x4x5x6x7x8x9x")),ISNUMBER(FIND(MID(E22,6,1)&amp;"x","0x1x2x3x4x5x6x7x8x9x")),ISNUMBER(FIND(MID(E22,7,1)&amp;"x","0x1x2x3x4x5x6x7x8x9x")),ISNUMBER(FIND(MID(E22,8,1)&amp;"x","0x1x2x3x4x5x6x7x8x9x"))))),"補助IDの形式を確認",IF(AND(E22&lt;&gt;"",COUNTIFS(担当者ID!$A$8:$A$27,E22)&lt;&gt;1),"補助が未登録/重複",IF(NOT(OR(F22="要",F22="不要")),"補助必要は要/不要",IF(NOT(OR(G22="確認済",G22="未確認",G22="不要")),"引継ぎの区分を確認",IF(AND(G22="確認済",D22=""),"主担当なしの引継確認済",IF(AND(G22="確認済",NOT(AND(ISNUMBER(H22),H22&gt;=43831,H22&lt;73051,H22=INT(H22)))),"引継確認日は日付で必須",IF(AND(G22="確認済",H22&gt;担当状況!$B$3),"確認日が基準日より後",IF(AND(G22&lt;&gt;"確認済",H22&lt;&gt;""),"確認済以外は確認日を空欄","確認済み")))))))))))))))</f>
        <v/>
      </c>
      <c r="P22" s="1" t="str">
        <f aca="false">IF(O22="","",IF(O22="確認済み",0,1))</f>
        <v/>
      </c>
      <c r="Q22" s="1" t="str">
        <f aca="false">IF(O22="","",IF(NOT(AND(ISNUMBER(P22),P22=IF(O22="確認済み",0,1))),1,IF(P22&lt;&gt;0,0,IF(AND(ISNUMBER(I22),I22=IF(D22="",1,0),ISNUMBER(J22),J22=IF(AND(F22="要",E22=""),1,0),ISNUMBER(K22),K22=IF(AND(D22&lt;&gt;"",E22&lt;&gt;"",D22=E22),1,0),ISNUMBER(L22),L22=IF(G22="未確認",1,0),ISTEXT(M22),M22=IF(AND(I22=1,J22=1),"主・補助未割当",IF(I22=1,"主未割当",IF(J22=1,"補助未割当",IF(K22=1,"主補助同一","割当あり")))),ISTEXT(N22),N22=IF(B22&gt;担当状況!$B$3,"開始前",IF(C22&lt;担当状況!$B$3,"終了後","期間内"))),0,1))))</f>
        <v/>
      </c>
    </row>
    <row r="23" customFormat="false" ht="30" hidden="false" customHeight="true" outlineLevel="0" collapsed="false">
      <c r="A23" s="9"/>
      <c r="B23" s="10"/>
      <c r="C23" s="10"/>
      <c r="D23" s="11"/>
      <c r="E23" s="11"/>
      <c r="F23" s="12"/>
      <c r="G23" s="12"/>
      <c r="H23" s="10"/>
      <c r="I23" s="1" t="str">
        <f aca="false">IF(O23="","",IF(P23&lt;&gt;0,NA(),IF(D23="",1,0)))</f>
        <v/>
      </c>
      <c r="J23" s="1" t="str">
        <f aca="false">IF(O23="","",IF(P23&lt;&gt;0,NA(),IF(AND(F23="要",E23=""),1,0)))</f>
        <v/>
      </c>
      <c r="K23" s="1" t="str">
        <f aca="false">IF(O23="","",IF(P23&lt;&gt;0,NA(),IF(AND(D23&lt;&gt;"",E23&lt;&gt;"",D23=E23),1,0)))</f>
        <v/>
      </c>
      <c r="L23" s="1" t="str">
        <f aca="false">IF(O23="","",IF(P23&lt;&gt;0,NA(),IF(G23="未確認",1,0)))</f>
        <v/>
      </c>
      <c r="M23" s="1" t="str">
        <f aca="false">IF(O23="","",IF(P23&lt;&gt;0,NA(),IF(AND(I23=1,J23=1),"主・補助未割当",IF(I23=1,"主未割当",IF(J23=1,"補助未割当",IF(K23=1,"主補助同一","割当あり"))))))</f>
        <v/>
      </c>
      <c r="N23" s="1" t="str">
        <f aca="false">IF(O23="","",IF(P23&lt;&gt;0,NA(),IF(B23&gt;担当状況!$B$3,"開始前",IF(C23&lt;担当状況!$B$3,"終了後","期間内"))))</f>
        <v/>
      </c>
      <c r="O23" s="1" t="str">
        <f aca="false">IF(COUNTA(A23:H23)=0,"",IF(NOT(AND(ISTEXT(A23),LEN(A23)=8,EXACT(LEFT(A23,4),"WRK-"),ISNUMBER(FIND(MID(A23,5,1)&amp;"x","0x1x2x3x4x5x6x7x8x9x")),ISNUMBER(FIND(MID(A23,6,1)&amp;"x","0x1x2x3x4x5x6x7x8x9x")),ISNUMBER(FIND(MID(A23,7,1)&amp;"x","0x1x2x3x4x5x6x7x8x9x")),ISNUMBER(FIND(MID(A23,8,1)&amp;"x","0x1x2x3x4x5x6x7x8x9x")))),"IDはWRK-と半角数字4桁",IF(COUNTIFS($A$8:$A$38,A23)&gt;1,"仕事IDが重複",IF(NOT(AND(AND(ISNUMBER(B23),B23&gt;=43831,B23&lt;73051,B23=INT(B23)),AND(ISNUMBER(C23),C23&gt;=43831,C23&lt;73051,C23=INT(C23)))),"開始/終了は時刻なしの日付",IF(C23&lt;B23,"期間の逆転",IF(AND(D23&lt;&gt;"",NOT(AND(ISTEXT(D23),LEN(D23)=8,EXACT(LEFT(D23,4),"STF-"),ISNUMBER(FIND(MID(D23,5,1)&amp;"x","0x1x2x3x4x5x6x7x8x9x")),ISNUMBER(FIND(MID(D23,6,1)&amp;"x","0x1x2x3x4x5x6x7x8x9x")),ISNUMBER(FIND(MID(D23,7,1)&amp;"x","0x1x2x3x4x5x6x7x8x9x")),ISNUMBER(FIND(MID(D23,8,1)&amp;"x","0x1x2x3x4x5x6x7x8x9x"))))),"主担当IDの形式を確認",IF(AND(D23&lt;&gt;"",COUNTIFS(担当者ID!$A$8:$A$27,D23)&lt;&gt;1),"主担当が未登録/重複",IF(AND(E23&lt;&gt;"",NOT(AND(ISTEXT(E23),LEN(E23)=8,EXACT(LEFT(E23,4),"STF-"),ISNUMBER(FIND(MID(E23,5,1)&amp;"x","0x1x2x3x4x5x6x7x8x9x")),ISNUMBER(FIND(MID(E23,6,1)&amp;"x","0x1x2x3x4x5x6x7x8x9x")),ISNUMBER(FIND(MID(E23,7,1)&amp;"x","0x1x2x3x4x5x6x7x8x9x")),ISNUMBER(FIND(MID(E23,8,1)&amp;"x","0x1x2x3x4x5x6x7x8x9x"))))),"補助IDの形式を確認",IF(AND(E23&lt;&gt;"",COUNTIFS(担当者ID!$A$8:$A$27,E23)&lt;&gt;1),"補助が未登録/重複",IF(NOT(OR(F23="要",F23="不要")),"補助必要は要/不要",IF(NOT(OR(G23="確認済",G23="未確認",G23="不要")),"引継ぎの区分を確認",IF(AND(G23="確認済",D23=""),"主担当なしの引継確認済",IF(AND(G23="確認済",NOT(AND(ISNUMBER(H23),H23&gt;=43831,H23&lt;73051,H23=INT(H23)))),"引継確認日は日付で必須",IF(AND(G23="確認済",H23&gt;担当状況!$B$3),"確認日が基準日より後",IF(AND(G23&lt;&gt;"確認済",H23&lt;&gt;""),"確認済以外は確認日を空欄","確認済み")))))))))))))))</f>
        <v/>
      </c>
      <c r="P23" s="1" t="str">
        <f aca="false">IF(O23="","",IF(O23="確認済み",0,1))</f>
        <v/>
      </c>
      <c r="Q23" s="1" t="str">
        <f aca="false">IF(O23="","",IF(NOT(AND(ISNUMBER(P23),P23=IF(O23="確認済み",0,1))),1,IF(P23&lt;&gt;0,0,IF(AND(ISNUMBER(I23),I23=IF(D23="",1,0),ISNUMBER(J23),J23=IF(AND(F23="要",E23=""),1,0),ISNUMBER(K23),K23=IF(AND(D23&lt;&gt;"",E23&lt;&gt;"",D23=E23),1,0),ISNUMBER(L23),L23=IF(G23="未確認",1,0),ISTEXT(M23),M23=IF(AND(I23=1,J23=1),"主・補助未割当",IF(I23=1,"主未割当",IF(J23=1,"補助未割当",IF(K23=1,"主補助同一","割当あり")))),ISTEXT(N23),N23=IF(B23&gt;担当状況!$B$3,"開始前",IF(C23&lt;担当状況!$B$3,"終了後","期間内"))),0,1))))</f>
        <v/>
      </c>
    </row>
    <row r="24" customFormat="false" ht="30" hidden="false" customHeight="true" outlineLevel="0" collapsed="false">
      <c r="A24" s="9"/>
      <c r="B24" s="10"/>
      <c r="C24" s="10"/>
      <c r="D24" s="11"/>
      <c r="E24" s="11"/>
      <c r="F24" s="12"/>
      <c r="G24" s="12"/>
      <c r="H24" s="10"/>
      <c r="I24" s="1" t="str">
        <f aca="false">IF(O24="","",IF(P24&lt;&gt;0,NA(),IF(D24="",1,0)))</f>
        <v/>
      </c>
      <c r="J24" s="1" t="str">
        <f aca="false">IF(O24="","",IF(P24&lt;&gt;0,NA(),IF(AND(F24="要",E24=""),1,0)))</f>
        <v/>
      </c>
      <c r="K24" s="1" t="str">
        <f aca="false">IF(O24="","",IF(P24&lt;&gt;0,NA(),IF(AND(D24&lt;&gt;"",E24&lt;&gt;"",D24=E24),1,0)))</f>
        <v/>
      </c>
      <c r="L24" s="1" t="str">
        <f aca="false">IF(O24="","",IF(P24&lt;&gt;0,NA(),IF(G24="未確認",1,0)))</f>
        <v/>
      </c>
      <c r="M24" s="1" t="str">
        <f aca="false">IF(O24="","",IF(P24&lt;&gt;0,NA(),IF(AND(I24=1,J24=1),"主・補助未割当",IF(I24=1,"主未割当",IF(J24=1,"補助未割当",IF(K24=1,"主補助同一","割当あり"))))))</f>
        <v/>
      </c>
      <c r="N24" s="1" t="str">
        <f aca="false">IF(O24="","",IF(P24&lt;&gt;0,NA(),IF(B24&gt;担当状況!$B$3,"開始前",IF(C24&lt;担当状況!$B$3,"終了後","期間内"))))</f>
        <v/>
      </c>
      <c r="O24" s="1" t="str">
        <f aca="false">IF(COUNTA(A24:H24)=0,"",IF(NOT(AND(ISTEXT(A24),LEN(A24)=8,EXACT(LEFT(A24,4),"WRK-"),ISNUMBER(FIND(MID(A24,5,1)&amp;"x","0x1x2x3x4x5x6x7x8x9x")),ISNUMBER(FIND(MID(A24,6,1)&amp;"x","0x1x2x3x4x5x6x7x8x9x")),ISNUMBER(FIND(MID(A24,7,1)&amp;"x","0x1x2x3x4x5x6x7x8x9x")),ISNUMBER(FIND(MID(A24,8,1)&amp;"x","0x1x2x3x4x5x6x7x8x9x")))),"IDはWRK-と半角数字4桁",IF(COUNTIFS($A$8:$A$38,A24)&gt;1,"仕事IDが重複",IF(NOT(AND(AND(ISNUMBER(B24),B24&gt;=43831,B24&lt;73051,B24=INT(B24)),AND(ISNUMBER(C24),C24&gt;=43831,C24&lt;73051,C24=INT(C24)))),"開始/終了は時刻なしの日付",IF(C24&lt;B24,"期間の逆転",IF(AND(D24&lt;&gt;"",NOT(AND(ISTEXT(D24),LEN(D24)=8,EXACT(LEFT(D24,4),"STF-"),ISNUMBER(FIND(MID(D24,5,1)&amp;"x","0x1x2x3x4x5x6x7x8x9x")),ISNUMBER(FIND(MID(D24,6,1)&amp;"x","0x1x2x3x4x5x6x7x8x9x")),ISNUMBER(FIND(MID(D24,7,1)&amp;"x","0x1x2x3x4x5x6x7x8x9x")),ISNUMBER(FIND(MID(D24,8,1)&amp;"x","0x1x2x3x4x5x6x7x8x9x"))))),"主担当IDの形式を確認",IF(AND(D24&lt;&gt;"",COUNTIFS(担当者ID!$A$8:$A$27,D24)&lt;&gt;1),"主担当が未登録/重複",IF(AND(E24&lt;&gt;"",NOT(AND(ISTEXT(E24),LEN(E24)=8,EXACT(LEFT(E24,4),"STF-"),ISNUMBER(FIND(MID(E24,5,1)&amp;"x","0x1x2x3x4x5x6x7x8x9x")),ISNUMBER(FIND(MID(E24,6,1)&amp;"x","0x1x2x3x4x5x6x7x8x9x")),ISNUMBER(FIND(MID(E24,7,1)&amp;"x","0x1x2x3x4x5x6x7x8x9x")),ISNUMBER(FIND(MID(E24,8,1)&amp;"x","0x1x2x3x4x5x6x7x8x9x"))))),"補助IDの形式を確認",IF(AND(E24&lt;&gt;"",COUNTIFS(担当者ID!$A$8:$A$27,E24)&lt;&gt;1),"補助が未登録/重複",IF(NOT(OR(F24="要",F24="不要")),"補助必要は要/不要",IF(NOT(OR(G24="確認済",G24="未確認",G24="不要")),"引継ぎの区分を確認",IF(AND(G24="確認済",D24=""),"主担当なしの引継確認済",IF(AND(G24="確認済",NOT(AND(ISNUMBER(H24),H24&gt;=43831,H24&lt;73051,H24=INT(H24)))),"引継確認日は日付で必須",IF(AND(G24="確認済",H24&gt;担当状況!$B$3),"確認日が基準日より後",IF(AND(G24&lt;&gt;"確認済",H24&lt;&gt;""),"確認済以外は確認日を空欄","確認済み")))))))))))))))</f>
        <v/>
      </c>
      <c r="P24" s="1" t="str">
        <f aca="false">IF(O24="","",IF(O24="確認済み",0,1))</f>
        <v/>
      </c>
      <c r="Q24" s="1" t="str">
        <f aca="false">IF(O24="","",IF(NOT(AND(ISNUMBER(P24),P24=IF(O24="確認済み",0,1))),1,IF(P24&lt;&gt;0,0,IF(AND(ISNUMBER(I24),I24=IF(D24="",1,0),ISNUMBER(J24),J24=IF(AND(F24="要",E24=""),1,0),ISNUMBER(K24),K24=IF(AND(D24&lt;&gt;"",E24&lt;&gt;"",D24=E24),1,0),ISNUMBER(L24),L24=IF(G24="未確認",1,0),ISTEXT(M24),M24=IF(AND(I24=1,J24=1),"主・補助未割当",IF(I24=1,"主未割当",IF(J24=1,"補助未割当",IF(K24=1,"主補助同一","割当あり")))),ISTEXT(N24),N24=IF(B24&gt;担当状況!$B$3,"開始前",IF(C24&lt;担当状況!$B$3,"終了後","期間内"))),0,1))))</f>
        <v/>
      </c>
    </row>
    <row r="25" customFormat="false" ht="30" hidden="false" customHeight="true" outlineLevel="0" collapsed="false">
      <c r="A25" s="9"/>
      <c r="B25" s="10"/>
      <c r="C25" s="10"/>
      <c r="D25" s="11"/>
      <c r="E25" s="11"/>
      <c r="F25" s="12"/>
      <c r="G25" s="12"/>
      <c r="H25" s="10"/>
      <c r="I25" s="1" t="str">
        <f aca="false">IF(O25="","",IF(P25&lt;&gt;0,NA(),IF(D25="",1,0)))</f>
        <v/>
      </c>
      <c r="J25" s="1" t="str">
        <f aca="false">IF(O25="","",IF(P25&lt;&gt;0,NA(),IF(AND(F25="要",E25=""),1,0)))</f>
        <v/>
      </c>
      <c r="K25" s="1" t="str">
        <f aca="false">IF(O25="","",IF(P25&lt;&gt;0,NA(),IF(AND(D25&lt;&gt;"",E25&lt;&gt;"",D25=E25),1,0)))</f>
        <v/>
      </c>
      <c r="L25" s="1" t="str">
        <f aca="false">IF(O25="","",IF(P25&lt;&gt;0,NA(),IF(G25="未確認",1,0)))</f>
        <v/>
      </c>
      <c r="M25" s="1" t="str">
        <f aca="false">IF(O25="","",IF(P25&lt;&gt;0,NA(),IF(AND(I25=1,J25=1),"主・補助未割当",IF(I25=1,"主未割当",IF(J25=1,"補助未割当",IF(K25=1,"主補助同一","割当あり"))))))</f>
        <v/>
      </c>
      <c r="N25" s="1" t="str">
        <f aca="false">IF(O25="","",IF(P25&lt;&gt;0,NA(),IF(B25&gt;担当状況!$B$3,"開始前",IF(C25&lt;担当状況!$B$3,"終了後","期間内"))))</f>
        <v/>
      </c>
      <c r="O25" s="1" t="str">
        <f aca="false">IF(COUNTA(A25:H25)=0,"",IF(NOT(AND(ISTEXT(A25),LEN(A25)=8,EXACT(LEFT(A25,4),"WRK-"),ISNUMBER(FIND(MID(A25,5,1)&amp;"x","0x1x2x3x4x5x6x7x8x9x")),ISNUMBER(FIND(MID(A25,6,1)&amp;"x","0x1x2x3x4x5x6x7x8x9x")),ISNUMBER(FIND(MID(A25,7,1)&amp;"x","0x1x2x3x4x5x6x7x8x9x")),ISNUMBER(FIND(MID(A25,8,1)&amp;"x","0x1x2x3x4x5x6x7x8x9x")))),"IDはWRK-と半角数字4桁",IF(COUNTIFS($A$8:$A$38,A25)&gt;1,"仕事IDが重複",IF(NOT(AND(AND(ISNUMBER(B25),B25&gt;=43831,B25&lt;73051,B25=INT(B25)),AND(ISNUMBER(C25),C25&gt;=43831,C25&lt;73051,C25=INT(C25)))),"開始/終了は時刻なしの日付",IF(C25&lt;B25,"期間の逆転",IF(AND(D25&lt;&gt;"",NOT(AND(ISTEXT(D25),LEN(D25)=8,EXACT(LEFT(D25,4),"STF-"),ISNUMBER(FIND(MID(D25,5,1)&amp;"x","0x1x2x3x4x5x6x7x8x9x")),ISNUMBER(FIND(MID(D25,6,1)&amp;"x","0x1x2x3x4x5x6x7x8x9x")),ISNUMBER(FIND(MID(D25,7,1)&amp;"x","0x1x2x3x4x5x6x7x8x9x")),ISNUMBER(FIND(MID(D25,8,1)&amp;"x","0x1x2x3x4x5x6x7x8x9x"))))),"主担当IDの形式を確認",IF(AND(D25&lt;&gt;"",COUNTIFS(担当者ID!$A$8:$A$27,D25)&lt;&gt;1),"主担当が未登録/重複",IF(AND(E25&lt;&gt;"",NOT(AND(ISTEXT(E25),LEN(E25)=8,EXACT(LEFT(E25,4),"STF-"),ISNUMBER(FIND(MID(E25,5,1)&amp;"x","0x1x2x3x4x5x6x7x8x9x")),ISNUMBER(FIND(MID(E25,6,1)&amp;"x","0x1x2x3x4x5x6x7x8x9x")),ISNUMBER(FIND(MID(E25,7,1)&amp;"x","0x1x2x3x4x5x6x7x8x9x")),ISNUMBER(FIND(MID(E25,8,1)&amp;"x","0x1x2x3x4x5x6x7x8x9x"))))),"補助IDの形式を確認",IF(AND(E25&lt;&gt;"",COUNTIFS(担当者ID!$A$8:$A$27,E25)&lt;&gt;1),"補助が未登録/重複",IF(NOT(OR(F25="要",F25="不要")),"補助必要は要/不要",IF(NOT(OR(G25="確認済",G25="未確認",G25="不要")),"引継ぎの区分を確認",IF(AND(G25="確認済",D25=""),"主担当なしの引継確認済",IF(AND(G25="確認済",NOT(AND(ISNUMBER(H25),H25&gt;=43831,H25&lt;73051,H25=INT(H25)))),"引継確認日は日付で必須",IF(AND(G25="確認済",H25&gt;担当状況!$B$3),"確認日が基準日より後",IF(AND(G25&lt;&gt;"確認済",H25&lt;&gt;""),"確認済以外は確認日を空欄","確認済み")))))))))))))))</f>
        <v/>
      </c>
      <c r="P25" s="1" t="str">
        <f aca="false">IF(O25="","",IF(O25="確認済み",0,1))</f>
        <v/>
      </c>
      <c r="Q25" s="1" t="str">
        <f aca="false">IF(O25="","",IF(NOT(AND(ISNUMBER(P25),P25=IF(O25="確認済み",0,1))),1,IF(P25&lt;&gt;0,0,IF(AND(ISNUMBER(I25),I25=IF(D25="",1,0),ISNUMBER(J25),J25=IF(AND(F25="要",E25=""),1,0),ISNUMBER(K25),K25=IF(AND(D25&lt;&gt;"",E25&lt;&gt;"",D25=E25),1,0),ISNUMBER(L25),L25=IF(G25="未確認",1,0),ISTEXT(M25),M25=IF(AND(I25=1,J25=1),"主・補助未割当",IF(I25=1,"主未割当",IF(J25=1,"補助未割当",IF(K25=1,"主補助同一","割当あり")))),ISTEXT(N25),N25=IF(B25&gt;担当状況!$B$3,"開始前",IF(C25&lt;担当状況!$B$3,"終了後","期間内"))),0,1))))</f>
        <v/>
      </c>
    </row>
    <row r="26" customFormat="false" ht="30" hidden="false" customHeight="true" outlineLevel="0" collapsed="false">
      <c r="A26" s="9"/>
      <c r="B26" s="10"/>
      <c r="C26" s="10"/>
      <c r="D26" s="11"/>
      <c r="E26" s="11"/>
      <c r="F26" s="12"/>
      <c r="G26" s="12"/>
      <c r="H26" s="10"/>
      <c r="I26" s="1" t="str">
        <f aca="false">IF(O26="","",IF(P26&lt;&gt;0,NA(),IF(D26="",1,0)))</f>
        <v/>
      </c>
      <c r="J26" s="1" t="str">
        <f aca="false">IF(O26="","",IF(P26&lt;&gt;0,NA(),IF(AND(F26="要",E26=""),1,0)))</f>
        <v/>
      </c>
      <c r="K26" s="1" t="str">
        <f aca="false">IF(O26="","",IF(P26&lt;&gt;0,NA(),IF(AND(D26&lt;&gt;"",E26&lt;&gt;"",D26=E26),1,0)))</f>
        <v/>
      </c>
      <c r="L26" s="1" t="str">
        <f aca="false">IF(O26="","",IF(P26&lt;&gt;0,NA(),IF(G26="未確認",1,0)))</f>
        <v/>
      </c>
      <c r="M26" s="1" t="str">
        <f aca="false">IF(O26="","",IF(P26&lt;&gt;0,NA(),IF(AND(I26=1,J26=1),"主・補助未割当",IF(I26=1,"主未割当",IF(J26=1,"補助未割当",IF(K26=1,"主補助同一","割当あり"))))))</f>
        <v/>
      </c>
      <c r="N26" s="1" t="str">
        <f aca="false">IF(O26="","",IF(P26&lt;&gt;0,NA(),IF(B26&gt;担当状況!$B$3,"開始前",IF(C26&lt;担当状況!$B$3,"終了後","期間内"))))</f>
        <v/>
      </c>
      <c r="O26" s="1" t="str">
        <f aca="false">IF(COUNTA(A26:H26)=0,"",IF(NOT(AND(ISTEXT(A26),LEN(A26)=8,EXACT(LEFT(A26,4),"WRK-"),ISNUMBER(FIND(MID(A26,5,1)&amp;"x","0x1x2x3x4x5x6x7x8x9x")),ISNUMBER(FIND(MID(A26,6,1)&amp;"x","0x1x2x3x4x5x6x7x8x9x")),ISNUMBER(FIND(MID(A26,7,1)&amp;"x","0x1x2x3x4x5x6x7x8x9x")),ISNUMBER(FIND(MID(A26,8,1)&amp;"x","0x1x2x3x4x5x6x7x8x9x")))),"IDはWRK-と半角数字4桁",IF(COUNTIFS($A$8:$A$38,A26)&gt;1,"仕事IDが重複",IF(NOT(AND(AND(ISNUMBER(B26),B26&gt;=43831,B26&lt;73051,B26=INT(B26)),AND(ISNUMBER(C26),C26&gt;=43831,C26&lt;73051,C26=INT(C26)))),"開始/終了は時刻なしの日付",IF(C26&lt;B26,"期間の逆転",IF(AND(D26&lt;&gt;"",NOT(AND(ISTEXT(D26),LEN(D26)=8,EXACT(LEFT(D26,4),"STF-"),ISNUMBER(FIND(MID(D26,5,1)&amp;"x","0x1x2x3x4x5x6x7x8x9x")),ISNUMBER(FIND(MID(D26,6,1)&amp;"x","0x1x2x3x4x5x6x7x8x9x")),ISNUMBER(FIND(MID(D26,7,1)&amp;"x","0x1x2x3x4x5x6x7x8x9x")),ISNUMBER(FIND(MID(D26,8,1)&amp;"x","0x1x2x3x4x5x6x7x8x9x"))))),"主担当IDの形式を確認",IF(AND(D26&lt;&gt;"",COUNTIFS(担当者ID!$A$8:$A$27,D26)&lt;&gt;1),"主担当が未登録/重複",IF(AND(E26&lt;&gt;"",NOT(AND(ISTEXT(E26),LEN(E26)=8,EXACT(LEFT(E26,4),"STF-"),ISNUMBER(FIND(MID(E26,5,1)&amp;"x","0x1x2x3x4x5x6x7x8x9x")),ISNUMBER(FIND(MID(E26,6,1)&amp;"x","0x1x2x3x4x5x6x7x8x9x")),ISNUMBER(FIND(MID(E26,7,1)&amp;"x","0x1x2x3x4x5x6x7x8x9x")),ISNUMBER(FIND(MID(E26,8,1)&amp;"x","0x1x2x3x4x5x6x7x8x9x"))))),"補助IDの形式を確認",IF(AND(E26&lt;&gt;"",COUNTIFS(担当者ID!$A$8:$A$27,E26)&lt;&gt;1),"補助が未登録/重複",IF(NOT(OR(F26="要",F26="不要")),"補助必要は要/不要",IF(NOT(OR(G26="確認済",G26="未確認",G26="不要")),"引継ぎの区分を確認",IF(AND(G26="確認済",D26=""),"主担当なしの引継確認済",IF(AND(G26="確認済",NOT(AND(ISNUMBER(H26),H26&gt;=43831,H26&lt;73051,H26=INT(H26)))),"引継確認日は日付で必須",IF(AND(G26="確認済",H26&gt;担当状況!$B$3),"確認日が基準日より後",IF(AND(G26&lt;&gt;"確認済",H26&lt;&gt;""),"確認済以外は確認日を空欄","確認済み")))))))))))))))</f>
        <v/>
      </c>
      <c r="P26" s="1" t="str">
        <f aca="false">IF(O26="","",IF(O26="確認済み",0,1))</f>
        <v/>
      </c>
      <c r="Q26" s="1" t="str">
        <f aca="false">IF(O26="","",IF(NOT(AND(ISNUMBER(P26),P26=IF(O26="確認済み",0,1))),1,IF(P26&lt;&gt;0,0,IF(AND(ISNUMBER(I26),I26=IF(D26="",1,0),ISNUMBER(J26),J26=IF(AND(F26="要",E26=""),1,0),ISNUMBER(K26),K26=IF(AND(D26&lt;&gt;"",E26&lt;&gt;"",D26=E26),1,0),ISNUMBER(L26),L26=IF(G26="未確認",1,0),ISTEXT(M26),M26=IF(AND(I26=1,J26=1),"主・補助未割当",IF(I26=1,"主未割当",IF(J26=1,"補助未割当",IF(K26=1,"主補助同一","割当あり")))),ISTEXT(N26),N26=IF(B26&gt;担当状況!$B$3,"開始前",IF(C26&lt;担当状況!$B$3,"終了後","期間内"))),0,1))))</f>
        <v/>
      </c>
    </row>
    <row r="27" customFormat="false" ht="30" hidden="false" customHeight="true" outlineLevel="0" collapsed="false">
      <c r="A27" s="9"/>
      <c r="B27" s="10"/>
      <c r="C27" s="10"/>
      <c r="D27" s="11"/>
      <c r="E27" s="11"/>
      <c r="F27" s="12"/>
      <c r="G27" s="12"/>
      <c r="H27" s="10"/>
      <c r="I27" s="1" t="str">
        <f aca="false">IF(O27="","",IF(P27&lt;&gt;0,NA(),IF(D27="",1,0)))</f>
        <v/>
      </c>
      <c r="J27" s="1" t="str">
        <f aca="false">IF(O27="","",IF(P27&lt;&gt;0,NA(),IF(AND(F27="要",E27=""),1,0)))</f>
        <v/>
      </c>
      <c r="K27" s="1" t="str">
        <f aca="false">IF(O27="","",IF(P27&lt;&gt;0,NA(),IF(AND(D27&lt;&gt;"",E27&lt;&gt;"",D27=E27),1,0)))</f>
        <v/>
      </c>
      <c r="L27" s="1" t="str">
        <f aca="false">IF(O27="","",IF(P27&lt;&gt;0,NA(),IF(G27="未確認",1,0)))</f>
        <v/>
      </c>
      <c r="M27" s="1" t="str">
        <f aca="false">IF(O27="","",IF(P27&lt;&gt;0,NA(),IF(AND(I27=1,J27=1),"主・補助未割当",IF(I27=1,"主未割当",IF(J27=1,"補助未割当",IF(K27=1,"主補助同一","割当あり"))))))</f>
        <v/>
      </c>
      <c r="N27" s="1" t="str">
        <f aca="false">IF(O27="","",IF(P27&lt;&gt;0,NA(),IF(B27&gt;担当状況!$B$3,"開始前",IF(C27&lt;担当状況!$B$3,"終了後","期間内"))))</f>
        <v/>
      </c>
      <c r="O27" s="1" t="str">
        <f aca="false">IF(COUNTA(A27:H27)=0,"",IF(NOT(AND(ISTEXT(A27),LEN(A27)=8,EXACT(LEFT(A27,4),"WRK-"),ISNUMBER(FIND(MID(A27,5,1)&amp;"x","0x1x2x3x4x5x6x7x8x9x")),ISNUMBER(FIND(MID(A27,6,1)&amp;"x","0x1x2x3x4x5x6x7x8x9x")),ISNUMBER(FIND(MID(A27,7,1)&amp;"x","0x1x2x3x4x5x6x7x8x9x")),ISNUMBER(FIND(MID(A27,8,1)&amp;"x","0x1x2x3x4x5x6x7x8x9x")))),"IDはWRK-と半角数字4桁",IF(COUNTIFS($A$8:$A$38,A27)&gt;1,"仕事IDが重複",IF(NOT(AND(AND(ISNUMBER(B27),B27&gt;=43831,B27&lt;73051,B27=INT(B27)),AND(ISNUMBER(C27),C27&gt;=43831,C27&lt;73051,C27=INT(C27)))),"開始/終了は時刻なしの日付",IF(C27&lt;B27,"期間の逆転",IF(AND(D27&lt;&gt;"",NOT(AND(ISTEXT(D27),LEN(D27)=8,EXACT(LEFT(D27,4),"STF-"),ISNUMBER(FIND(MID(D27,5,1)&amp;"x","0x1x2x3x4x5x6x7x8x9x")),ISNUMBER(FIND(MID(D27,6,1)&amp;"x","0x1x2x3x4x5x6x7x8x9x")),ISNUMBER(FIND(MID(D27,7,1)&amp;"x","0x1x2x3x4x5x6x7x8x9x")),ISNUMBER(FIND(MID(D27,8,1)&amp;"x","0x1x2x3x4x5x6x7x8x9x"))))),"主担当IDの形式を確認",IF(AND(D27&lt;&gt;"",COUNTIFS(担当者ID!$A$8:$A$27,D27)&lt;&gt;1),"主担当が未登録/重複",IF(AND(E27&lt;&gt;"",NOT(AND(ISTEXT(E27),LEN(E27)=8,EXACT(LEFT(E27,4),"STF-"),ISNUMBER(FIND(MID(E27,5,1)&amp;"x","0x1x2x3x4x5x6x7x8x9x")),ISNUMBER(FIND(MID(E27,6,1)&amp;"x","0x1x2x3x4x5x6x7x8x9x")),ISNUMBER(FIND(MID(E27,7,1)&amp;"x","0x1x2x3x4x5x6x7x8x9x")),ISNUMBER(FIND(MID(E27,8,1)&amp;"x","0x1x2x3x4x5x6x7x8x9x"))))),"補助IDの形式を確認",IF(AND(E27&lt;&gt;"",COUNTIFS(担当者ID!$A$8:$A$27,E27)&lt;&gt;1),"補助が未登録/重複",IF(NOT(OR(F27="要",F27="不要")),"補助必要は要/不要",IF(NOT(OR(G27="確認済",G27="未確認",G27="不要")),"引継ぎの区分を確認",IF(AND(G27="確認済",D27=""),"主担当なしの引継確認済",IF(AND(G27="確認済",NOT(AND(ISNUMBER(H27),H27&gt;=43831,H27&lt;73051,H27=INT(H27)))),"引継確認日は日付で必須",IF(AND(G27="確認済",H27&gt;担当状況!$B$3),"確認日が基準日より後",IF(AND(G27&lt;&gt;"確認済",H27&lt;&gt;""),"確認済以外は確認日を空欄","確認済み")))))))))))))))</f>
        <v/>
      </c>
      <c r="P27" s="1" t="str">
        <f aca="false">IF(O27="","",IF(O27="確認済み",0,1))</f>
        <v/>
      </c>
      <c r="Q27" s="1" t="str">
        <f aca="false">IF(O27="","",IF(NOT(AND(ISNUMBER(P27),P27=IF(O27="確認済み",0,1))),1,IF(P27&lt;&gt;0,0,IF(AND(ISNUMBER(I27),I27=IF(D27="",1,0),ISNUMBER(J27),J27=IF(AND(F27="要",E27=""),1,0),ISNUMBER(K27),K27=IF(AND(D27&lt;&gt;"",E27&lt;&gt;"",D27=E27),1,0),ISNUMBER(L27),L27=IF(G27="未確認",1,0),ISTEXT(M27),M27=IF(AND(I27=1,J27=1),"主・補助未割当",IF(I27=1,"主未割当",IF(J27=1,"補助未割当",IF(K27=1,"主補助同一","割当あり")))),ISTEXT(N27),N27=IF(B27&gt;担当状況!$B$3,"開始前",IF(C27&lt;担当状況!$B$3,"終了後","期間内"))),0,1))))</f>
        <v/>
      </c>
    </row>
    <row r="28" customFormat="false" ht="30" hidden="false" customHeight="true" outlineLevel="0" collapsed="false">
      <c r="A28" s="9"/>
      <c r="B28" s="10"/>
      <c r="C28" s="10"/>
      <c r="D28" s="11"/>
      <c r="E28" s="11"/>
      <c r="F28" s="12"/>
      <c r="G28" s="12"/>
      <c r="H28" s="10"/>
      <c r="I28" s="1" t="str">
        <f aca="false">IF(O28="","",IF(P28&lt;&gt;0,NA(),IF(D28="",1,0)))</f>
        <v/>
      </c>
      <c r="J28" s="1" t="str">
        <f aca="false">IF(O28="","",IF(P28&lt;&gt;0,NA(),IF(AND(F28="要",E28=""),1,0)))</f>
        <v/>
      </c>
      <c r="K28" s="1" t="str">
        <f aca="false">IF(O28="","",IF(P28&lt;&gt;0,NA(),IF(AND(D28&lt;&gt;"",E28&lt;&gt;"",D28=E28),1,0)))</f>
        <v/>
      </c>
      <c r="L28" s="1" t="str">
        <f aca="false">IF(O28="","",IF(P28&lt;&gt;0,NA(),IF(G28="未確認",1,0)))</f>
        <v/>
      </c>
      <c r="M28" s="1" t="str">
        <f aca="false">IF(O28="","",IF(P28&lt;&gt;0,NA(),IF(AND(I28=1,J28=1),"主・補助未割当",IF(I28=1,"主未割当",IF(J28=1,"補助未割当",IF(K28=1,"主補助同一","割当あり"))))))</f>
        <v/>
      </c>
      <c r="N28" s="1" t="str">
        <f aca="false">IF(O28="","",IF(P28&lt;&gt;0,NA(),IF(B28&gt;担当状況!$B$3,"開始前",IF(C28&lt;担当状況!$B$3,"終了後","期間内"))))</f>
        <v/>
      </c>
      <c r="O28" s="1" t="str">
        <f aca="false">IF(COUNTA(A28:H28)=0,"",IF(NOT(AND(ISTEXT(A28),LEN(A28)=8,EXACT(LEFT(A28,4),"WRK-"),ISNUMBER(FIND(MID(A28,5,1)&amp;"x","0x1x2x3x4x5x6x7x8x9x")),ISNUMBER(FIND(MID(A28,6,1)&amp;"x","0x1x2x3x4x5x6x7x8x9x")),ISNUMBER(FIND(MID(A28,7,1)&amp;"x","0x1x2x3x4x5x6x7x8x9x")),ISNUMBER(FIND(MID(A28,8,1)&amp;"x","0x1x2x3x4x5x6x7x8x9x")))),"IDはWRK-と半角数字4桁",IF(COUNTIFS($A$8:$A$38,A28)&gt;1,"仕事IDが重複",IF(NOT(AND(AND(ISNUMBER(B28),B28&gt;=43831,B28&lt;73051,B28=INT(B28)),AND(ISNUMBER(C28),C28&gt;=43831,C28&lt;73051,C28=INT(C28)))),"開始/終了は時刻なしの日付",IF(C28&lt;B28,"期間の逆転",IF(AND(D28&lt;&gt;"",NOT(AND(ISTEXT(D28),LEN(D28)=8,EXACT(LEFT(D28,4),"STF-"),ISNUMBER(FIND(MID(D28,5,1)&amp;"x","0x1x2x3x4x5x6x7x8x9x")),ISNUMBER(FIND(MID(D28,6,1)&amp;"x","0x1x2x3x4x5x6x7x8x9x")),ISNUMBER(FIND(MID(D28,7,1)&amp;"x","0x1x2x3x4x5x6x7x8x9x")),ISNUMBER(FIND(MID(D28,8,1)&amp;"x","0x1x2x3x4x5x6x7x8x9x"))))),"主担当IDの形式を確認",IF(AND(D28&lt;&gt;"",COUNTIFS(担当者ID!$A$8:$A$27,D28)&lt;&gt;1),"主担当が未登録/重複",IF(AND(E28&lt;&gt;"",NOT(AND(ISTEXT(E28),LEN(E28)=8,EXACT(LEFT(E28,4),"STF-"),ISNUMBER(FIND(MID(E28,5,1)&amp;"x","0x1x2x3x4x5x6x7x8x9x")),ISNUMBER(FIND(MID(E28,6,1)&amp;"x","0x1x2x3x4x5x6x7x8x9x")),ISNUMBER(FIND(MID(E28,7,1)&amp;"x","0x1x2x3x4x5x6x7x8x9x")),ISNUMBER(FIND(MID(E28,8,1)&amp;"x","0x1x2x3x4x5x6x7x8x9x"))))),"補助IDの形式を確認",IF(AND(E28&lt;&gt;"",COUNTIFS(担当者ID!$A$8:$A$27,E28)&lt;&gt;1),"補助が未登録/重複",IF(NOT(OR(F28="要",F28="不要")),"補助必要は要/不要",IF(NOT(OR(G28="確認済",G28="未確認",G28="不要")),"引継ぎの区分を確認",IF(AND(G28="確認済",D28=""),"主担当なしの引継確認済",IF(AND(G28="確認済",NOT(AND(ISNUMBER(H28),H28&gt;=43831,H28&lt;73051,H28=INT(H28)))),"引継確認日は日付で必須",IF(AND(G28="確認済",H28&gt;担当状況!$B$3),"確認日が基準日より後",IF(AND(G28&lt;&gt;"確認済",H28&lt;&gt;""),"確認済以外は確認日を空欄","確認済み")))))))))))))))</f>
        <v/>
      </c>
      <c r="P28" s="1" t="str">
        <f aca="false">IF(O28="","",IF(O28="確認済み",0,1))</f>
        <v/>
      </c>
      <c r="Q28" s="1" t="str">
        <f aca="false">IF(O28="","",IF(NOT(AND(ISNUMBER(P28),P28=IF(O28="確認済み",0,1))),1,IF(P28&lt;&gt;0,0,IF(AND(ISNUMBER(I28),I28=IF(D28="",1,0),ISNUMBER(J28),J28=IF(AND(F28="要",E28=""),1,0),ISNUMBER(K28),K28=IF(AND(D28&lt;&gt;"",E28&lt;&gt;"",D28=E28),1,0),ISNUMBER(L28),L28=IF(G28="未確認",1,0),ISTEXT(M28),M28=IF(AND(I28=1,J28=1),"主・補助未割当",IF(I28=1,"主未割当",IF(J28=1,"補助未割当",IF(K28=1,"主補助同一","割当あり")))),ISTEXT(N28),N28=IF(B28&gt;担当状況!$B$3,"開始前",IF(C28&lt;担当状況!$B$3,"終了後","期間内"))),0,1))))</f>
        <v/>
      </c>
    </row>
    <row r="29" customFormat="false" ht="30" hidden="false" customHeight="true" outlineLevel="0" collapsed="false">
      <c r="A29" s="9"/>
      <c r="B29" s="10"/>
      <c r="C29" s="10"/>
      <c r="D29" s="11"/>
      <c r="E29" s="11"/>
      <c r="F29" s="12"/>
      <c r="G29" s="12"/>
      <c r="H29" s="10"/>
      <c r="I29" s="1" t="str">
        <f aca="false">IF(O29="","",IF(P29&lt;&gt;0,NA(),IF(D29="",1,0)))</f>
        <v/>
      </c>
      <c r="J29" s="1" t="str">
        <f aca="false">IF(O29="","",IF(P29&lt;&gt;0,NA(),IF(AND(F29="要",E29=""),1,0)))</f>
        <v/>
      </c>
      <c r="K29" s="1" t="str">
        <f aca="false">IF(O29="","",IF(P29&lt;&gt;0,NA(),IF(AND(D29&lt;&gt;"",E29&lt;&gt;"",D29=E29),1,0)))</f>
        <v/>
      </c>
      <c r="L29" s="1" t="str">
        <f aca="false">IF(O29="","",IF(P29&lt;&gt;0,NA(),IF(G29="未確認",1,0)))</f>
        <v/>
      </c>
      <c r="M29" s="1" t="str">
        <f aca="false">IF(O29="","",IF(P29&lt;&gt;0,NA(),IF(AND(I29=1,J29=1),"主・補助未割当",IF(I29=1,"主未割当",IF(J29=1,"補助未割当",IF(K29=1,"主補助同一","割当あり"))))))</f>
        <v/>
      </c>
      <c r="N29" s="1" t="str">
        <f aca="false">IF(O29="","",IF(P29&lt;&gt;0,NA(),IF(B29&gt;担当状況!$B$3,"開始前",IF(C29&lt;担当状況!$B$3,"終了後","期間内"))))</f>
        <v/>
      </c>
      <c r="O29" s="1" t="str">
        <f aca="false">IF(COUNTA(A29:H29)=0,"",IF(NOT(AND(ISTEXT(A29),LEN(A29)=8,EXACT(LEFT(A29,4),"WRK-"),ISNUMBER(FIND(MID(A29,5,1)&amp;"x","0x1x2x3x4x5x6x7x8x9x")),ISNUMBER(FIND(MID(A29,6,1)&amp;"x","0x1x2x3x4x5x6x7x8x9x")),ISNUMBER(FIND(MID(A29,7,1)&amp;"x","0x1x2x3x4x5x6x7x8x9x")),ISNUMBER(FIND(MID(A29,8,1)&amp;"x","0x1x2x3x4x5x6x7x8x9x")))),"IDはWRK-と半角数字4桁",IF(COUNTIFS($A$8:$A$38,A29)&gt;1,"仕事IDが重複",IF(NOT(AND(AND(ISNUMBER(B29),B29&gt;=43831,B29&lt;73051,B29=INT(B29)),AND(ISNUMBER(C29),C29&gt;=43831,C29&lt;73051,C29=INT(C29)))),"開始/終了は時刻なしの日付",IF(C29&lt;B29,"期間の逆転",IF(AND(D29&lt;&gt;"",NOT(AND(ISTEXT(D29),LEN(D29)=8,EXACT(LEFT(D29,4),"STF-"),ISNUMBER(FIND(MID(D29,5,1)&amp;"x","0x1x2x3x4x5x6x7x8x9x")),ISNUMBER(FIND(MID(D29,6,1)&amp;"x","0x1x2x3x4x5x6x7x8x9x")),ISNUMBER(FIND(MID(D29,7,1)&amp;"x","0x1x2x3x4x5x6x7x8x9x")),ISNUMBER(FIND(MID(D29,8,1)&amp;"x","0x1x2x3x4x5x6x7x8x9x"))))),"主担当IDの形式を確認",IF(AND(D29&lt;&gt;"",COUNTIFS(担当者ID!$A$8:$A$27,D29)&lt;&gt;1),"主担当が未登録/重複",IF(AND(E29&lt;&gt;"",NOT(AND(ISTEXT(E29),LEN(E29)=8,EXACT(LEFT(E29,4),"STF-"),ISNUMBER(FIND(MID(E29,5,1)&amp;"x","0x1x2x3x4x5x6x7x8x9x")),ISNUMBER(FIND(MID(E29,6,1)&amp;"x","0x1x2x3x4x5x6x7x8x9x")),ISNUMBER(FIND(MID(E29,7,1)&amp;"x","0x1x2x3x4x5x6x7x8x9x")),ISNUMBER(FIND(MID(E29,8,1)&amp;"x","0x1x2x3x4x5x6x7x8x9x"))))),"補助IDの形式を確認",IF(AND(E29&lt;&gt;"",COUNTIFS(担当者ID!$A$8:$A$27,E29)&lt;&gt;1),"補助が未登録/重複",IF(NOT(OR(F29="要",F29="不要")),"補助必要は要/不要",IF(NOT(OR(G29="確認済",G29="未確認",G29="不要")),"引継ぎの区分を確認",IF(AND(G29="確認済",D29=""),"主担当なしの引継確認済",IF(AND(G29="確認済",NOT(AND(ISNUMBER(H29),H29&gt;=43831,H29&lt;73051,H29=INT(H29)))),"引継確認日は日付で必須",IF(AND(G29="確認済",H29&gt;担当状況!$B$3),"確認日が基準日より後",IF(AND(G29&lt;&gt;"確認済",H29&lt;&gt;""),"確認済以外は確認日を空欄","確認済み")))))))))))))))</f>
        <v/>
      </c>
      <c r="P29" s="1" t="str">
        <f aca="false">IF(O29="","",IF(O29="確認済み",0,1))</f>
        <v/>
      </c>
      <c r="Q29" s="1" t="str">
        <f aca="false">IF(O29="","",IF(NOT(AND(ISNUMBER(P29),P29=IF(O29="確認済み",0,1))),1,IF(P29&lt;&gt;0,0,IF(AND(ISNUMBER(I29),I29=IF(D29="",1,0),ISNUMBER(J29),J29=IF(AND(F29="要",E29=""),1,0),ISNUMBER(K29),K29=IF(AND(D29&lt;&gt;"",E29&lt;&gt;"",D29=E29),1,0),ISNUMBER(L29),L29=IF(G29="未確認",1,0),ISTEXT(M29),M29=IF(AND(I29=1,J29=1),"主・補助未割当",IF(I29=1,"主未割当",IF(J29=1,"補助未割当",IF(K29=1,"主補助同一","割当あり")))),ISTEXT(N29),N29=IF(B29&gt;担当状況!$B$3,"開始前",IF(C29&lt;担当状況!$B$3,"終了後","期間内"))),0,1))))</f>
        <v/>
      </c>
    </row>
    <row r="30" customFormat="false" ht="30" hidden="false" customHeight="true" outlineLevel="0" collapsed="false">
      <c r="A30" s="9"/>
      <c r="B30" s="10"/>
      <c r="C30" s="10"/>
      <c r="D30" s="11"/>
      <c r="E30" s="11"/>
      <c r="F30" s="12"/>
      <c r="G30" s="12"/>
      <c r="H30" s="10"/>
      <c r="I30" s="1" t="str">
        <f aca="false">IF(O30="","",IF(P30&lt;&gt;0,NA(),IF(D30="",1,0)))</f>
        <v/>
      </c>
      <c r="J30" s="1" t="str">
        <f aca="false">IF(O30="","",IF(P30&lt;&gt;0,NA(),IF(AND(F30="要",E30=""),1,0)))</f>
        <v/>
      </c>
      <c r="K30" s="1" t="str">
        <f aca="false">IF(O30="","",IF(P30&lt;&gt;0,NA(),IF(AND(D30&lt;&gt;"",E30&lt;&gt;"",D30=E30),1,0)))</f>
        <v/>
      </c>
      <c r="L30" s="1" t="str">
        <f aca="false">IF(O30="","",IF(P30&lt;&gt;0,NA(),IF(G30="未確認",1,0)))</f>
        <v/>
      </c>
      <c r="M30" s="1" t="str">
        <f aca="false">IF(O30="","",IF(P30&lt;&gt;0,NA(),IF(AND(I30=1,J30=1),"主・補助未割当",IF(I30=1,"主未割当",IF(J30=1,"補助未割当",IF(K30=1,"主補助同一","割当あり"))))))</f>
        <v/>
      </c>
      <c r="N30" s="1" t="str">
        <f aca="false">IF(O30="","",IF(P30&lt;&gt;0,NA(),IF(B30&gt;担当状況!$B$3,"開始前",IF(C30&lt;担当状況!$B$3,"終了後","期間内"))))</f>
        <v/>
      </c>
      <c r="O30" s="1" t="str">
        <f aca="false">IF(COUNTA(A30:H30)=0,"",IF(NOT(AND(ISTEXT(A30),LEN(A30)=8,EXACT(LEFT(A30,4),"WRK-"),ISNUMBER(FIND(MID(A30,5,1)&amp;"x","0x1x2x3x4x5x6x7x8x9x")),ISNUMBER(FIND(MID(A30,6,1)&amp;"x","0x1x2x3x4x5x6x7x8x9x")),ISNUMBER(FIND(MID(A30,7,1)&amp;"x","0x1x2x3x4x5x6x7x8x9x")),ISNUMBER(FIND(MID(A30,8,1)&amp;"x","0x1x2x3x4x5x6x7x8x9x")))),"IDはWRK-と半角数字4桁",IF(COUNTIFS($A$8:$A$38,A30)&gt;1,"仕事IDが重複",IF(NOT(AND(AND(ISNUMBER(B30),B30&gt;=43831,B30&lt;73051,B30=INT(B30)),AND(ISNUMBER(C30),C30&gt;=43831,C30&lt;73051,C30=INT(C30)))),"開始/終了は時刻なしの日付",IF(C30&lt;B30,"期間の逆転",IF(AND(D30&lt;&gt;"",NOT(AND(ISTEXT(D30),LEN(D30)=8,EXACT(LEFT(D30,4),"STF-"),ISNUMBER(FIND(MID(D30,5,1)&amp;"x","0x1x2x3x4x5x6x7x8x9x")),ISNUMBER(FIND(MID(D30,6,1)&amp;"x","0x1x2x3x4x5x6x7x8x9x")),ISNUMBER(FIND(MID(D30,7,1)&amp;"x","0x1x2x3x4x5x6x7x8x9x")),ISNUMBER(FIND(MID(D30,8,1)&amp;"x","0x1x2x3x4x5x6x7x8x9x"))))),"主担当IDの形式を確認",IF(AND(D30&lt;&gt;"",COUNTIFS(担当者ID!$A$8:$A$27,D30)&lt;&gt;1),"主担当が未登録/重複",IF(AND(E30&lt;&gt;"",NOT(AND(ISTEXT(E30),LEN(E30)=8,EXACT(LEFT(E30,4),"STF-"),ISNUMBER(FIND(MID(E30,5,1)&amp;"x","0x1x2x3x4x5x6x7x8x9x")),ISNUMBER(FIND(MID(E30,6,1)&amp;"x","0x1x2x3x4x5x6x7x8x9x")),ISNUMBER(FIND(MID(E30,7,1)&amp;"x","0x1x2x3x4x5x6x7x8x9x")),ISNUMBER(FIND(MID(E30,8,1)&amp;"x","0x1x2x3x4x5x6x7x8x9x"))))),"補助IDの形式を確認",IF(AND(E30&lt;&gt;"",COUNTIFS(担当者ID!$A$8:$A$27,E30)&lt;&gt;1),"補助が未登録/重複",IF(NOT(OR(F30="要",F30="不要")),"補助必要は要/不要",IF(NOT(OR(G30="確認済",G30="未確認",G30="不要")),"引継ぎの区分を確認",IF(AND(G30="確認済",D30=""),"主担当なしの引継確認済",IF(AND(G30="確認済",NOT(AND(ISNUMBER(H30),H30&gt;=43831,H30&lt;73051,H30=INT(H30)))),"引継確認日は日付で必須",IF(AND(G30="確認済",H30&gt;担当状況!$B$3),"確認日が基準日より後",IF(AND(G30&lt;&gt;"確認済",H30&lt;&gt;""),"確認済以外は確認日を空欄","確認済み")))))))))))))))</f>
        <v/>
      </c>
      <c r="P30" s="1" t="str">
        <f aca="false">IF(O30="","",IF(O30="確認済み",0,1))</f>
        <v/>
      </c>
      <c r="Q30" s="1" t="str">
        <f aca="false">IF(O30="","",IF(NOT(AND(ISNUMBER(P30),P30=IF(O30="確認済み",0,1))),1,IF(P30&lt;&gt;0,0,IF(AND(ISNUMBER(I30),I30=IF(D30="",1,0),ISNUMBER(J30),J30=IF(AND(F30="要",E30=""),1,0),ISNUMBER(K30),K30=IF(AND(D30&lt;&gt;"",E30&lt;&gt;"",D30=E30),1,0),ISNUMBER(L30),L30=IF(G30="未確認",1,0),ISTEXT(M30),M30=IF(AND(I30=1,J30=1),"主・補助未割当",IF(I30=1,"主未割当",IF(J30=1,"補助未割当",IF(K30=1,"主補助同一","割当あり")))),ISTEXT(N30),N30=IF(B30&gt;担当状況!$B$3,"開始前",IF(C30&lt;担当状況!$B$3,"終了後","期間内"))),0,1))))</f>
        <v/>
      </c>
    </row>
    <row r="31" customFormat="false" ht="30" hidden="false" customHeight="true" outlineLevel="0" collapsed="false">
      <c r="A31" s="9"/>
      <c r="B31" s="10"/>
      <c r="C31" s="10"/>
      <c r="D31" s="11"/>
      <c r="E31" s="11"/>
      <c r="F31" s="12"/>
      <c r="G31" s="12"/>
      <c r="H31" s="10"/>
      <c r="I31" s="1" t="str">
        <f aca="false">IF(O31="","",IF(P31&lt;&gt;0,NA(),IF(D31="",1,0)))</f>
        <v/>
      </c>
      <c r="J31" s="1" t="str">
        <f aca="false">IF(O31="","",IF(P31&lt;&gt;0,NA(),IF(AND(F31="要",E31=""),1,0)))</f>
        <v/>
      </c>
      <c r="K31" s="1" t="str">
        <f aca="false">IF(O31="","",IF(P31&lt;&gt;0,NA(),IF(AND(D31&lt;&gt;"",E31&lt;&gt;"",D31=E31),1,0)))</f>
        <v/>
      </c>
      <c r="L31" s="1" t="str">
        <f aca="false">IF(O31="","",IF(P31&lt;&gt;0,NA(),IF(G31="未確認",1,0)))</f>
        <v/>
      </c>
      <c r="M31" s="1" t="str">
        <f aca="false">IF(O31="","",IF(P31&lt;&gt;0,NA(),IF(AND(I31=1,J31=1),"主・補助未割当",IF(I31=1,"主未割当",IF(J31=1,"補助未割当",IF(K31=1,"主補助同一","割当あり"))))))</f>
        <v/>
      </c>
      <c r="N31" s="1" t="str">
        <f aca="false">IF(O31="","",IF(P31&lt;&gt;0,NA(),IF(B31&gt;担当状況!$B$3,"開始前",IF(C31&lt;担当状況!$B$3,"終了後","期間内"))))</f>
        <v/>
      </c>
      <c r="O31" s="1" t="str">
        <f aca="false">IF(COUNTA(A31:H31)=0,"",IF(NOT(AND(ISTEXT(A31),LEN(A31)=8,EXACT(LEFT(A31,4),"WRK-"),ISNUMBER(FIND(MID(A31,5,1)&amp;"x","0x1x2x3x4x5x6x7x8x9x")),ISNUMBER(FIND(MID(A31,6,1)&amp;"x","0x1x2x3x4x5x6x7x8x9x")),ISNUMBER(FIND(MID(A31,7,1)&amp;"x","0x1x2x3x4x5x6x7x8x9x")),ISNUMBER(FIND(MID(A31,8,1)&amp;"x","0x1x2x3x4x5x6x7x8x9x")))),"IDはWRK-と半角数字4桁",IF(COUNTIFS($A$8:$A$38,A31)&gt;1,"仕事IDが重複",IF(NOT(AND(AND(ISNUMBER(B31),B31&gt;=43831,B31&lt;73051,B31=INT(B31)),AND(ISNUMBER(C31),C31&gt;=43831,C31&lt;73051,C31=INT(C31)))),"開始/終了は時刻なしの日付",IF(C31&lt;B31,"期間の逆転",IF(AND(D31&lt;&gt;"",NOT(AND(ISTEXT(D31),LEN(D31)=8,EXACT(LEFT(D31,4),"STF-"),ISNUMBER(FIND(MID(D31,5,1)&amp;"x","0x1x2x3x4x5x6x7x8x9x")),ISNUMBER(FIND(MID(D31,6,1)&amp;"x","0x1x2x3x4x5x6x7x8x9x")),ISNUMBER(FIND(MID(D31,7,1)&amp;"x","0x1x2x3x4x5x6x7x8x9x")),ISNUMBER(FIND(MID(D31,8,1)&amp;"x","0x1x2x3x4x5x6x7x8x9x"))))),"主担当IDの形式を確認",IF(AND(D31&lt;&gt;"",COUNTIFS(担当者ID!$A$8:$A$27,D31)&lt;&gt;1),"主担当が未登録/重複",IF(AND(E31&lt;&gt;"",NOT(AND(ISTEXT(E31),LEN(E31)=8,EXACT(LEFT(E31,4),"STF-"),ISNUMBER(FIND(MID(E31,5,1)&amp;"x","0x1x2x3x4x5x6x7x8x9x")),ISNUMBER(FIND(MID(E31,6,1)&amp;"x","0x1x2x3x4x5x6x7x8x9x")),ISNUMBER(FIND(MID(E31,7,1)&amp;"x","0x1x2x3x4x5x6x7x8x9x")),ISNUMBER(FIND(MID(E31,8,1)&amp;"x","0x1x2x3x4x5x6x7x8x9x"))))),"補助IDの形式を確認",IF(AND(E31&lt;&gt;"",COUNTIFS(担当者ID!$A$8:$A$27,E31)&lt;&gt;1),"補助が未登録/重複",IF(NOT(OR(F31="要",F31="不要")),"補助必要は要/不要",IF(NOT(OR(G31="確認済",G31="未確認",G31="不要")),"引継ぎの区分を確認",IF(AND(G31="確認済",D31=""),"主担当なしの引継確認済",IF(AND(G31="確認済",NOT(AND(ISNUMBER(H31),H31&gt;=43831,H31&lt;73051,H31=INT(H31)))),"引継確認日は日付で必須",IF(AND(G31="確認済",H31&gt;担当状況!$B$3),"確認日が基準日より後",IF(AND(G31&lt;&gt;"確認済",H31&lt;&gt;""),"確認済以外は確認日を空欄","確認済み")))))))))))))))</f>
        <v/>
      </c>
      <c r="P31" s="1" t="str">
        <f aca="false">IF(O31="","",IF(O31="確認済み",0,1))</f>
        <v/>
      </c>
      <c r="Q31" s="1" t="str">
        <f aca="false">IF(O31="","",IF(NOT(AND(ISNUMBER(P31),P31=IF(O31="確認済み",0,1))),1,IF(P31&lt;&gt;0,0,IF(AND(ISNUMBER(I31),I31=IF(D31="",1,0),ISNUMBER(J31),J31=IF(AND(F31="要",E31=""),1,0),ISNUMBER(K31),K31=IF(AND(D31&lt;&gt;"",E31&lt;&gt;"",D31=E31),1,0),ISNUMBER(L31),L31=IF(G31="未確認",1,0),ISTEXT(M31),M31=IF(AND(I31=1,J31=1),"主・補助未割当",IF(I31=1,"主未割当",IF(J31=1,"補助未割当",IF(K31=1,"主補助同一","割当あり")))),ISTEXT(N31),N31=IF(B31&gt;担当状況!$B$3,"開始前",IF(C31&lt;担当状況!$B$3,"終了後","期間内"))),0,1))))</f>
        <v/>
      </c>
    </row>
    <row r="32" customFormat="false" ht="30" hidden="false" customHeight="true" outlineLevel="0" collapsed="false">
      <c r="A32" s="9"/>
      <c r="B32" s="10"/>
      <c r="C32" s="10"/>
      <c r="D32" s="11"/>
      <c r="E32" s="11"/>
      <c r="F32" s="12"/>
      <c r="G32" s="12"/>
      <c r="H32" s="10"/>
      <c r="I32" s="1" t="str">
        <f aca="false">IF(O32="","",IF(P32&lt;&gt;0,NA(),IF(D32="",1,0)))</f>
        <v/>
      </c>
      <c r="J32" s="1" t="str">
        <f aca="false">IF(O32="","",IF(P32&lt;&gt;0,NA(),IF(AND(F32="要",E32=""),1,0)))</f>
        <v/>
      </c>
      <c r="K32" s="1" t="str">
        <f aca="false">IF(O32="","",IF(P32&lt;&gt;0,NA(),IF(AND(D32&lt;&gt;"",E32&lt;&gt;"",D32=E32),1,0)))</f>
        <v/>
      </c>
      <c r="L32" s="1" t="str">
        <f aca="false">IF(O32="","",IF(P32&lt;&gt;0,NA(),IF(G32="未確認",1,0)))</f>
        <v/>
      </c>
      <c r="M32" s="1" t="str">
        <f aca="false">IF(O32="","",IF(P32&lt;&gt;0,NA(),IF(AND(I32=1,J32=1),"主・補助未割当",IF(I32=1,"主未割当",IF(J32=1,"補助未割当",IF(K32=1,"主補助同一","割当あり"))))))</f>
        <v/>
      </c>
      <c r="N32" s="1" t="str">
        <f aca="false">IF(O32="","",IF(P32&lt;&gt;0,NA(),IF(B32&gt;担当状況!$B$3,"開始前",IF(C32&lt;担当状況!$B$3,"終了後","期間内"))))</f>
        <v/>
      </c>
      <c r="O32" s="1" t="str">
        <f aca="false">IF(COUNTA(A32:H32)=0,"",IF(NOT(AND(ISTEXT(A32),LEN(A32)=8,EXACT(LEFT(A32,4),"WRK-"),ISNUMBER(FIND(MID(A32,5,1)&amp;"x","0x1x2x3x4x5x6x7x8x9x")),ISNUMBER(FIND(MID(A32,6,1)&amp;"x","0x1x2x3x4x5x6x7x8x9x")),ISNUMBER(FIND(MID(A32,7,1)&amp;"x","0x1x2x3x4x5x6x7x8x9x")),ISNUMBER(FIND(MID(A32,8,1)&amp;"x","0x1x2x3x4x5x6x7x8x9x")))),"IDはWRK-と半角数字4桁",IF(COUNTIFS($A$8:$A$38,A32)&gt;1,"仕事IDが重複",IF(NOT(AND(AND(ISNUMBER(B32),B32&gt;=43831,B32&lt;73051,B32=INT(B32)),AND(ISNUMBER(C32),C32&gt;=43831,C32&lt;73051,C32=INT(C32)))),"開始/終了は時刻なしの日付",IF(C32&lt;B32,"期間の逆転",IF(AND(D32&lt;&gt;"",NOT(AND(ISTEXT(D32),LEN(D32)=8,EXACT(LEFT(D32,4),"STF-"),ISNUMBER(FIND(MID(D32,5,1)&amp;"x","0x1x2x3x4x5x6x7x8x9x")),ISNUMBER(FIND(MID(D32,6,1)&amp;"x","0x1x2x3x4x5x6x7x8x9x")),ISNUMBER(FIND(MID(D32,7,1)&amp;"x","0x1x2x3x4x5x6x7x8x9x")),ISNUMBER(FIND(MID(D32,8,1)&amp;"x","0x1x2x3x4x5x6x7x8x9x"))))),"主担当IDの形式を確認",IF(AND(D32&lt;&gt;"",COUNTIFS(担当者ID!$A$8:$A$27,D32)&lt;&gt;1),"主担当が未登録/重複",IF(AND(E32&lt;&gt;"",NOT(AND(ISTEXT(E32),LEN(E32)=8,EXACT(LEFT(E32,4),"STF-"),ISNUMBER(FIND(MID(E32,5,1)&amp;"x","0x1x2x3x4x5x6x7x8x9x")),ISNUMBER(FIND(MID(E32,6,1)&amp;"x","0x1x2x3x4x5x6x7x8x9x")),ISNUMBER(FIND(MID(E32,7,1)&amp;"x","0x1x2x3x4x5x6x7x8x9x")),ISNUMBER(FIND(MID(E32,8,1)&amp;"x","0x1x2x3x4x5x6x7x8x9x"))))),"補助IDの形式を確認",IF(AND(E32&lt;&gt;"",COUNTIFS(担当者ID!$A$8:$A$27,E32)&lt;&gt;1),"補助が未登録/重複",IF(NOT(OR(F32="要",F32="不要")),"補助必要は要/不要",IF(NOT(OR(G32="確認済",G32="未確認",G32="不要")),"引継ぎの区分を確認",IF(AND(G32="確認済",D32=""),"主担当なしの引継確認済",IF(AND(G32="確認済",NOT(AND(ISNUMBER(H32),H32&gt;=43831,H32&lt;73051,H32=INT(H32)))),"引継確認日は日付で必須",IF(AND(G32="確認済",H32&gt;担当状況!$B$3),"確認日が基準日より後",IF(AND(G32&lt;&gt;"確認済",H32&lt;&gt;""),"確認済以外は確認日を空欄","確認済み")))))))))))))))</f>
        <v/>
      </c>
      <c r="P32" s="1" t="str">
        <f aca="false">IF(O32="","",IF(O32="確認済み",0,1))</f>
        <v/>
      </c>
      <c r="Q32" s="1" t="str">
        <f aca="false">IF(O32="","",IF(NOT(AND(ISNUMBER(P32),P32=IF(O32="確認済み",0,1))),1,IF(P32&lt;&gt;0,0,IF(AND(ISNUMBER(I32),I32=IF(D32="",1,0),ISNUMBER(J32),J32=IF(AND(F32="要",E32=""),1,0),ISNUMBER(K32),K32=IF(AND(D32&lt;&gt;"",E32&lt;&gt;"",D32=E32),1,0),ISNUMBER(L32),L32=IF(G32="未確認",1,0),ISTEXT(M32),M32=IF(AND(I32=1,J32=1),"主・補助未割当",IF(I32=1,"主未割当",IF(J32=1,"補助未割当",IF(K32=1,"主補助同一","割当あり")))),ISTEXT(N32),N32=IF(B32&gt;担当状況!$B$3,"開始前",IF(C32&lt;担当状況!$B$3,"終了後","期間内"))),0,1))))</f>
        <v/>
      </c>
    </row>
    <row r="33" customFormat="false" ht="30" hidden="false" customHeight="true" outlineLevel="0" collapsed="false">
      <c r="A33" s="9"/>
      <c r="B33" s="10"/>
      <c r="C33" s="10"/>
      <c r="D33" s="11"/>
      <c r="E33" s="11"/>
      <c r="F33" s="12"/>
      <c r="G33" s="12"/>
      <c r="H33" s="10"/>
      <c r="I33" s="1" t="str">
        <f aca="false">IF(O33="","",IF(P33&lt;&gt;0,NA(),IF(D33="",1,0)))</f>
        <v/>
      </c>
      <c r="J33" s="1" t="str">
        <f aca="false">IF(O33="","",IF(P33&lt;&gt;0,NA(),IF(AND(F33="要",E33=""),1,0)))</f>
        <v/>
      </c>
      <c r="K33" s="1" t="str">
        <f aca="false">IF(O33="","",IF(P33&lt;&gt;0,NA(),IF(AND(D33&lt;&gt;"",E33&lt;&gt;"",D33=E33),1,0)))</f>
        <v/>
      </c>
      <c r="L33" s="1" t="str">
        <f aca="false">IF(O33="","",IF(P33&lt;&gt;0,NA(),IF(G33="未確認",1,0)))</f>
        <v/>
      </c>
      <c r="M33" s="1" t="str">
        <f aca="false">IF(O33="","",IF(P33&lt;&gt;0,NA(),IF(AND(I33=1,J33=1),"主・補助未割当",IF(I33=1,"主未割当",IF(J33=1,"補助未割当",IF(K33=1,"主補助同一","割当あり"))))))</f>
        <v/>
      </c>
      <c r="N33" s="1" t="str">
        <f aca="false">IF(O33="","",IF(P33&lt;&gt;0,NA(),IF(B33&gt;担当状況!$B$3,"開始前",IF(C33&lt;担当状況!$B$3,"終了後","期間内"))))</f>
        <v/>
      </c>
      <c r="O33" s="1" t="str">
        <f aca="false">IF(COUNTA(A33:H33)=0,"",IF(NOT(AND(ISTEXT(A33),LEN(A33)=8,EXACT(LEFT(A33,4),"WRK-"),ISNUMBER(FIND(MID(A33,5,1)&amp;"x","0x1x2x3x4x5x6x7x8x9x")),ISNUMBER(FIND(MID(A33,6,1)&amp;"x","0x1x2x3x4x5x6x7x8x9x")),ISNUMBER(FIND(MID(A33,7,1)&amp;"x","0x1x2x3x4x5x6x7x8x9x")),ISNUMBER(FIND(MID(A33,8,1)&amp;"x","0x1x2x3x4x5x6x7x8x9x")))),"IDはWRK-と半角数字4桁",IF(COUNTIFS($A$8:$A$38,A33)&gt;1,"仕事IDが重複",IF(NOT(AND(AND(ISNUMBER(B33),B33&gt;=43831,B33&lt;73051,B33=INT(B33)),AND(ISNUMBER(C33),C33&gt;=43831,C33&lt;73051,C33=INT(C33)))),"開始/終了は時刻なしの日付",IF(C33&lt;B33,"期間の逆転",IF(AND(D33&lt;&gt;"",NOT(AND(ISTEXT(D33),LEN(D33)=8,EXACT(LEFT(D33,4),"STF-"),ISNUMBER(FIND(MID(D33,5,1)&amp;"x","0x1x2x3x4x5x6x7x8x9x")),ISNUMBER(FIND(MID(D33,6,1)&amp;"x","0x1x2x3x4x5x6x7x8x9x")),ISNUMBER(FIND(MID(D33,7,1)&amp;"x","0x1x2x3x4x5x6x7x8x9x")),ISNUMBER(FIND(MID(D33,8,1)&amp;"x","0x1x2x3x4x5x6x7x8x9x"))))),"主担当IDの形式を確認",IF(AND(D33&lt;&gt;"",COUNTIFS(担当者ID!$A$8:$A$27,D33)&lt;&gt;1),"主担当が未登録/重複",IF(AND(E33&lt;&gt;"",NOT(AND(ISTEXT(E33),LEN(E33)=8,EXACT(LEFT(E33,4),"STF-"),ISNUMBER(FIND(MID(E33,5,1)&amp;"x","0x1x2x3x4x5x6x7x8x9x")),ISNUMBER(FIND(MID(E33,6,1)&amp;"x","0x1x2x3x4x5x6x7x8x9x")),ISNUMBER(FIND(MID(E33,7,1)&amp;"x","0x1x2x3x4x5x6x7x8x9x")),ISNUMBER(FIND(MID(E33,8,1)&amp;"x","0x1x2x3x4x5x6x7x8x9x"))))),"補助IDの形式を確認",IF(AND(E33&lt;&gt;"",COUNTIFS(担当者ID!$A$8:$A$27,E33)&lt;&gt;1),"補助が未登録/重複",IF(NOT(OR(F33="要",F33="不要")),"補助必要は要/不要",IF(NOT(OR(G33="確認済",G33="未確認",G33="不要")),"引継ぎの区分を確認",IF(AND(G33="確認済",D33=""),"主担当なしの引継確認済",IF(AND(G33="確認済",NOT(AND(ISNUMBER(H33),H33&gt;=43831,H33&lt;73051,H33=INT(H33)))),"引継確認日は日付で必須",IF(AND(G33="確認済",H33&gt;担当状況!$B$3),"確認日が基準日より後",IF(AND(G33&lt;&gt;"確認済",H33&lt;&gt;""),"確認済以外は確認日を空欄","確認済み")))))))))))))))</f>
        <v/>
      </c>
      <c r="P33" s="1" t="str">
        <f aca="false">IF(O33="","",IF(O33="確認済み",0,1))</f>
        <v/>
      </c>
      <c r="Q33" s="1" t="str">
        <f aca="false">IF(O33="","",IF(NOT(AND(ISNUMBER(P33),P33=IF(O33="確認済み",0,1))),1,IF(P33&lt;&gt;0,0,IF(AND(ISNUMBER(I33),I33=IF(D33="",1,0),ISNUMBER(J33),J33=IF(AND(F33="要",E33=""),1,0),ISNUMBER(K33),K33=IF(AND(D33&lt;&gt;"",E33&lt;&gt;"",D33=E33),1,0),ISNUMBER(L33),L33=IF(G33="未確認",1,0),ISTEXT(M33),M33=IF(AND(I33=1,J33=1),"主・補助未割当",IF(I33=1,"主未割当",IF(J33=1,"補助未割当",IF(K33=1,"主補助同一","割当あり")))),ISTEXT(N33),N33=IF(B33&gt;担当状況!$B$3,"開始前",IF(C33&lt;担当状況!$B$3,"終了後","期間内"))),0,1))))</f>
        <v/>
      </c>
    </row>
    <row r="34" customFormat="false" ht="30" hidden="false" customHeight="true" outlineLevel="0" collapsed="false">
      <c r="A34" s="9"/>
      <c r="B34" s="10"/>
      <c r="C34" s="10"/>
      <c r="D34" s="11"/>
      <c r="E34" s="11"/>
      <c r="F34" s="12"/>
      <c r="G34" s="12"/>
      <c r="H34" s="10"/>
      <c r="I34" s="1" t="str">
        <f aca="false">IF(O34="","",IF(P34&lt;&gt;0,NA(),IF(D34="",1,0)))</f>
        <v/>
      </c>
      <c r="J34" s="1" t="str">
        <f aca="false">IF(O34="","",IF(P34&lt;&gt;0,NA(),IF(AND(F34="要",E34=""),1,0)))</f>
        <v/>
      </c>
      <c r="K34" s="1" t="str">
        <f aca="false">IF(O34="","",IF(P34&lt;&gt;0,NA(),IF(AND(D34&lt;&gt;"",E34&lt;&gt;"",D34=E34),1,0)))</f>
        <v/>
      </c>
      <c r="L34" s="1" t="str">
        <f aca="false">IF(O34="","",IF(P34&lt;&gt;0,NA(),IF(G34="未確認",1,0)))</f>
        <v/>
      </c>
      <c r="M34" s="1" t="str">
        <f aca="false">IF(O34="","",IF(P34&lt;&gt;0,NA(),IF(AND(I34=1,J34=1),"主・補助未割当",IF(I34=1,"主未割当",IF(J34=1,"補助未割当",IF(K34=1,"主補助同一","割当あり"))))))</f>
        <v/>
      </c>
      <c r="N34" s="1" t="str">
        <f aca="false">IF(O34="","",IF(P34&lt;&gt;0,NA(),IF(B34&gt;担当状況!$B$3,"開始前",IF(C34&lt;担当状況!$B$3,"終了後","期間内"))))</f>
        <v/>
      </c>
      <c r="O34" s="1" t="str">
        <f aca="false">IF(COUNTA(A34:H34)=0,"",IF(NOT(AND(ISTEXT(A34),LEN(A34)=8,EXACT(LEFT(A34,4),"WRK-"),ISNUMBER(FIND(MID(A34,5,1)&amp;"x","0x1x2x3x4x5x6x7x8x9x")),ISNUMBER(FIND(MID(A34,6,1)&amp;"x","0x1x2x3x4x5x6x7x8x9x")),ISNUMBER(FIND(MID(A34,7,1)&amp;"x","0x1x2x3x4x5x6x7x8x9x")),ISNUMBER(FIND(MID(A34,8,1)&amp;"x","0x1x2x3x4x5x6x7x8x9x")))),"IDはWRK-と半角数字4桁",IF(COUNTIFS($A$8:$A$38,A34)&gt;1,"仕事IDが重複",IF(NOT(AND(AND(ISNUMBER(B34),B34&gt;=43831,B34&lt;73051,B34=INT(B34)),AND(ISNUMBER(C34),C34&gt;=43831,C34&lt;73051,C34=INT(C34)))),"開始/終了は時刻なしの日付",IF(C34&lt;B34,"期間の逆転",IF(AND(D34&lt;&gt;"",NOT(AND(ISTEXT(D34),LEN(D34)=8,EXACT(LEFT(D34,4),"STF-"),ISNUMBER(FIND(MID(D34,5,1)&amp;"x","0x1x2x3x4x5x6x7x8x9x")),ISNUMBER(FIND(MID(D34,6,1)&amp;"x","0x1x2x3x4x5x6x7x8x9x")),ISNUMBER(FIND(MID(D34,7,1)&amp;"x","0x1x2x3x4x5x6x7x8x9x")),ISNUMBER(FIND(MID(D34,8,1)&amp;"x","0x1x2x3x4x5x6x7x8x9x"))))),"主担当IDの形式を確認",IF(AND(D34&lt;&gt;"",COUNTIFS(担当者ID!$A$8:$A$27,D34)&lt;&gt;1),"主担当が未登録/重複",IF(AND(E34&lt;&gt;"",NOT(AND(ISTEXT(E34),LEN(E34)=8,EXACT(LEFT(E34,4),"STF-"),ISNUMBER(FIND(MID(E34,5,1)&amp;"x","0x1x2x3x4x5x6x7x8x9x")),ISNUMBER(FIND(MID(E34,6,1)&amp;"x","0x1x2x3x4x5x6x7x8x9x")),ISNUMBER(FIND(MID(E34,7,1)&amp;"x","0x1x2x3x4x5x6x7x8x9x")),ISNUMBER(FIND(MID(E34,8,1)&amp;"x","0x1x2x3x4x5x6x7x8x9x"))))),"補助IDの形式を確認",IF(AND(E34&lt;&gt;"",COUNTIFS(担当者ID!$A$8:$A$27,E34)&lt;&gt;1),"補助が未登録/重複",IF(NOT(OR(F34="要",F34="不要")),"補助必要は要/不要",IF(NOT(OR(G34="確認済",G34="未確認",G34="不要")),"引継ぎの区分を確認",IF(AND(G34="確認済",D34=""),"主担当なしの引継確認済",IF(AND(G34="確認済",NOT(AND(ISNUMBER(H34),H34&gt;=43831,H34&lt;73051,H34=INT(H34)))),"引継確認日は日付で必須",IF(AND(G34="確認済",H34&gt;担当状況!$B$3),"確認日が基準日より後",IF(AND(G34&lt;&gt;"確認済",H34&lt;&gt;""),"確認済以外は確認日を空欄","確認済み")))))))))))))))</f>
        <v/>
      </c>
      <c r="P34" s="1" t="str">
        <f aca="false">IF(O34="","",IF(O34="確認済み",0,1))</f>
        <v/>
      </c>
      <c r="Q34" s="1" t="str">
        <f aca="false">IF(O34="","",IF(NOT(AND(ISNUMBER(P34),P34=IF(O34="確認済み",0,1))),1,IF(P34&lt;&gt;0,0,IF(AND(ISNUMBER(I34),I34=IF(D34="",1,0),ISNUMBER(J34),J34=IF(AND(F34="要",E34=""),1,0),ISNUMBER(K34),K34=IF(AND(D34&lt;&gt;"",E34&lt;&gt;"",D34=E34),1,0),ISNUMBER(L34),L34=IF(G34="未確認",1,0),ISTEXT(M34),M34=IF(AND(I34=1,J34=1),"主・補助未割当",IF(I34=1,"主未割当",IF(J34=1,"補助未割当",IF(K34=1,"主補助同一","割当あり")))),ISTEXT(N34),N34=IF(B34&gt;担当状況!$B$3,"開始前",IF(C34&lt;担当状況!$B$3,"終了後","期間内"))),0,1))))</f>
        <v/>
      </c>
    </row>
    <row r="35" customFormat="false" ht="30" hidden="false" customHeight="true" outlineLevel="0" collapsed="false">
      <c r="A35" s="9"/>
      <c r="B35" s="10"/>
      <c r="C35" s="10"/>
      <c r="D35" s="11"/>
      <c r="E35" s="11"/>
      <c r="F35" s="12"/>
      <c r="G35" s="12"/>
      <c r="H35" s="10"/>
      <c r="I35" s="1" t="str">
        <f aca="false">IF(O35="","",IF(P35&lt;&gt;0,NA(),IF(D35="",1,0)))</f>
        <v/>
      </c>
      <c r="J35" s="1" t="str">
        <f aca="false">IF(O35="","",IF(P35&lt;&gt;0,NA(),IF(AND(F35="要",E35=""),1,0)))</f>
        <v/>
      </c>
      <c r="K35" s="1" t="str">
        <f aca="false">IF(O35="","",IF(P35&lt;&gt;0,NA(),IF(AND(D35&lt;&gt;"",E35&lt;&gt;"",D35=E35),1,0)))</f>
        <v/>
      </c>
      <c r="L35" s="1" t="str">
        <f aca="false">IF(O35="","",IF(P35&lt;&gt;0,NA(),IF(G35="未確認",1,0)))</f>
        <v/>
      </c>
      <c r="M35" s="1" t="str">
        <f aca="false">IF(O35="","",IF(P35&lt;&gt;0,NA(),IF(AND(I35=1,J35=1),"主・補助未割当",IF(I35=1,"主未割当",IF(J35=1,"補助未割当",IF(K35=1,"主補助同一","割当あり"))))))</f>
        <v/>
      </c>
      <c r="N35" s="1" t="str">
        <f aca="false">IF(O35="","",IF(P35&lt;&gt;0,NA(),IF(B35&gt;担当状況!$B$3,"開始前",IF(C35&lt;担当状況!$B$3,"終了後","期間内"))))</f>
        <v/>
      </c>
      <c r="O35" s="1" t="str">
        <f aca="false">IF(COUNTA(A35:H35)=0,"",IF(NOT(AND(ISTEXT(A35),LEN(A35)=8,EXACT(LEFT(A35,4),"WRK-"),ISNUMBER(FIND(MID(A35,5,1)&amp;"x","0x1x2x3x4x5x6x7x8x9x")),ISNUMBER(FIND(MID(A35,6,1)&amp;"x","0x1x2x3x4x5x6x7x8x9x")),ISNUMBER(FIND(MID(A35,7,1)&amp;"x","0x1x2x3x4x5x6x7x8x9x")),ISNUMBER(FIND(MID(A35,8,1)&amp;"x","0x1x2x3x4x5x6x7x8x9x")))),"IDはWRK-と半角数字4桁",IF(COUNTIFS($A$8:$A$38,A35)&gt;1,"仕事IDが重複",IF(NOT(AND(AND(ISNUMBER(B35),B35&gt;=43831,B35&lt;73051,B35=INT(B35)),AND(ISNUMBER(C35),C35&gt;=43831,C35&lt;73051,C35=INT(C35)))),"開始/終了は時刻なしの日付",IF(C35&lt;B35,"期間の逆転",IF(AND(D35&lt;&gt;"",NOT(AND(ISTEXT(D35),LEN(D35)=8,EXACT(LEFT(D35,4),"STF-"),ISNUMBER(FIND(MID(D35,5,1)&amp;"x","0x1x2x3x4x5x6x7x8x9x")),ISNUMBER(FIND(MID(D35,6,1)&amp;"x","0x1x2x3x4x5x6x7x8x9x")),ISNUMBER(FIND(MID(D35,7,1)&amp;"x","0x1x2x3x4x5x6x7x8x9x")),ISNUMBER(FIND(MID(D35,8,1)&amp;"x","0x1x2x3x4x5x6x7x8x9x"))))),"主担当IDの形式を確認",IF(AND(D35&lt;&gt;"",COUNTIFS(担当者ID!$A$8:$A$27,D35)&lt;&gt;1),"主担当が未登録/重複",IF(AND(E35&lt;&gt;"",NOT(AND(ISTEXT(E35),LEN(E35)=8,EXACT(LEFT(E35,4),"STF-"),ISNUMBER(FIND(MID(E35,5,1)&amp;"x","0x1x2x3x4x5x6x7x8x9x")),ISNUMBER(FIND(MID(E35,6,1)&amp;"x","0x1x2x3x4x5x6x7x8x9x")),ISNUMBER(FIND(MID(E35,7,1)&amp;"x","0x1x2x3x4x5x6x7x8x9x")),ISNUMBER(FIND(MID(E35,8,1)&amp;"x","0x1x2x3x4x5x6x7x8x9x"))))),"補助IDの形式を確認",IF(AND(E35&lt;&gt;"",COUNTIFS(担当者ID!$A$8:$A$27,E35)&lt;&gt;1),"補助が未登録/重複",IF(NOT(OR(F35="要",F35="不要")),"補助必要は要/不要",IF(NOT(OR(G35="確認済",G35="未確認",G35="不要")),"引継ぎの区分を確認",IF(AND(G35="確認済",D35=""),"主担当なしの引継確認済",IF(AND(G35="確認済",NOT(AND(ISNUMBER(H35),H35&gt;=43831,H35&lt;73051,H35=INT(H35)))),"引継確認日は日付で必須",IF(AND(G35="確認済",H35&gt;担当状況!$B$3),"確認日が基準日より後",IF(AND(G35&lt;&gt;"確認済",H35&lt;&gt;""),"確認済以外は確認日を空欄","確認済み")))))))))))))))</f>
        <v/>
      </c>
      <c r="P35" s="1" t="str">
        <f aca="false">IF(O35="","",IF(O35="確認済み",0,1))</f>
        <v/>
      </c>
      <c r="Q35" s="1" t="str">
        <f aca="false">IF(O35="","",IF(NOT(AND(ISNUMBER(P35),P35=IF(O35="確認済み",0,1))),1,IF(P35&lt;&gt;0,0,IF(AND(ISNUMBER(I35),I35=IF(D35="",1,0),ISNUMBER(J35),J35=IF(AND(F35="要",E35=""),1,0),ISNUMBER(K35),K35=IF(AND(D35&lt;&gt;"",E35&lt;&gt;"",D35=E35),1,0),ISNUMBER(L35),L35=IF(G35="未確認",1,0),ISTEXT(M35),M35=IF(AND(I35=1,J35=1),"主・補助未割当",IF(I35=1,"主未割当",IF(J35=1,"補助未割当",IF(K35=1,"主補助同一","割当あり")))),ISTEXT(N35),N35=IF(B35&gt;担当状況!$B$3,"開始前",IF(C35&lt;担当状況!$B$3,"終了後","期間内"))),0,1))))</f>
        <v/>
      </c>
    </row>
    <row r="36" customFormat="false" ht="30" hidden="false" customHeight="true" outlineLevel="0" collapsed="false">
      <c r="A36" s="9"/>
      <c r="B36" s="10"/>
      <c r="C36" s="10"/>
      <c r="D36" s="11"/>
      <c r="E36" s="11"/>
      <c r="F36" s="12"/>
      <c r="G36" s="12"/>
      <c r="H36" s="10"/>
      <c r="I36" s="1" t="str">
        <f aca="false">IF(O36="","",IF(P36&lt;&gt;0,NA(),IF(D36="",1,0)))</f>
        <v/>
      </c>
      <c r="J36" s="1" t="str">
        <f aca="false">IF(O36="","",IF(P36&lt;&gt;0,NA(),IF(AND(F36="要",E36=""),1,0)))</f>
        <v/>
      </c>
      <c r="K36" s="1" t="str">
        <f aca="false">IF(O36="","",IF(P36&lt;&gt;0,NA(),IF(AND(D36&lt;&gt;"",E36&lt;&gt;"",D36=E36),1,0)))</f>
        <v/>
      </c>
      <c r="L36" s="1" t="str">
        <f aca="false">IF(O36="","",IF(P36&lt;&gt;0,NA(),IF(G36="未確認",1,0)))</f>
        <v/>
      </c>
      <c r="M36" s="1" t="str">
        <f aca="false">IF(O36="","",IF(P36&lt;&gt;0,NA(),IF(AND(I36=1,J36=1),"主・補助未割当",IF(I36=1,"主未割当",IF(J36=1,"補助未割当",IF(K36=1,"主補助同一","割当あり"))))))</f>
        <v/>
      </c>
      <c r="N36" s="1" t="str">
        <f aca="false">IF(O36="","",IF(P36&lt;&gt;0,NA(),IF(B36&gt;担当状況!$B$3,"開始前",IF(C36&lt;担当状況!$B$3,"終了後","期間内"))))</f>
        <v/>
      </c>
      <c r="O36" s="1" t="str">
        <f aca="false">IF(COUNTA(A36:H36)=0,"",IF(NOT(AND(ISTEXT(A36),LEN(A36)=8,EXACT(LEFT(A36,4),"WRK-"),ISNUMBER(FIND(MID(A36,5,1)&amp;"x","0x1x2x3x4x5x6x7x8x9x")),ISNUMBER(FIND(MID(A36,6,1)&amp;"x","0x1x2x3x4x5x6x7x8x9x")),ISNUMBER(FIND(MID(A36,7,1)&amp;"x","0x1x2x3x4x5x6x7x8x9x")),ISNUMBER(FIND(MID(A36,8,1)&amp;"x","0x1x2x3x4x5x6x7x8x9x")))),"IDはWRK-と半角数字4桁",IF(COUNTIFS($A$8:$A$38,A36)&gt;1,"仕事IDが重複",IF(NOT(AND(AND(ISNUMBER(B36),B36&gt;=43831,B36&lt;73051,B36=INT(B36)),AND(ISNUMBER(C36),C36&gt;=43831,C36&lt;73051,C36=INT(C36)))),"開始/終了は時刻なしの日付",IF(C36&lt;B36,"期間の逆転",IF(AND(D36&lt;&gt;"",NOT(AND(ISTEXT(D36),LEN(D36)=8,EXACT(LEFT(D36,4),"STF-"),ISNUMBER(FIND(MID(D36,5,1)&amp;"x","0x1x2x3x4x5x6x7x8x9x")),ISNUMBER(FIND(MID(D36,6,1)&amp;"x","0x1x2x3x4x5x6x7x8x9x")),ISNUMBER(FIND(MID(D36,7,1)&amp;"x","0x1x2x3x4x5x6x7x8x9x")),ISNUMBER(FIND(MID(D36,8,1)&amp;"x","0x1x2x3x4x5x6x7x8x9x"))))),"主担当IDの形式を確認",IF(AND(D36&lt;&gt;"",COUNTIFS(担当者ID!$A$8:$A$27,D36)&lt;&gt;1),"主担当が未登録/重複",IF(AND(E36&lt;&gt;"",NOT(AND(ISTEXT(E36),LEN(E36)=8,EXACT(LEFT(E36,4),"STF-"),ISNUMBER(FIND(MID(E36,5,1)&amp;"x","0x1x2x3x4x5x6x7x8x9x")),ISNUMBER(FIND(MID(E36,6,1)&amp;"x","0x1x2x3x4x5x6x7x8x9x")),ISNUMBER(FIND(MID(E36,7,1)&amp;"x","0x1x2x3x4x5x6x7x8x9x")),ISNUMBER(FIND(MID(E36,8,1)&amp;"x","0x1x2x3x4x5x6x7x8x9x"))))),"補助IDの形式を確認",IF(AND(E36&lt;&gt;"",COUNTIFS(担当者ID!$A$8:$A$27,E36)&lt;&gt;1),"補助が未登録/重複",IF(NOT(OR(F36="要",F36="不要")),"補助必要は要/不要",IF(NOT(OR(G36="確認済",G36="未確認",G36="不要")),"引継ぎの区分を確認",IF(AND(G36="確認済",D36=""),"主担当なしの引継確認済",IF(AND(G36="確認済",NOT(AND(ISNUMBER(H36),H36&gt;=43831,H36&lt;73051,H36=INT(H36)))),"引継確認日は日付で必須",IF(AND(G36="確認済",H36&gt;担当状況!$B$3),"確認日が基準日より後",IF(AND(G36&lt;&gt;"確認済",H36&lt;&gt;""),"確認済以外は確認日を空欄","確認済み")))))))))))))))</f>
        <v/>
      </c>
      <c r="P36" s="1" t="str">
        <f aca="false">IF(O36="","",IF(O36="確認済み",0,1))</f>
        <v/>
      </c>
      <c r="Q36" s="1" t="str">
        <f aca="false">IF(O36="","",IF(NOT(AND(ISNUMBER(P36),P36=IF(O36="確認済み",0,1))),1,IF(P36&lt;&gt;0,0,IF(AND(ISNUMBER(I36),I36=IF(D36="",1,0),ISNUMBER(J36),J36=IF(AND(F36="要",E36=""),1,0),ISNUMBER(K36),K36=IF(AND(D36&lt;&gt;"",E36&lt;&gt;"",D36=E36),1,0),ISNUMBER(L36),L36=IF(G36="未確認",1,0),ISTEXT(M36),M36=IF(AND(I36=1,J36=1),"主・補助未割当",IF(I36=1,"主未割当",IF(J36=1,"補助未割当",IF(K36=1,"主補助同一","割当あり")))),ISTEXT(N36),N36=IF(B36&gt;担当状況!$B$3,"開始前",IF(C36&lt;担当状況!$B$3,"終了後","期間内"))),0,1))))</f>
        <v/>
      </c>
    </row>
    <row r="37" customFormat="false" ht="30" hidden="false" customHeight="true" outlineLevel="0" collapsed="false">
      <c r="A37" s="9"/>
      <c r="B37" s="10"/>
      <c r="C37" s="10"/>
      <c r="D37" s="11"/>
      <c r="E37" s="11"/>
      <c r="F37" s="12"/>
      <c r="G37" s="12"/>
      <c r="H37" s="10"/>
      <c r="I37" s="1" t="str">
        <f aca="false">IF(O37="","",IF(P37&lt;&gt;0,NA(),IF(D37="",1,0)))</f>
        <v/>
      </c>
      <c r="J37" s="1" t="str">
        <f aca="false">IF(O37="","",IF(P37&lt;&gt;0,NA(),IF(AND(F37="要",E37=""),1,0)))</f>
        <v/>
      </c>
      <c r="K37" s="1" t="str">
        <f aca="false">IF(O37="","",IF(P37&lt;&gt;0,NA(),IF(AND(D37&lt;&gt;"",E37&lt;&gt;"",D37=E37),1,0)))</f>
        <v/>
      </c>
      <c r="L37" s="1" t="str">
        <f aca="false">IF(O37="","",IF(P37&lt;&gt;0,NA(),IF(G37="未確認",1,0)))</f>
        <v/>
      </c>
      <c r="M37" s="1" t="str">
        <f aca="false">IF(O37="","",IF(P37&lt;&gt;0,NA(),IF(AND(I37=1,J37=1),"主・補助未割当",IF(I37=1,"主未割当",IF(J37=1,"補助未割当",IF(K37=1,"主補助同一","割当あり"))))))</f>
        <v/>
      </c>
      <c r="N37" s="1" t="str">
        <f aca="false">IF(O37="","",IF(P37&lt;&gt;0,NA(),IF(B37&gt;担当状況!$B$3,"開始前",IF(C37&lt;担当状況!$B$3,"終了後","期間内"))))</f>
        <v/>
      </c>
      <c r="O37" s="1" t="str">
        <f aca="false">IF(COUNTA(A37:H37)=0,"",IF(NOT(AND(ISTEXT(A37),LEN(A37)=8,EXACT(LEFT(A37,4),"WRK-"),ISNUMBER(FIND(MID(A37,5,1)&amp;"x","0x1x2x3x4x5x6x7x8x9x")),ISNUMBER(FIND(MID(A37,6,1)&amp;"x","0x1x2x3x4x5x6x7x8x9x")),ISNUMBER(FIND(MID(A37,7,1)&amp;"x","0x1x2x3x4x5x6x7x8x9x")),ISNUMBER(FIND(MID(A37,8,1)&amp;"x","0x1x2x3x4x5x6x7x8x9x")))),"IDはWRK-と半角数字4桁",IF(COUNTIFS($A$8:$A$38,A37)&gt;1,"仕事IDが重複",IF(NOT(AND(AND(ISNUMBER(B37),B37&gt;=43831,B37&lt;73051,B37=INT(B37)),AND(ISNUMBER(C37),C37&gt;=43831,C37&lt;73051,C37=INT(C37)))),"開始/終了は時刻なしの日付",IF(C37&lt;B37,"期間の逆転",IF(AND(D37&lt;&gt;"",NOT(AND(ISTEXT(D37),LEN(D37)=8,EXACT(LEFT(D37,4),"STF-"),ISNUMBER(FIND(MID(D37,5,1)&amp;"x","0x1x2x3x4x5x6x7x8x9x")),ISNUMBER(FIND(MID(D37,6,1)&amp;"x","0x1x2x3x4x5x6x7x8x9x")),ISNUMBER(FIND(MID(D37,7,1)&amp;"x","0x1x2x3x4x5x6x7x8x9x")),ISNUMBER(FIND(MID(D37,8,1)&amp;"x","0x1x2x3x4x5x6x7x8x9x"))))),"主担当IDの形式を確認",IF(AND(D37&lt;&gt;"",COUNTIFS(担当者ID!$A$8:$A$27,D37)&lt;&gt;1),"主担当が未登録/重複",IF(AND(E37&lt;&gt;"",NOT(AND(ISTEXT(E37),LEN(E37)=8,EXACT(LEFT(E37,4),"STF-"),ISNUMBER(FIND(MID(E37,5,1)&amp;"x","0x1x2x3x4x5x6x7x8x9x")),ISNUMBER(FIND(MID(E37,6,1)&amp;"x","0x1x2x3x4x5x6x7x8x9x")),ISNUMBER(FIND(MID(E37,7,1)&amp;"x","0x1x2x3x4x5x6x7x8x9x")),ISNUMBER(FIND(MID(E37,8,1)&amp;"x","0x1x2x3x4x5x6x7x8x9x"))))),"補助IDの形式を確認",IF(AND(E37&lt;&gt;"",COUNTIFS(担当者ID!$A$8:$A$27,E37)&lt;&gt;1),"補助が未登録/重複",IF(NOT(OR(F37="要",F37="不要")),"補助必要は要/不要",IF(NOT(OR(G37="確認済",G37="未確認",G37="不要")),"引継ぎの区分を確認",IF(AND(G37="確認済",D37=""),"主担当なしの引継確認済",IF(AND(G37="確認済",NOT(AND(ISNUMBER(H37),H37&gt;=43831,H37&lt;73051,H37=INT(H37)))),"引継確認日は日付で必須",IF(AND(G37="確認済",H37&gt;担当状況!$B$3),"確認日が基準日より後",IF(AND(G37&lt;&gt;"確認済",H37&lt;&gt;""),"確認済以外は確認日を空欄","確認済み")))))))))))))))</f>
        <v/>
      </c>
      <c r="P37" s="1" t="str">
        <f aca="false">IF(O37="","",IF(O37="確認済み",0,1))</f>
        <v/>
      </c>
      <c r="Q37" s="1" t="str">
        <f aca="false">IF(O37="","",IF(NOT(AND(ISNUMBER(P37),P37=IF(O37="確認済み",0,1))),1,IF(P37&lt;&gt;0,0,IF(AND(ISNUMBER(I37),I37=IF(D37="",1,0),ISNUMBER(J37),J37=IF(AND(F37="要",E37=""),1,0),ISNUMBER(K37),K37=IF(AND(D37&lt;&gt;"",E37&lt;&gt;"",D37=E37),1,0),ISNUMBER(L37),L37=IF(G37="未確認",1,0),ISTEXT(M37),M37=IF(AND(I37=1,J37=1),"主・補助未割当",IF(I37=1,"主未割当",IF(J37=1,"補助未割当",IF(K37=1,"主補助同一","割当あり")))),ISTEXT(N37),N37=IF(B37&gt;担当状況!$B$3,"開始前",IF(C37&lt;担当状況!$B$3,"終了後","期間内"))),0,1))))</f>
        <v/>
      </c>
    </row>
    <row r="38" customFormat="false" ht="30" hidden="false" customHeight="true" outlineLevel="0" collapsed="false">
      <c r="A38" s="9"/>
      <c r="B38" s="10"/>
      <c r="C38" s="10"/>
      <c r="D38" s="11"/>
      <c r="E38" s="11"/>
      <c r="F38" s="12"/>
      <c r="G38" s="12"/>
      <c r="H38" s="10"/>
      <c r="I38" s="1" t="str">
        <f aca="false">IF(O38="","",IF(P38&lt;&gt;0,NA(),IF(D38="",1,0)))</f>
        <v/>
      </c>
      <c r="J38" s="1" t="str">
        <f aca="false">IF(O38="","",IF(P38&lt;&gt;0,NA(),IF(AND(F38="要",E38=""),1,0)))</f>
        <v/>
      </c>
      <c r="K38" s="1" t="str">
        <f aca="false">IF(O38="","",IF(P38&lt;&gt;0,NA(),IF(AND(D38&lt;&gt;"",E38&lt;&gt;"",D38=E38),1,0)))</f>
        <v/>
      </c>
      <c r="L38" s="1" t="str">
        <f aca="false">IF(O38="","",IF(P38&lt;&gt;0,NA(),IF(G38="未確認",1,0)))</f>
        <v/>
      </c>
      <c r="M38" s="1" t="str">
        <f aca="false">IF(O38="","",IF(P38&lt;&gt;0,NA(),IF(AND(I38=1,J38=1),"主・補助未割当",IF(I38=1,"主未割当",IF(J38=1,"補助未割当",IF(K38=1,"主補助同一","割当あり"))))))</f>
        <v/>
      </c>
      <c r="N38" s="1" t="str">
        <f aca="false">IF(O38="","",IF(P38&lt;&gt;0,NA(),IF(B38&gt;担当状況!$B$3,"開始前",IF(C38&lt;担当状況!$B$3,"終了後","期間内"))))</f>
        <v/>
      </c>
      <c r="O38" s="1" t="str">
        <f aca="false">IF(COUNTA(A38:H38)=0,"",IF(NOT(AND(ISTEXT(A38),LEN(A38)=8,EXACT(LEFT(A38,4),"WRK-"),ISNUMBER(FIND(MID(A38,5,1)&amp;"x","0x1x2x3x4x5x6x7x8x9x")),ISNUMBER(FIND(MID(A38,6,1)&amp;"x","0x1x2x3x4x5x6x7x8x9x")),ISNUMBER(FIND(MID(A38,7,1)&amp;"x","0x1x2x3x4x5x6x7x8x9x")),ISNUMBER(FIND(MID(A38,8,1)&amp;"x","0x1x2x3x4x5x6x7x8x9x")))),"IDはWRK-と半角数字4桁",IF(COUNTIFS($A$8:$A$38,A38)&gt;1,"仕事IDが重複",IF(NOT(AND(AND(ISNUMBER(B38),B38&gt;=43831,B38&lt;73051,B38=INT(B38)),AND(ISNUMBER(C38),C38&gt;=43831,C38&lt;73051,C38=INT(C38)))),"開始/終了は時刻なしの日付",IF(C38&lt;B38,"期間の逆転",IF(AND(D38&lt;&gt;"",NOT(AND(ISTEXT(D38),LEN(D38)=8,EXACT(LEFT(D38,4),"STF-"),ISNUMBER(FIND(MID(D38,5,1)&amp;"x","0x1x2x3x4x5x6x7x8x9x")),ISNUMBER(FIND(MID(D38,6,1)&amp;"x","0x1x2x3x4x5x6x7x8x9x")),ISNUMBER(FIND(MID(D38,7,1)&amp;"x","0x1x2x3x4x5x6x7x8x9x")),ISNUMBER(FIND(MID(D38,8,1)&amp;"x","0x1x2x3x4x5x6x7x8x9x"))))),"主担当IDの形式を確認",IF(AND(D38&lt;&gt;"",COUNTIFS(担当者ID!$A$8:$A$27,D38)&lt;&gt;1),"主担当が未登録/重複",IF(AND(E38&lt;&gt;"",NOT(AND(ISTEXT(E38),LEN(E38)=8,EXACT(LEFT(E38,4),"STF-"),ISNUMBER(FIND(MID(E38,5,1)&amp;"x","0x1x2x3x4x5x6x7x8x9x")),ISNUMBER(FIND(MID(E38,6,1)&amp;"x","0x1x2x3x4x5x6x7x8x9x")),ISNUMBER(FIND(MID(E38,7,1)&amp;"x","0x1x2x3x4x5x6x7x8x9x")),ISNUMBER(FIND(MID(E38,8,1)&amp;"x","0x1x2x3x4x5x6x7x8x9x"))))),"補助IDの形式を確認",IF(AND(E38&lt;&gt;"",COUNTIFS(担当者ID!$A$8:$A$27,E38)&lt;&gt;1),"補助が未登録/重複",IF(NOT(OR(F38="要",F38="不要")),"補助必要は要/不要",IF(NOT(OR(G38="確認済",G38="未確認",G38="不要")),"引継ぎの区分を確認",IF(AND(G38="確認済",D38=""),"主担当なしの引継確認済",IF(AND(G38="確認済",NOT(AND(ISNUMBER(H38),H38&gt;=43831,H38&lt;73051,H38=INT(H38)))),"引継確認日は日付で必須",IF(AND(G38="確認済",H38&gt;担当状況!$B$3),"確認日が基準日より後",IF(AND(G38&lt;&gt;"確認済",H38&lt;&gt;""),"確認済以外は確認日を空欄","確認済み")))))))))))))))</f>
        <v/>
      </c>
      <c r="P38" s="1" t="str">
        <f aca="false">IF(O38="","",IF(O38="確認済み",0,1))</f>
        <v/>
      </c>
      <c r="Q38" s="1" t="str">
        <f aca="false">IF(O38="","",IF(NOT(AND(ISNUMBER(P38),P38=IF(O38="確認済み",0,1))),1,IF(P38&lt;&gt;0,0,IF(AND(ISNUMBER(I38),I38=IF(D38="",1,0),ISNUMBER(J38),J38=IF(AND(F38="要",E38=""),1,0),ISNUMBER(K38),K38=IF(AND(D38&lt;&gt;"",E38&lt;&gt;"",D38=E38),1,0),ISNUMBER(L38),L38=IF(G38="未確認",1,0),ISTEXT(M38),M38=IF(AND(I38=1,J38=1),"主・補助未割当",IF(I38=1,"主未割当",IF(J38=1,"補助未割当",IF(K38=1,"主補助同一","割当あり")))),ISTEXT(N38),N38=IF(B38&gt;担当状況!$B$3,"開始前",IF(C38&lt;担当状況!$B$3,"終了後","期間内"))),0,1))))</f>
        <v/>
      </c>
    </row>
    <row r="39" customFormat="false" ht="23" hidden="false" customHeight="tru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customFormat="false" ht="23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customFormat="false" ht="23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customFormat="false" ht="23" hidden="false" customHeight="true" outlineLevel="0" collapsed="false">
      <c r="A42" s="1" t="s">
        <v>52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customFormat="false" ht="23" hidden="false" customHeight="true" outlineLevel="0" collapsed="false">
      <c r="A43" s="1" t="s">
        <v>53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customFormat="false" ht="23" hidden="false" customHeight="true" outlineLevel="0" collapsed="false">
      <c r="A44" s="1" t="s">
        <v>54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customFormat="false" ht="23" hidden="false" customHeight="true" outlineLevel="0" collapsed="false">
      <c r="A45" s="1" t="s">
        <v>55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customFormat="false" ht="23" hidden="false" customHeight="true" outlineLevel="0" collapsed="false">
      <c r="A46" s="1" t="s">
        <v>56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customFormat="false" ht="23" hidden="false" customHeight="true" outlineLevel="0" collapsed="false">
      <c r="A47" s="1" t="s">
        <v>57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customFormat="false" ht="23" hidden="false" customHeight="true" outlineLevel="0" collapsed="false">
      <c r="A48" s="1" t="s">
        <v>58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customFormat="false" ht="23" hidden="false" customHeight="true" outlineLevel="0" collapsed="false">
      <c r="A49" s="1" t="s">
        <v>59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customFormat="false" ht="23" hidden="false" customHeight="true" outlineLevel="0" collapsed="false">
      <c r="A50" s="1" t="s">
        <v>60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</sheetData>
  <mergeCells count="1">
    <mergeCell ref="A2:H2"/>
  </mergeCells>
  <conditionalFormatting sqref="O8:Q38">
    <cfRule type="expression" priority="2" aboveAverage="0" equalAverage="0" bottom="0" percent="0" rank="0" text="" dxfId="2">
      <formula>AND($O8&lt;&gt;"",$O8&lt;&gt;"確認済み")</formula>
    </cfRule>
  </conditionalFormatting>
  <dataValidations count="2">
    <dataValidation allowBlank="false" errorStyle="stop" operator="between" showDropDown="false" showErrorMessage="false" showInputMessage="false" sqref="F8:F38" type="list">
      <formula1>"要,不要"</formula1>
      <formula2>0</formula2>
    </dataValidation>
    <dataValidation allowBlank="false" errorStyle="stop" operator="between" showDropDown="false" showErrorMessage="false" showInputMessage="false" sqref="G8:G38" type="list">
      <formula1>"確認済,未確認,不要"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6"/>
    <col collapsed="false" customWidth="true" hidden="false" outlineLevel="0" max="8" min="3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61</v>
      </c>
      <c r="B2" s="2"/>
      <c r="C2" s="2"/>
      <c r="D2" s="2"/>
      <c r="E2" s="2"/>
      <c r="F2" s="2"/>
      <c r="G2" s="2"/>
      <c r="H2" s="2"/>
    </row>
    <row r="3" customFormat="false" ht="23" hidden="false" customHeight="true" outlineLevel="0" collapsed="false">
      <c r="A3" s="13" t="s">
        <v>62</v>
      </c>
      <c r="B3" s="1"/>
      <c r="C3" s="1"/>
      <c r="D3" s="1"/>
      <c r="E3" s="1"/>
      <c r="F3" s="1"/>
      <c r="G3" s="1"/>
      <c r="H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3" hidden="false" customHeight="true" outlineLevel="0" collapsed="false">
      <c r="A5" s="1" t="s">
        <v>63</v>
      </c>
      <c r="B5" s="1"/>
      <c r="C5" s="1"/>
      <c r="D5" s="1"/>
      <c r="E5" s="1"/>
      <c r="F5" s="1"/>
      <c r="G5" s="1"/>
      <c r="H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38" hidden="false" customHeight="true" outlineLevel="0" collapsed="false">
      <c r="A7" s="5" t="s">
        <v>64</v>
      </c>
      <c r="B7" s="14" t="s">
        <v>65</v>
      </c>
      <c r="C7" s="5" t="s">
        <v>34</v>
      </c>
      <c r="D7" s="1"/>
      <c r="E7" s="1"/>
      <c r="F7" s="1"/>
      <c r="G7" s="1"/>
      <c r="H7" s="1"/>
    </row>
    <row r="8" customFormat="false" ht="30" hidden="false" customHeight="true" outlineLevel="0" collapsed="false">
      <c r="A8" s="9" t="s">
        <v>37</v>
      </c>
      <c r="B8" s="1" t="str">
        <f aca="false">IF(COUNTA(A8)=0,"",IF(NOT(AND(ISTEXT(A8),LEN(A8)=8,EXACT(LEFT(A8,4),"STF-"),ISNUMBER(FIND(MID(A8,5,1)&amp;"x","0x1x2x3x4x5x6x7x8x9x")),ISNUMBER(FIND(MID(A8,6,1)&amp;"x","0x1x2x3x4x5x6x7x8x9x")),ISNUMBER(FIND(MID(A8,7,1)&amp;"x","0x1x2x3x4x5x6x7x8x9x")),ISNUMBER(FIND(MID(A8,8,1)&amp;"x","0x1x2x3x4x5x6x7x8x9x")))),"IDの形式を確認",IF(COUNTIFS($A$8:$A$27,A8)&gt;1,"IDが重複","確認済み")))</f>
        <v>確認済み</v>
      </c>
      <c r="C8" s="1" t="n">
        <f aca="false">IF(B8="","",IF(B8="確認済み",0,1))</f>
        <v>0</v>
      </c>
      <c r="D8" s="1"/>
      <c r="E8" s="1"/>
      <c r="F8" s="1"/>
      <c r="G8" s="1"/>
      <c r="H8" s="1"/>
    </row>
    <row r="9" customFormat="false" ht="30" hidden="false" customHeight="true" outlineLevel="0" collapsed="false">
      <c r="A9" s="9" t="s">
        <v>38</v>
      </c>
      <c r="B9" s="1" t="str">
        <f aca="false">IF(COUNTA(A9)=0,"",IF(NOT(AND(ISTEXT(A9),LEN(A9)=8,EXACT(LEFT(A9,4),"STF-"),ISNUMBER(FIND(MID(A9,5,1)&amp;"x","0x1x2x3x4x5x6x7x8x9x")),ISNUMBER(FIND(MID(A9,6,1)&amp;"x","0x1x2x3x4x5x6x7x8x9x")),ISNUMBER(FIND(MID(A9,7,1)&amp;"x","0x1x2x3x4x5x6x7x8x9x")),ISNUMBER(FIND(MID(A9,8,1)&amp;"x","0x1x2x3x4x5x6x7x8x9x")))),"IDの形式を確認",IF(COUNTIFS($A$8:$A$27,A9)&gt;1,"IDが重複","確認済み")))</f>
        <v>確認済み</v>
      </c>
      <c r="C9" s="1" t="n">
        <f aca="false">IF(B9="","",IF(B9="確認済み",0,1))</f>
        <v>0</v>
      </c>
      <c r="D9" s="1"/>
      <c r="E9" s="1"/>
      <c r="F9" s="1"/>
      <c r="G9" s="1"/>
      <c r="H9" s="1"/>
    </row>
    <row r="10" customFormat="false" ht="30" hidden="false" customHeight="true" outlineLevel="0" collapsed="false">
      <c r="A10" s="9" t="s">
        <v>46</v>
      </c>
      <c r="B10" s="1" t="str">
        <f aca="false">IF(COUNTA(A10)=0,"",IF(NOT(AND(ISTEXT(A10),LEN(A10)=8,EXACT(LEFT(A10,4),"STF-"),ISNUMBER(FIND(MID(A10,5,1)&amp;"x","0x1x2x3x4x5x6x7x8x9x")),ISNUMBER(FIND(MID(A10,6,1)&amp;"x","0x1x2x3x4x5x6x7x8x9x")),ISNUMBER(FIND(MID(A10,7,1)&amp;"x","0x1x2x3x4x5x6x7x8x9x")),ISNUMBER(FIND(MID(A10,8,1)&amp;"x","0x1x2x3x4x5x6x7x8x9x")))),"IDの形式を確認",IF(COUNTIFS($A$8:$A$27,A10)&gt;1,"IDが重複","確認済み")))</f>
        <v>確認済み</v>
      </c>
      <c r="C10" s="1" t="n">
        <f aca="false">IF(B10="","",IF(B10="確認済み",0,1))</f>
        <v>0</v>
      </c>
      <c r="D10" s="1"/>
      <c r="E10" s="1"/>
      <c r="F10" s="1"/>
      <c r="G10" s="1"/>
      <c r="H10" s="1"/>
    </row>
    <row r="11" customFormat="false" ht="30" hidden="false" customHeight="true" outlineLevel="0" collapsed="false">
      <c r="A11" s="9" t="s">
        <v>48</v>
      </c>
      <c r="B11" s="1" t="str">
        <f aca="false">IF(COUNTA(A11)=0,"",IF(NOT(AND(ISTEXT(A11),LEN(A11)=8,EXACT(LEFT(A11,4),"STF-"),ISNUMBER(FIND(MID(A11,5,1)&amp;"x","0x1x2x3x4x5x6x7x8x9x")),ISNUMBER(FIND(MID(A11,6,1)&amp;"x","0x1x2x3x4x5x6x7x8x9x")),ISNUMBER(FIND(MID(A11,7,1)&amp;"x","0x1x2x3x4x5x6x7x8x9x")),ISNUMBER(FIND(MID(A11,8,1)&amp;"x","0x1x2x3x4x5x6x7x8x9x")))),"IDの形式を確認",IF(COUNTIFS($A$8:$A$27,A11)&gt;1,"IDが重複","確認済み")))</f>
        <v>確認済み</v>
      </c>
      <c r="C11" s="1" t="n">
        <f aca="false">IF(B11="","",IF(B11="確認済み",0,1))</f>
        <v>0</v>
      </c>
      <c r="D11" s="1"/>
      <c r="E11" s="1"/>
      <c r="F11" s="1"/>
      <c r="G11" s="1"/>
      <c r="H11" s="1"/>
    </row>
    <row r="12" customFormat="false" ht="30" hidden="false" customHeight="true" outlineLevel="0" collapsed="false">
      <c r="A12" s="9"/>
      <c r="B12" s="1" t="str">
        <f aca="false">IF(COUNTA(A12)=0,"",IF(NOT(AND(ISTEXT(A12),LEN(A12)=8,EXACT(LEFT(A12,4),"STF-"),ISNUMBER(FIND(MID(A12,5,1)&amp;"x","0x1x2x3x4x5x6x7x8x9x")),ISNUMBER(FIND(MID(A12,6,1)&amp;"x","0x1x2x3x4x5x6x7x8x9x")),ISNUMBER(FIND(MID(A12,7,1)&amp;"x","0x1x2x3x4x5x6x7x8x9x")),ISNUMBER(FIND(MID(A12,8,1)&amp;"x","0x1x2x3x4x5x6x7x8x9x")))),"IDの形式を確認",IF(COUNTIFS($A$8:$A$27,A12)&gt;1,"IDが重複","確認済み")))</f>
        <v/>
      </c>
      <c r="C12" s="1" t="str">
        <f aca="false">IF(B12="","",IF(B12="確認済み",0,1))</f>
        <v/>
      </c>
      <c r="D12" s="1"/>
      <c r="E12" s="1"/>
      <c r="F12" s="1"/>
      <c r="G12" s="1"/>
      <c r="H12" s="1"/>
    </row>
    <row r="13" customFormat="false" ht="30" hidden="false" customHeight="true" outlineLevel="0" collapsed="false">
      <c r="A13" s="9"/>
      <c r="B13" s="1" t="str">
        <f aca="false">IF(COUNTA(A13)=0,"",IF(NOT(AND(ISTEXT(A13),LEN(A13)=8,EXACT(LEFT(A13,4),"STF-"),ISNUMBER(FIND(MID(A13,5,1)&amp;"x","0x1x2x3x4x5x6x7x8x9x")),ISNUMBER(FIND(MID(A13,6,1)&amp;"x","0x1x2x3x4x5x6x7x8x9x")),ISNUMBER(FIND(MID(A13,7,1)&amp;"x","0x1x2x3x4x5x6x7x8x9x")),ISNUMBER(FIND(MID(A13,8,1)&amp;"x","0x1x2x3x4x5x6x7x8x9x")))),"IDの形式を確認",IF(COUNTIFS($A$8:$A$27,A13)&gt;1,"IDが重複","確認済み")))</f>
        <v/>
      </c>
      <c r="C13" s="1" t="str">
        <f aca="false">IF(B13="","",IF(B13="確認済み",0,1))</f>
        <v/>
      </c>
      <c r="D13" s="1"/>
      <c r="E13" s="1"/>
      <c r="F13" s="1"/>
      <c r="G13" s="1"/>
      <c r="H13" s="1"/>
    </row>
    <row r="14" customFormat="false" ht="30" hidden="false" customHeight="true" outlineLevel="0" collapsed="false">
      <c r="A14" s="9"/>
      <c r="B14" s="1" t="str">
        <f aca="false">IF(COUNTA(A14)=0,"",IF(NOT(AND(ISTEXT(A14),LEN(A14)=8,EXACT(LEFT(A14,4),"STF-"),ISNUMBER(FIND(MID(A14,5,1)&amp;"x","0x1x2x3x4x5x6x7x8x9x")),ISNUMBER(FIND(MID(A14,6,1)&amp;"x","0x1x2x3x4x5x6x7x8x9x")),ISNUMBER(FIND(MID(A14,7,1)&amp;"x","0x1x2x3x4x5x6x7x8x9x")),ISNUMBER(FIND(MID(A14,8,1)&amp;"x","0x1x2x3x4x5x6x7x8x9x")))),"IDの形式を確認",IF(COUNTIFS($A$8:$A$27,A14)&gt;1,"IDが重複","確認済み")))</f>
        <v/>
      </c>
      <c r="C14" s="1" t="str">
        <f aca="false">IF(B14="","",IF(B14="確認済み",0,1))</f>
        <v/>
      </c>
      <c r="D14" s="1"/>
      <c r="E14" s="1"/>
      <c r="F14" s="1"/>
      <c r="G14" s="1"/>
      <c r="H14" s="1"/>
    </row>
    <row r="15" customFormat="false" ht="30" hidden="false" customHeight="true" outlineLevel="0" collapsed="false">
      <c r="A15" s="9"/>
      <c r="B15" s="1" t="str">
        <f aca="false">IF(COUNTA(A15)=0,"",IF(NOT(AND(ISTEXT(A15),LEN(A15)=8,EXACT(LEFT(A15,4),"STF-"),ISNUMBER(FIND(MID(A15,5,1)&amp;"x","0x1x2x3x4x5x6x7x8x9x")),ISNUMBER(FIND(MID(A15,6,1)&amp;"x","0x1x2x3x4x5x6x7x8x9x")),ISNUMBER(FIND(MID(A15,7,1)&amp;"x","0x1x2x3x4x5x6x7x8x9x")),ISNUMBER(FIND(MID(A15,8,1)&amp;"x","0x1x2x3x4x5x6x7x8x9x")))),"IDの形式を確認",IF(COUNTIFS($A$8:$A$27,A15)&gt;1,"IDが重複","確認済み")))</f>
        <v/>
      </c>
      <c r="C15" s="1" t="str">
        <f aca="false">IF(B15="","",IF(B15="確認済み",0,1))</f>
        <v/>
      </c>
      <c r="D15" s="1"/>
      <c r="E15" s="1"/>
      <c r="F15" s="1"/>
      <c r="G15" s="1"/>
      <c r="H15" s="1"/>
    </row>
    <row r="16" customFormat="false" ht="30" hidden="false" customHeight="true" outlineLevel="0" collapsed="false">
      <c r="A16" s="9"/>
      <c r="B16" s="1" t="str">
        <f aca="false">IF(COUNTA(A16)=0,"",IF(NOT(AND(ISTEXT(A16),LEN(A16)=8,EXACT(LEFT(A16,4),"STF-"),ISNUMBER(FIND(MID(A16,5,1)&amp;"x","0x1x2x3x4x5x6x7x8x9x")),ISNUMBER(FIND(MID(A16,6,1)&amp;"x","0x1x2x3x4x5x6x7x8x9x")),ISNUMBER(FIND(MID(A16,7,1)&amp;"x","0x1x2x3x4x5x6x7x8x9x")),ISNUMBER(FIND(MID(A16,8,1)&amp;"x","0x1x2x3x4x5x6x7x8x9x")))),"IDの形式を確認",IF(COUNTIFS($A$8:$A$27,A16)&gt;1,"IDが重複","確認済み")))</f>
        <v/>
      </c>
      <c r="C16" s="1" t="str">
        <f aca="false">IF(B16="","",IF(B16="確認済み",0,1))</f>
        <v/>
      </c>
      <c r="D16" s="1"/>
      <c r="E16" s="1"/>
      <c r="F16" s="1"/>
      <c r="G16" s="1"/>
      <c r="H16" s="1"/>
    </row>
    <row r="17" customFormat="false" ht="30" hidden="false" customHeight="true" outlineLevel="0" collapsed="false">
      <c r="A17" s="9"/>
      <c r="B17" s="1" t="str">
        <f aca="false">IF(COUNTA(A17)=0,"",IF(NOT(AND(ISTEXT(A17),LEN(A17)=8,EXACT(LEFT(A17,4),"STF-"),ISNUMBER(FIND(MID(A17,5,1)&amp;"x","0x1x2x3x4x5x6x7x8x9x")),ISNUMBER(FIND(MID(A17,6,1)&amp;"x","0x1x2x3x4x5x6x7x8x9x")),ISNUMBER(FIND(MID(A17,7,1)&amp;"x","0x1x2x3x4x5x6x7x8x9x")),ISNUMBER(FIND(MID(A17,8,1)&amp;"x","0x1x2x3x4x5x6x7x8x9x")))),"IDの形式を確認",IF(COUNTIFS($A$8:$A$27,A17)&gt;1,"IDが重複","確認済み")))</f>
        <v/>
      </c>
      <c r="C17" s="1" t="str">
        <f aca="false">IF(B17="","",IF(B17="確認済み",0,1))</f>
        <v/>
      </c>
      <c r="D17" s="1"/>
      <c r="E17" s="1"/>
      <c r="F17" s="1"/>
      <c r="G17" s="1"/>
      <c r="H17" s="1"/>
    </row>
    <row r="18" customFormat="false" ht="30" hidden="false" customHeight="true" outlineLevel="0" collapsed="false">
      <c r="A18" s="9"/>
      <c r="B18" s="1" t="str">
        <f aca="false">IF(COUNTA(A18)=0,"",IF(NOT(AND(ISTEXT(A18),LEN(A18)=8,EXACT(LEFT(A18,4),"STF-"),ISNUMBER(FIND(MID(A18,5,1)&amp;"x","0x1x2x3x4x5x6x7x8x9x")),ISNUMBER(FIND(MID(A18,6,1)&amp;"x","0x1x2x3x4x5x6x7x8x9x")),ISNUMBER(FIND(MID(A18,7,1)&amp;"x","0x1x2x3x4x5x6x7x8x9x")),ISNUMBER(FIND(MID(A18,8,1)&amp;"x","0x1x2x3x4x5x6x7x8x9x")))),"IDの形式を確認",IF(COUNTIFS($A$8:$A$27,A18)&gt;1,"IDが重複","確認済み")))</f>
        <v/>
      </c>
      <c r="C18" s="1" t="str">
        <f aca="false">IF(B18="","",IF(B18="確認済み",0,1))</f>
        <v/>
      </c>
      <c r="D18" s="1"/>
      <c r="E18" s="1"/>
      <c r="F18" s="1"/>
      <c r="G18" s="1"/>
      <c r="H18" s="1"/>
    </row>
    <row r="19" customFormat="false" ht="30" hidden="false" customHeight="true" outlineLevel="0" collapsed="false">
      <c r="A19" s="9"/>
      <c r="B19" s="1" t="str">
        <f aca="false">IF(COUNTA(A19)=0,"",IF(NOT(AND(ISTEXT(A19),LEN(A19)=8,EXACT(LEFT(A19,4),"STF-"),ISNUMBER(FIND(MID(A19,5,1)&amp;"x","0x1x2x3x4x5x6x7x8x9x")),ISNUMBER(FIND(MID(A19,6,1)&amp;"x","0x1x2x3x4x5x6x7x8x9x")),ISNUMBER(FIND(MID(A19,7,1)&amp;"x","0x1x2x3x4x5x6x7x8x9x")),ISNUMBER(FIND(MID(A19,8,1)&amp;"x","0x1x2x3x4x5x6x7x8x9x")))),"IDの形式を確認",IF(COUNTIFS($A$8:$A$27,A19)&gt;1,"IDが重複","確認済み")))</f>
        <v/>
      </c>
      <c r="C19" s="1" t="str">
        <f aca="false">IF(B19="","",IF(B19="確認済み",0,1))</f>
        <v/>
      </c>
      <c r="D19" s="1"/>
      <c r="E19" s="1"/>
      <c r="F19" s="1"/>
      <c r="G19" s="1"/>
      <c r="H19" s="1"/>
    </row>
    <row r="20" customFormat="false" ht="30" hidden="false" customHeight="true" outlineLevel="0" collapsed="false">
      <c r="A20" s="9"/>
      <c r="B20" s="1" t="str">
        <f aca="false">IF(COUNTA(A20)=0,"",IF(NOT(AND(ISTEXT(A20),LEN(A20)=8,EXACT(LEFT(A20,4),"STF-"),ISNUMBER(FIND(MID(A20,5,1)&amp;"x","0x1x2x3x4x5x6x7x8x9x")),ISNUMBER(FIND(MID(A20,6,1)&amp;"x","0x1x2x3x4x5x6x7x8x9x")),ISNUMBER(FIND(MID(A20,7,1)&amp;"x","0x1x2x3x4x5x6x7x8x9x")),ISNUMBER(FIND(MID(A20,8,1)&amp;"x","0x1x2x3x4x5x6x7x8x9x")))),"IDの形式を確認",IF(COUNTIFS($A$8:$A$27,A20)&gt;1,"IDが重複","確認済み")))</f>
        <v/>
      </c>
      <c r="C20" s="1" t="str">
        <f aca="false">IF(B20="","",IF(B20="確認済み",0,1))</f>
        <v/>
      </c>
      <c r="D20" s="1"/>
      <c r="E20" s="1"/>
      <c r="F20" s="1"/>
      <c r="G20" s="1"/>
      <c r="H20" s="1"/>
    </row>
    <row r="21" customFormat="false" ht="30" hidden="false" customHeight="true" outlineLevel="0" collapsed="false">
      <c r="A21" s="9"/>
      <c r="B21" s="1" t="str">
        <f aca="false">IF(COUNTA(A21)=0,"",IF(NOT(AND(ISTEXT(A21),LEN(A21)=8,EXACT(LEFT(A21,4),"STF-"),ISNUMBER(FIND(MID(A21,5,1)&amp;"x","0x1x2x3x4x5x6x7x8x9x")),ISNUMBER(FIND(MID(A21,6,1)&amp;"x","0x1x2x3x4x5x6x7x8x9x")),ISNUMBER(FIND(MID(A21,7,1)&amp;"x","0x1x2x3x4x5x6x7x8x9x")),ISNUMBER(FIND(MID(A21,8,1)&amp;"x","0x1x2x3x4x5x6x7x8x9x")))),"IDの形式を確認",IF(COUNTIFS($A$8:$A$27,A21)&gt;1,"IDが重複","確認済み")))</f>
        <v/>
      </c>
      <c r="C21" s="1" t="str">
        <f aca="false">IF(B21="","",IF(B21="確認済み",0,1))</f>
        <v/>
      </c>
      <c r="D21" s="1"/>
      <c r="E21" s="1"/>
      <c r="F21" s="1"/>
      <c r="G21" s="1"/>
      <c r="H21" s="1"/>
    </row>
    <row r="22" customFormat="false" ht="30" hidden="false" customHeight="true" outlineLevel="0" collapsed="false">
      <c r="A22" s="9"/>
      <c r="B22" s="1" t="str">
        <f aca="false">IF(COUNTA(A22)=0,"",IF(NOT(AND(ISTEXT(A22),LEN(A22)=8,EXACT(LEFT(A22,4),"STF-"),ISNUMBER(FIND(MID(A22,5,1)&amp;"x","0x1x2x3x4x5x6x7x8x9x")),ISNUMBER(FIND(MID(A22,6,1)&amp;"x","0x1x2x3x4x5x6x7x8x9x")),ISNUMBER(FIND(MID(A22,7,1)&amp;"x","0x1x2x3x4x5x6x7x8x9x")),ISNUMBER(FIND(MID(A22,8,1)&amp;"x","0x1x2x3x4x5x6x7x8x9x")))),"IDの形式を確認",IF(COUNTIFS($A$8:$A$27,A22)&gt;1,"IDが重複","確認済み")))</f>
        <v/>
      </c>
      <c r="C22" s="1" t="str">
        <f aca="false">IF(B22="","",IF(B22="確認済み",0,1))</f>
        <v/>
      </c>
      <c r="D22" s="1"/>
      <c r="E22" s="1"/>
      <c r="F22" s="1"/>
      <c r="G22" s="1"/>
      <c r="H22" s="1"/>
    </row>
    <row r="23" customFormat="false" ht="30" hidden="false" customHeight="true" outlineLevel="0" collapsed="false">
      <c r="A23" s="9"/>
      <c r="B23" s="1" t="str">
        <f aca="false">IF(COUNTA(A23)=0,"",IF(NOT(AND(ISTEXT(A23),LEN(A23)=8,EXACT(LEFT(A23,4),"STF-"),ISNUMBER(FIND(MID(A23,5,1)&amp;"x","0x1x2x3x4x5x6x7x8x9x")),ISNUMBER(FIND(MID(A23,6,1)&amp;"x","0x1x2x3x4x5x6x7x8x9x")),ISNUMBER(FIND(MID(A23,7,1)&amp;"x","0x1x2x3x4x5x6x7x8x9x")),ISNUMBER(FIND(MID(A23,8,1)&amp;"x","0x1x2x3x4x5x6x7x8x9x")))),"IDの形式を確認",IF(COUNTIFS($A$8:$A$27,A23)&gt;1,"IDが重複","確認済み")))</f>
        <v/>
      </c>
      <c r="C23" s="1" t="str">
        <f aca="false">IF(B23="","",IF(B23="確認済み",0,1))</f>
        <v/>
      </c>
      <c r="D23" s="1"/>
      <c r="E23" s="1"/>
      <c r="F23" s="1"/>
      <c r="G23" s="1"/>
      <c r="H23" s="1"/>
    </row>
    <row r="24" customFormat="false" ht="30" hidden="false" customHeight="true" outlineLevel="0" collapsed="false">
      <c r="A24" s="9"/>
      <c r="B24" s="1" t="str">
        <f aca="false">IF(COUNTA(A24)=0,"",IF(NOT(AND(ISTEXT(A24),LEN(A24)=8,EXACT(LEFT(A24,4),"STF-"),ISNUMBER(FIND(MID(A24,5,1)&amp;"x","0x1x2x3x4x5x6x7x8x9x")),ISNUMBER(FIND(MID(A24,6,1)&amp;"x","0x1x2x3x4x5x6x7x8x9x")),ISNUMBER(FIND(MID(A24,7,1)&amp;"x","0x1x2x3x4x5x6x7x8x9x")),ISNUMBER(FIND(MID(A24,8,1)&amp;"x","0x1x2x3x4x5x6x7x8x9x")))),"IDの形式を確認",IF(COUNTIFS($A$8:$A$27,A24)&gt;1,"IDが重複","確認済み")))</f>
        <v/>
      </c>
      <c r="C24" s="1" t="str">
        <f aca="false">IF(B24="","",IF(B24="確認済み",0,1))</f>
        <v/>
      </c>
      <c r="D24" s="1"/>
      <c r="E24" s="1"/>
      <c r="F24" s="1"/>
      <c r="G24" s="1"/>
      <c r="H24" s="1"/>
    </row>
    <row r="25" customFormat="false" ht="30" hidden="false" customHeight="true" outlineLevel="0" collapsed="false">
      <c r="A25" s="9"/>
      <c r="B25" s="1" t="str">
        <f aca="false">IF(COUNTA(A25)=0,"",IF(NOT(AND(ISTEXT(A25),LEN(A25)=8,EXACT(LEFT(A25,4),"STF-"),ISNUMBER(FIND(MID(A25,5,1)&amp;"x","0x1x2x3x4x5x6x7x8x9x")),ISNUMBER(FIND(MID(A25,6,1)&amp;"x","0x1x2x3x4x5x6x7x8x9x")),ISNUMBER(FIND(MID(A25,7,1)&amp;"x","0x1x2x3x4x5x6x7x8x9x")),ISNUMBER(FIND(MID(A25,8,1)&amp;"x","0x1x2x3x4x5x6x7x8x9x")))),"IDの形式を確認",IF(COUNTIFS($A$8:$A$27,A25)&gt;1,"IDが重複","確認済み")))</f>
        <v/>
      </c>
      <c r="C25" s="1" t="str">
        <f aca="false">IF(B25="","",IF(B25="確認済み",0,1))</f>
        <v/>
      </c>
      <c r="D25" s="1"/>
      <c r="E25" s="1"/>
      <c r="F25" s="1"/>
      <c r="G25" s="1"/>
      <c r="H25" s="1"/>
    </row>
    <row r="26" customFormat="false" ht="30" hidden="false" customHeight="true" outlineLevel="0" collapsed="false">
      <c r="A26" s="9"/>
      <c r="B26" s="1" t="str">
        <f aca="false">IF(COUNTA(A26)=0,"",IF(NOT(AND(ISTEXT(A26),LEN(A26)=8,EXACT(LEFT(A26,4),"STF-"),ISNUMBER(FIND(MID(A26,5,1)&amp;"x","0x1x2x3x4x5x6x7x8x9x")),ISNUMBER(FIND(MID(A26,6,1)&amp;"x","0x1x2x3x4x5x6x7x8x9x")),ISNUMBER(FIND(MID(A26,7,1)&amp;"x","0x1x2x3x4x5x6x7x8x9x")),ISNUMBER(FIND(MID(A26,8,1)&amp;"x","0x1x2x3x4x5x6x7x8x9x")))),"IDの形式を確認",IF(COUNTIFS($A$8:$A$27,A26)&gt;1,"IDが重複","確認済み")))</f>
        <v/>
      </c>
      <c r="C26" s="1" t="str">
        <f aca="false">IF(B26="","",IF(B26="確認済み",0,1))</f>
        <v/>
      </c>
      <c r="D26" s="1"/>
      <c r="E26" s="1"/>
      <c r="F26" s="1"/>
      <c r="G26" s="1"/>
      <c r="H26" s="1"/>
    </row>
    <row r="27" customFormat="false" ht="30" hidden="false" customHeight="true" outlineLevel="0" collapsed="false">
      <c r="A27" s="9"/>
      <c r="B27" s="1" t="str">
        <f aca="false">IF(COUNTA(A27)=0,"",IF(NOT(AND(ISTEXT(A27),LEN(A27)=8,EXACT(LEFT(A27,4),"STF-"),ISNUMBER(FIND(MID(A27,5,1)&amp;"x","0x1x2x3x4x5x6x7x8x9x")),ISNUMBER(FIND(MID(A27,6,1)&amp;"x","0x1x2x3x4x5x6x7x8x9x")),ISNUMBER(FIND(MID(A27,7,1)&amp;"x","0x1x2x3x4x5x6x7x8x9x")),ISNUMBER(FIND(MID(A27,8,1)&amp;"x","0x1x2x3x4x5x6x7x8x9x")))),"IDの形式を確認",IF(COUNTIFS($A$8:$A$27,A27)&gt;1,"IDが重複","確認済み")))</f>
        <v/>
      </c>
      <c r="C27" s="1" t="str">
        <f aca="false">IF(B27="","",IF(B27="確認済み",0,1))</f>
        <v/>
      </c>
      <c r="D27" s="1"/>
      <c r="E27" s="1"/>
      <c r="F27" s="1"/>
      <c r="G27" s="1"/>
      <c r="H27" s="1"/>
    </row>
    <row r="28" customFormat="false" ht="23" hidden="false" customHeight="tru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23" hidden="false" customHeight="tru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23" hidden="false" customHeight="true" outlineLevel="0" collapsed="false">
      <c r="A30" s="1"/>
      <c r="B30" s="1"/>
      <c r="C30" s="1"/>
      <c r="D30" s="1"/>
      <c r="E30" s="1"/>
      <c r="F30" s="1"/>
      <c r="G30" s="1"/>
      <c r="H30" s="1"/>
    </row>
    <row r="31" customFormat="false" ht="23" hidden="false" customHeight="true" outlineLevel="0" collapsed="false">
      <c r="A31" s="1"/>
      <c r="B31" s="1"/>
      <c r="C31" s="1"/>
      <c r="D31" s="1"/>
      <c r="E31" s="1"/>
      <c r="F31" s="1"/>
      <c r="G31" s="1"/>
      <c r="H31" s="1"/>
    </row>
  </sheetData>
  <mergeCells count="1">
    <mergeCell ref="A2:H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2026-10-16T00:31:47Z</dcterms:modified>
  <cp:revision>1</cp:revision>
  <dc:subject/>
  <dc:title/>
</cp:coreProperties>
</file>