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入金状況" sheetId="1" state="visible" r:id="rId3"/>
    <sheet name="売上" sheetId="2" state="visible" r:id="rId4"/>
    <sheet name="入金" sheetId="3" state="visible" r:id="rId5"/>
  </sheets>
  <definedNames>
    <definedName function="false" hidden="false" localSheetId="0" name="_xlnm.Print_Area" vbProcedure="false">入金状況!$A$1:$H$12</definedName>
    <definedName function="false" hidden="false" localSheetId="0" name="_xlnm.Print_Titles" vbProcedure="false">入金状況!$7:$7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<sst xmlns="http://schemas.openxmlformats.org/spreadsheetml/2006/main" count="66" uniqueCount="52">
  <si>
    <t xml:space="preserve">売上と入金の確認</t>
  </si>
  <si>
    <t xml:space="preserve">基準日</t>
  </si>
  <si>
    <t xml:space="preserve">入力要確認</t>
  </si>
  <si>
    <t xml:space="preserve">売上額（円）</t>
  </si>
  <si>
    <t xml:space="preserve">入金額（円）</t>
  </si>
  <si>
    <t xml:space="preserve">未入金（円）</t>
  </si>
  <si>
    <t xml:space="preserve">期限超過（円）</t>
  </si>
  <si>
    <t xml:space="preserve">過入金（円）</t>
  </si>
  <si>
    <t xml:space="preserve">対象件数</t>
  </si>
  <si>
    <t xml:space="preserve">合計差額（円）</t>
  </si>
  <si>
    <t xml:space="preserve">売上−入金−未入金＋過入金</t>
  </si>
  <si>
    <r>
      <rPr>
        <b val="true"/>
        <sz val="11"/>
        <color rgb="FFFFFFFF"/>
        <rFont val="Noto Sans JP"/>
        <family val="2"/>
      </rPr>
      <t xml:space="preserve">請求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</si>
  <si>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取引先</t>
  </si>
  <si>
    <t xml:space="preserve">残額（円）</t>
  </si>
  <si>
    <t xml:space="preserve">入金期日</t>
  </si>
  <si>
    <t xml:space="preserve">超過日数</t>
  </si>
  <si>
    <t xml:space="preserve">状態</t>
  </si>
  <si>
    <t xml:space="preserve">売上明細</t>
  </si>
  <si>
    <r>
      <rPr>
        <sz val="11"/>
        <color rgb="FF20283F"/>
        <rFont val="Noto Sans JP"/>
        <family val="2"/>
      </rPr>
      <t xml:space="preserve">黄色のセルに入力。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請求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行、最大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件。金額は確定した円の整数です。</t>
    </r>
  </si>
  <si>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</t>
    </r>
    <r>
      <rPr>
        <sz val="11"/>
        <color rgb="FF20283F"/>
        <rFont val="Arial"/>
        <family val="0"/>
        <charset val="1"/>
      </rPr>
      <t xml:space="preserve">INV-</t>
    </r>
    <r>
      <rPr>
        <sz val="11"/>
        <color rgb="FF20283F"/>
        <rFont val="Noto Sans JP"/>
        <family val="2"/>
      </rPr>
      <t xml:space="preserve">と半角数字</t>
    </r>
    <r>
      <rPr>
        <sz val="11"/>
        <color rgb="FF20283F"/>
        <rFont val="Arial"/>
        <family val="0"/>
        <charset val="1"/>
      </rPr>
      <t xml:space="preserve">4</t>
    </r>
    <r>
      <rPr>
        <sz val="11"/>
        <color rgb="FF20283F"/>
        <rFont val="Noto Sans JP"/>
        <family val="2"/>
      </rPr>
      <t xml:space="preserve">桁。売上日・期日を日付として入力します。</t>
    </r>
  </si>
  <si>
    <t xml:space="preserve">売上日</t>
  </si>
  <si>
    <t xml:space="preserve">入力の確認</t>
  </si>
  <si>
    <t xml:space="preserve">要確認</t>
  </si>
  <si>
    <t xml:space="preserve">INV-0001</t>
  </si>
  <si>
    <r>
      <rPr>
        <sz val="11"/>
        <color rgb="FF2456A6"/>
        <rFont val="Noto Sans JP"/>
        <family val="2"/>
      </rPr>
      <t xml:space="preserve">架空商店</t>
    </r>
    <r>
      <rPr>
        <sz val="11"/>
        <color rgb="FF2456A6"/>
        <rFont val="Arial"/>
        <family val="0"/>
        <charset val="1"/>
      </rPr>
      <t xml:space="preserve">A</t>
    </r>
  </si>
  <si>
    <t xml:space="preserve">INV-0002</t>
  </si>
  <si>
    <r>
      <rPr>
        <sz val="11"/>
        <color rgb="FF2456A6"/>
        <rFont val="Noto Sans JP"/>
        <family val="2"/>
      </rPr>
      <t xml:space="preserve">架空商店</t>
    </r>
    <r>
      <rPr>
        <sz val="11"/>
        <color rgb="FF2456A6"/>
        <rFont val="Arial"/>
        <family val="0"/>
        <charset val="1"/>
      </rPr>
      <t xml:space="preserve">B</t>
    </r>
  </si>
  <si>
    <t xml:space="preserve">INV-0003</t>
  </si>
  <si>
    <r>
      <rPr>
        <sz val="11"/>
        <color rgb="FF2456A6"/>
        <rFont val="Noto Sans JP"/>
        <family val="2"/>
      </rPr>
      <t xml:space="preserve">架空商店</t>
    </r>
    <r>
      <rPr>
        <sz val="11"/>
        <color rgb="FF2456A6"/>
        <rFont val="Arial"/>
        <family val="0"/>
        <charset val="1"/>
      </rPr>
      <t xml:space="preserve">C</t>
    </r>
  </si>
  <si>
    <t xml:space="preserve">INV-0004</t>
  </si>
  <si>
    <r>
      <rPr>
        <sz val="11"/>
        <color rgb="FF2456A6"/>
        <rFont val="Noto Sans JP"/>
        <family val="2"/>
      </rPr>
      <t xml:space="preserve">架空商店</t>
    </r>
    <r>
      <rPr>
        <sz val="11"/>
        <color rgb="FF2456A6"/>
        <rFont val="Arial"/>
        <family val="0"/>
        <charset val="1"/>
      </rPr>
      <t xml:space="preserve">D</t>
    </r>
  </si>
  <si>
    <t xml:space="preserve">INV-0005</t>
  </si>
  <si>
    <r>
      <rPr>
        <sz val="11"/>
        <color rgb="FF2456A6"/>
        <rFont val="Noto Sans JP"/>
        <family val="2"/>
      </rPr>
      <t xml:space="preserve">架空商店</t>
    </r>
    <r>
      <rPr>
        <sz val="11"/>
        <color rgb="FF2456A6"/>
        <rFont val="Arial"/>
        <family val="0"/>
        <charset val="1"/>
      </rPr>
      <t xml:space="preserve">E</t>
    </r>
  </si>
  <si>
    <t xml:space="preserve">架空データ。取引額は確定額を入力。税計算・法定帳簿・前受金・返金は扱いません。</t>
  </si>
  <si>
    <r>
      <rPr>
        <sz val="11"/>
        <color rgb="FF20283F"/>
        <rFont val="Noto Sans JP"/>
        <family val="2"/>
      </rPr>
      <t xml:space="preserve">売上は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件、入金は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件。行挿入・範囲の自動拡張は非対応。予約行へ追加します。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</si>
  <si>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。オリジナル配布物は</t>
    </r>
    <r>
      <rPr>
        <sz val="11"/>
        <color rgb="FF20283F"/>
        <rFont val="Arial"/>
        <family val="0"/>
        <charset val="1"/>
      </rPr>
      <t xml:space="preserve">CC0 1.0</t>
    </r>
    <r>
      <rPr>
        <sz val="11"/>
        <color rgb="FF20283F"/>
        <rFont val="Noto Sans JP"/>
        <family val="2"/>
      </rPr>
      <t xml:space="preserve">。元資料と作業前の原本を別に残します。</t>
    </r>
  </si>
  <si>
    <t xml:space="preserve">https://creativecommons.org/publicdomain/zero/1.0/</t>
  </si>
  <si>
    <r>
      <rPr>
        <sz val="11"/>
        <color rgb="FF20283F"/>
        <rFont val="Noto Sans JP"/>
        <family val="2"/>
      </rPr>
      <t xml:space="preserve">一次情報の確認日</t>
    </r>
    <r>
      <rPr>
        <sz val="11"/>
        <color rgb="FF20283F"/>
        <rFont val="Arial"/>
        <family val="0"/>
        <charset val="1"/>
      </rPr>
      <t xml:space="preserve">2026-10-14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SUMIFS</t>
    </r>
    <r>
      <rPr>
        <sz val="11"/>
        <color rgb="FF20283F"/>
        <rFont val="Noto Sans JP"/>
        <family val="2"/>
      </rPr>
      <t xml:space="preserve">の条件・範囲と</t>
    </r>
    <r>
      <rPr>
        <sz val="11"/>
        <color rgb="FF20283F"/>
        <rFont val="Arial"/>
        <family val="0"/>
        <charset val="1"/>
      </rPr>
      <t xml:space="preserve">COUNTIF</t>
    </r>
    <r>
      <rPr>
        <sz val="11"/>
        <color rgb="FF20283F"/>
        <rFont val="Noto Sans JP"/>
        <family val="2"/>
      </rPr>
      <t xml:space="preserve">の照合を参照。</t>
    </r>
  </si>
  <si>
    <t xml:space="preserve">https://support.microsoft.com/en-us/excel/functions/sumifs-function</t>
  </si>
  <si>
    <r>
      <rPr>
        <sz val="11"/>
        <color rgb="FF20283F"/>
        <rFont val="Noto Sans JP"/>
        <family val="2"/>
      </rPr>
      <t xml:space="preserve">印刷は入金状況のみ、</t>
    </r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横・見出し繰返し。</t>
    </r>
    <r>
      <rPr>
        <sz val="11"/>
        <color rgb="FF20283F"/>
        <rFont val="Arial"/>
        <family val="0"/>
        <charset val="1"/>
      </rPr>
      <t xml:space="preserve">Excel/</t>
    </r>
    <r>
      <rPr>
        <sz val="11"/>
        <color rgb="FF20283F"/>
        <rFont val="Noto Sans JP"/>
        <family val="2"/>
      </rPr>
      <t xml:space="preserve">実プリンターでの確認は別途。</t>
    </r>
  </si>
  <si>
    <t xml:space="preserve">入金明細</t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</si>
  <si>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回の入金を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行で記録。部分入金を別の入金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で追加します。最大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件。</t>
    </r>
  </si>
  <si>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</t>
    </r>
    <r>
      <rPr>
        <sz val="11"/>
        <color rgb="FF20283F"/>
        <rFont val="Arial"/>
        <family val="0"/>
        <charset val="1"/>
      </rPr>
      <t xml:space="preserve">PAY-</t>
    </r>
    <r>
      <rPr>
        <sz val="11"/>
        <color rgb="FF20283F"/>
        <rFont val="Noto Sans JP"/>
        <family val="2"/>
      </rPr>
      <t xml:space="preserve">と半角数字</t>
    </r>
    <r>
      <rPr>
        <sz val="11"/>
        <color rgb="FF20283F"/>
        <rFont val="Arial"/>
        <family val="0"/>
        <charset val="1"/>
      </rPr>
      <t xml:space="preserve">4</t>
    </r>
    <r>
      <rPr>
        <sz val="11"/>
        <color rgb="FF20283F"/>
        <rFont val="Noto Sans JP"/>
        <family val="2"/>
      </rPr>
      <t xml:space="preserve">桁。請求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は売上明細の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と一致させます。</t>
    </r>
  </si>
  <si>
    <r>
      <rPr>
        <b val="true"/>
        <sz val="11"/>
        <color rgb="FFFFFFFF"/>
        <rFont val="Noto Sans JP"/>
        <family val="2"/>
      </rPr>
      <t xml:space="preserve">入金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</si>
  <si>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入金日</t>
  </si>
  <si>
    <t xml:space="preserve">基準日まで（円）</t>
  </si>
  <si>
    <t xml:space="preserve">PAY-0001</t>
  </si>
  <si>
    <t xml:space="preserve">PAY-0002</t>
  </si>
  <si>
    <t xml:space="preserve">PAY-0003</t>
  </si>
  <si>
    <t xml:space="preserve">PAY-0004</t>
  </si>
  <si>
    <r>
      <rPr>
        <sz val="11"/>
        <color rgb="FF20283F"/>
        <rFont val="Noto Sans JP"/>
        <family val="2"/>
      </rPr>
      <t xml:space="preserve">基準日より後の入金は合計に含めません。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入金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を二重入力しないでください。</t>
    </r>
  </si>
  <si>
    <r>
      <rPr>
        <sz val="11"/>
        <color rgb="FF20283F"/>
        <rFont val="Noto Sans JP"/>
        <family val="2"/>
      </rPr>
      <t xml:space="preserve">過入金を別の請求へ相殺しません。請求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の変更・返金・手数料等は別途確認します。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</si>
</sst>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/mm/dd"/>
    <numFmt numFmtId="166" formatCode="#,##0;\(#,##0\);\-"/>
    <numFmt numFmtId="167" formatCode="@"/>
  </numFmts>
  <fonts count="13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8"/>
      <color rgb="FF3048A5"/>
      <name val="Noto Sans JP"/>
      <family val="2"/>
    </font>
    <font>
      <sz val="11"/>
      <color rgb="FF2456A6"/>
      <name val="Arial"/>
      <family val="0"/>
      <charset val="1"/>
    </font>
    <font>
      <b val="true"/>
      <sz val="14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sz val="11"/>
      <color rgb="FF20283F"/>
      <name val="Arial"/>
      <family val="0"/>
      <charset val="1"/>
    </font>
    <font>
      <sz val="11"/>
      <color rgb="FF2456A6"/>
      <name val="Noto Sans JP"/>
      <family val="2"/>
    </font>
  </fonts>
  <fills count="5">
    <fill>
      <patternFill patternType="none"/>
    </fill>
    <fill>
      <patternFill patternType="gray125"/>
    </fill>
    <fill>
      <patternFill patternType="solid">
        <fgColor rgb="FFFFF1C7"/>
        <bgColor rgb="FFFFF8E4"/>
      </patternFill>
    </fill>
    <fill>
      <patternFill patternType="solid">
        <fgColor rgb="FF3048A5"/>
        <bgColor rgb="FF2456A6"/>
      </patternFill>
    </fill>
    <fill>
      <patternFill patternType="solid">
        <fgColor rgb="FFFFF8E4"/>
        <bgColor rgb="FFFFF2E9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5">
    <dxf>
      <font>
        <color rgb="FF963F18"/>
      </font>
      <fill>
        <patternFill>
          <bgColor rgb="FFFFF2E9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3261E"/>
      <rgbColor rgb="FFFFF8E4"/>
      <rgbColor rgb="FFFFF2E9"/>
      <rgbColor rgb="FF660066"/>
      <rgbColor rgb="FFFF8080"/>
      <rgbColor rgb="FF2456A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DECEB"/>
      <rgbColor rgb="FFCCFFCC"/>
      <rgbColor rgb="FFFFF1C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63F18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2"/>
    <col collapsed="false" customWidth="true" hidden="false" outlineLevel="0" max="6" min="3" style="0" width="16"/>
    <col collapsed="false" customWidth="true" hidden="false" outlineLevel="0" max="7" min="7" style="0" width="12"/>
    <col collapsed="false" customWidth="true" hidden="false" outlineLevel="0" max="8" min="8" style="0" width="26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4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A3" s="1" t="s">
        <v>1</v>
      </c>
      <c r="B3" s="3" t="n">
        <v>46309</v>
      </c>
      <c r="C3" s="1"/>
      <c r="D3" s="1" t="str">
        <f aca="false">IF(AND(ISNUMBER(B3),B3&gt;=43831,B3&lt;=73050,B3=INT(B3)),"確認済み","基準日を確認")</f>
        <v>確認済み</v>
      </c>
      <c r="E3" s="1"/>
      <c r="F3" s="1" t="s">
        <v>2</v>
      </c>
      <c r="G3" s="1"/>
      <c r="H3" s="1" t="n">
        <f aca="false">SUM(売上!G8:G57)+SUM(入金!G8:G107)</f>
        <v>0</v>
      </c>
    </row>
    <row r="4" customFormat="false" ht="30" hidden="false" customHeight="true" outlineLevel="0" collapsed="false">
      <c r="A4" s="1" t="s">
        <v>3</v>
      </c>
      <c r="B4" s="4" t="n">
        <f aca="false">IF(AND($D$3="確認済み",$H$3=0),SUM(C8:C57),NA())</f>
        <v>300000</v>
      </c>
      <c r="C4" s="1"/>
      <c r="D4" s="1" t="s">
        <v>4</v>
      </c>
      <c r="E4" s="4" t="n">
        <f aca="false">IF(AND($D$3="確認済み",$H$3=0),SUM(D8:D57),NA())</f>
        <v>160000</v>
      </c>
      <c r="F4" s="1"/>
      <c r="G4" s="1" t="s">
        <v>5</v>
      </c>
      <c r="H4" s="4" t="n">
        <f aca="false">IF(AND($D$3="確認済み",$H$3=0),SUMIF(E8:E57,"&gt;0",E8:E57),NA())</f>
        <v>140000</v>
      </c>
    </row>
    <row r="5" customFormat="false" ht="30" hidden="false" customHeight="true" outlineLevel="0" collapsed="false">
      <c r="A5" s="1" t="s">
        <v>6</v>
      </c>
      <c r="B5" s="4" t="n">
        <f aca="false">IF(AND($D$3="確認済み",$H$3=0),SUMIFS(E8:E57,G8:G57,"&gt;0",E8:E57,"&gt;0"),NA())</f>
        <v>60000</v>
      </c>
      <c r="C5" s="1"/>
      <c r="D5" s="1" t="s">
        <v>7</v>
      </c>
      <c r="E5" s="4" t="n">
        <f aca="false">IF(AND($D$3="確認済み",$H$3=0),-SUMIF(E8:E57,"&lt;0",E8:E57),NA())</f>
        <v>-0</v>
      </c>
      <c r="F5" s="1"/>
      <c r="G5" s="1" t="s">
        <v>8</v>
      </c>
      <c r="H5" s="1" t="n">
        <f aca="false">IF(AND($D$3="確認済み",$H$3=0),COUNTIFS(売上!B8:B57,"&lt;="&amp;$B$3,売上!F8:F57,"確認済み"),NA())</f>
        <v>4</v>
      </c>
    </row>
    <row r="6" customFormat="false" ht="30" hidden="false" customHeight="true" outlineLevel="0" collapsed="false">
      <c r="A6" s="1" t="s">
        <v>9</v>
      </c>
      <c r="B6" s="4" t="n">
        <f aca="false">IF(AND($D$3="確認済み",$H$3=0),B4-E4-H4+E5,NA())</f>
        <v>0</v>
      </c>
      <c r="C6" s="1"/>
      <c r="D6" s="1" t="s">
        <v>10</v>
      </c>
      <c r="E6" s="1"/>
      <c r="F6" s="1"/>
      <c r="G6" s="1"/>
      <c r="H6" s="1"/>
    </row>
    <row r="7" customFormat="false" ht="30" hidden="false" customHeight="true" outlineLevel="0" collapsed="false">
      <c r="A7" s="5" t="s">
        <v>11</v>
      </c>
      <c r="B7" s="5" t="s">
        <v>12</v>
      </c>
      <c r="C7" s="5" t="s">
        <v>3</v>
      </c>
      <c r="D7" s="5" t="s">
        <v>4</v>
      </c>
      <c r="E7" s="5" t="s">
        <v>13</v>
      </c>
      <c r="F7" s="5" t="s">
        <v>14</v>
      </c>
      <c r="G7" s="5" t="s">
        <v>15</v>
      </c>
      <c r="H7" s="5" t="s">
        <v>16</v>
      </c>
    </row>
    <row r="8" customFormat="false" ht="24" hidden="false" customHeight="true" outlineLevel="0" collapsed="false">
      <c r="A8" s="6" t="str">
        <f aca="false">IF(売上!F8="","",売上!A8)</f>
        <v>INV-0001</v>
      </c>
      <c r="B8" s="6" t="str">
        <f aca="false">IF(売上!F8="","",売上!C8)</f>
        <v>架空商店A</v>
      </c>
      <c r="C8" s="7" t="n">
        <f aca="false">IF(売上!F8="","",IF(NOT(AND($D$3="確認済み",$H$3=0)),NA(),IF(売上!B8&gt;$B$3,"",売上!E8)))</f>
        <v>100000</v>
      </c>
      <c r="D8" s="7" t="n">
        <f aca="false">IF(売上!F8="","",IF(NOT(AND($D$3="確認済み",$H$3=0)),NA(),IF(売上!B8&gt;$B$3,"",SUMIFS(入金!$F$8:$F$107,入金!$B$8:$B$107,A8))))</f>
        <v>100000</v>
      </c>
      <c r="E8" s="7" t="n">
        <f aca="false">IF(売上!F8="","",IF(NOT(AND($D$3="確認済み",$H$3=0)),NA(),IF(売上!B8&gt;$B$3,"",C8-D8)))</f>
        <v>0</v>
      </c>
      <c r="F8" s="8" t="n">
        <f aca="false">IF(売上!F8="","",売上!D8)</f>
        <v>46295</v>
      </c>
      <c r="G8" s="6" t="n">
        <f aca="false">IF(売上!F8="","",IF(NOT(AND($D$3="確認済み",$H$3=0)),NA(),IF(売上!B8&gt;$B$3,"",IF(E8&gt;0,MAX(0,$B$3-F8),0))))</f>
        <v>0</v>
      </c>
      <c r="H8" s="1" t="str">
        <f aca="false">IF(売上!F8="","",IF(NOT(AND($D$3="確認済み",$H$3=0)),"入力を確認",IF(売上!B8&gt;$B$3,"基準日より後",IF(E8&lt;0,"過入金",IF(E8=0,IF(C8=0,"入金不要","入金済"),IF(G8&gt;0,IF(D8&gt;0,"期限超過・一部入金","期限超過"),IF(D8&gt;0,"一部入金","未入金")))))))</f>
        <v>入金済</v>
      </c>
    </row>
    <row r="9" customFormat="false" ht="24" hidden="false" customHeight="true" outlineLevel="0" collapsed="false">
      <c r="A9" s="6" t="str">
        <f aca="false">IF(売上!F9="","",売上!A9)</f>
        <v>INV-0002</v>
      </c>
      <c r="B9" s="6" t="str">
        <f aca="false">IF(売上!F9="","",売上!C9)</f>
        <v>架空商店B</v>
      </c>
      <c r="C9" s="7" t="n">
        <f aca="false">IF(売上!F9="","",IF(NOT(AND($D$3="確認済み",$H$3=0)),NA(),IF(売上!B9&gt;$B$3,"",売上!E9)))</f>
        <v>120000</v>
      </c>
      <c r="D9" s="7" t="n">
        <f aca="false">IF(売上!F9="","",IF(NOT(AND($D$3="確認済み",$H$3=0)),NA(),IF(売上!B9&gt;$B$3,"",SUMIFS(入金!$F$8:$F$107,入金!$B$8:$B$107,A9))))</f>
        <v>60000</v>
      </c>
      <c r="E9" s="7" t="n">
        <f aca="false">IF(売上!F9="","",IF(NOT(AND($D$3="確認済み",$H$3=0)),NA(),IF(売上!B9&gt;$B$3,"",C9-D9)))</f>
        <v>60000</v>
      </c>
      <c r="F9" s="8" t="n">
        <f aca="false">IF(売上!F9="","",売上!D9)</f>
        <v>46305</v>
      </c>
      <c r="G9" s="6" t="n">
        <f aca="false">IF(売上!F9="","",IF(NOT(AND($D$3="確認済み",$H$3=0)),NA(),IF(売上!B9&gt;$B$3,"",IF(E9&gt;0,MAX(0,$B$3-F9),0))))</f>
        <v>4</v>
      </c>
      <c r="H9" s="1" t="str">
        <f aca="false">IF(売上!F9="","",IF(NOT(AND($D$3="確認済み",$H$3=0)),"入力を確認",IF(売上!B9&gt;$B$3,"基準日より後",IF(E9&lt;0,"過入金",IF(E9=0,IF(C9=0,"入金不要","入金済"),IF(G9&gt;0,IF(D9&gt;0,"期限超過・一部入金","期限超過"),IF(D9&gt;0,"一部入金","未入金")))))))</f>
        <v>期限超過・一部入金</v>
      </c>
    </row>
    <row r="10" customFormat="false" ht="24" hidden="false" customHeight="true" outlineLevel="0" collapsed="false">
      <c r="A10" s="6" t="str">
        <f aca="false">IF(売上!F10="","",売上!A10)</f>
        <v>INV-0003</v>
      </c>
      <c r="B10" s="6" t="str">
        <f aca="false">IF(売上!F10="","",売上!C10)</f>
        <v>架空商店C</v>
      </c>
      <c r="C10" s="7" t="n">
        <f aca="false">IF(売上!F10="","",IF(NOT(AND($D$3="確認済み",$H$3=0)),NA(),IF(売上!B10&gt;$B$3,"",売上!E10)))</f>
        <v>80000</v>
      </c>
      <c r="D10" s="7" t="n">
        <f aca="false">IF(売上!F10="","",IF(NOT(AND($D$3="確認済み",$H$3=0)),NA(),IF(売上!B10&gt;$B$3,"",SUMIFS(入金!$F$8:$F$107,入金!$B$8:$B$107,A10))))</f>
        <v>0</v>
      </c>
      <c r="E10" s="7" t="n">
        <f aca="false">IF(売上!F10="","",IF(NOT(AND($D$3="確認済み",$H$3=0)),NA(),IF(売上!B10&gt;$B$3,"",C10-D10)))</f>
        <v>80000</v>
      </c>
      <c r="F10" s="8" t="n">
        <f aca="false">IF(売上!F10="","",売上!D10)</f>
        <v>46326</v>
      </c>
      <c r="G10" s="6" t="n">
        <f aca="false">IF(売上!F10="","",IF(NOT(AND($D$3="確認済み",$H$3=0)),NA(),IF(売上!B10&gt;$B$3,"",IF(E10&gt;0,MAX(0,$B$3-F10),0))))</f>
        <v>0</v>
      </c>
      <c r="H10" s="1" t="str">
        <f aca="false">IF(売上!F10="","",IF(NOT(AND($D$3="確認済み",$H$3=0)),"入力を確認",IF(売上!B10&gt;$B$3,"基準日より後",IF(E10&lt;0,"過入金",IF(E10=0,IF(C10=0,"入金不要","入金済"),IF(G10&gt;0,IF(D10&gt;0,"期限超過・一部入金","期限超過"),IF(D10&gt;0,"一部入金","未入金")))))))</f>
        <v>未入金</v>
      </c>
    </row>
    <row r="11" customFormat="false" ht="24" hidden="false" customHeight="true" outlineLevel="0" collapsed="false">
      <c r="A11" s="6" t="str">
        <f aca="false">IF(売上!F11="","",売上!A11)</f>
        <v>INV-0004</v>
      </c>
      <c r="B11" s="6" t="str">
        <f aca="false">IF(売上!F11="","",売上!C11)</f>
        <v>架空商店D</v>
      </c>
      <c r="C11" s="7" t="str">
        <f aca="false">IF(売上!F11="","",IF(NOT(AND($D$3="確認済み",$H$3=0)),NA(),IF(売上!B11&gt;$B$3,"",売上!E11)))</f>
        <v/>
      </c>
      <c r="D11" s="7" t="str">
        <f aca="false">IF(売上!F11="","",IF(NOT(AND($D$3="確認済み",$H$3=0)),NA(),IF(売上!B11&gt;$B$3,"",SUMIFS(入金!$F$8:$F$107,入金!$B$8:$B$107,A11))))</f>
        <v/>
      </c>
      <c r="E11" s="7" t="str">
        <f aca="false">IF(売上!F11="","",IF(NOT(AND($D$3="確認済み",$H$3=0)),NA(),IF(売上!B11&gt;$B$3,"",C11-D11)))</f>
        <v/>
      </c>
      <c r="F11" s="8" t="n">
        <f aca="false">IF(売上!F11="","",売上!D11)</f>
        <v>46341</v>
      </c>
      <c r="G11" s="6" t="str">
        <f aca="false">IF(売上!F11="","",IF(NOT(AND($D$3="確認済み",$H$3=0)),NA(),IF(売上!B11&gt;$B$3,"",IF(E11&gt;0,MAX(0,$B$3-F11),0))))</f>
        <v/>
      </c>
      <c r="H11" s="1" t="str">
        <f aca="false">IF(売上!F11="","",IF(NOT(AND($D$3="確認済み",$H$3=0)),"入力を確認",IF(売上!B11&gt;$B$3,"基準日より後",IF(E11&lt;0,"過入金",IF(E11=0,IF(C11=0,"入金不要","入金済"),IF(G11&gt;0,IF(D11&gt;0,"期限超過・一部入金","期限超過"),IF(D11&gt;0,"一部入金","未入金")))))))</f>
        <v>基準日より後</v>
      </c>
    </row>
    <row r="12" customFormat="false" ht="24" hidden="false" customHeight="true" outlineLevel="0" collapsed="false">
      <c r="A12" s="6" t="str">
        <f aca="false">IF(売上!F12="","",売上!A12)</f>
        <v>INV-0005</v>
      </c>
      <c r="B12" s="6" t="str">
        <f aca="false">IF(売上!F12="","",売上!C12)</f>
        <v>架空商店E</v>
      </c>
      <c r="C12" s="7" t="n">
        <f aca="false">IF(売上!F12="","",IF(NOT(AND($D$3="確認済み",$H$3=0)),NA(),IF(売上!B12&gt;$B$3,"",売上!E12)))</f>
        <v>0</v>
      </c>
      <c r="D12" s="7" t="n">
        <f aca="false">IF(売上!F12="","",IF(NOT(AND($D$3="確認済み",$H$3=0)),NA(),IF(売上!B12&gt;$B$3,"",SUMIFS(入金!$F$8:$F$107,入金!$B$8:$B$107,A12))))</f>
        <v>0</v>
      </c>
      <c r="E12" s="7" t="n">
        <f aca="false">IF(売上!F12="","",IF(NOT(AND($D$3="確認済み",$H$3=0)),NA(),IF(売上!B12&gt;$B$3,"",C12-D12)))</f>
        <v>0</v>
      </c>
      <c r="F12" s="8" t="n">
        <f aca="false">IF(売上!F12="","",売上!D12)</f>
        <v>46305</v>
      </c>
      <c r="G12" s="6" t="n">
        <f aca="false">IF(売上!F12="","",IF(NOT(AND($D$3="確認済み",$H$3=0)),NA(),IF(売上!B12&gt;$B$3,"",IF(E12&gt;0,MAX(0,$B$3-F12),0))))</f>
        <v>0</v>
      </c>
      <c r="H12" s="1" t="str">
        <f aca="false">IF(売上!F12="","",IF(NOT(AND($D$3="確認済み",$H$3=0)),"入力を確認",IF(売上!B12&gt;$B$3,"基準日より後",IF(E12&lt;0,"過入金",IF(E12=0,IF(C12=0,"入金不要","入金済"),IF(G12&gt;0,IF(D12&gt;0,"期限超過・一部入金","期限超過"),IF(D12&gt;0,"一部入金","未入金")))))))</f>
        <v>入金不要</v>
      </c>
    </row>
    <row r="13" customFormat="false" ht="24" hidden="false" customHeight="true" outlineLevel="0" collapsed="false">
      <c r="A13" s="6" t="str">
        <f aca="false">IF(売上!F13="","",売上!A13)</f>
        <v/>
      </c>
      <c r="B13" s="6" t="str">
        <f aca="false">IF(売上!F13="","",売上!C13)</f>
        <v/>
      </c>
      <c r="C13" s="7" t="str">
        <f aca="false">IF(売上!F13="","",IF(NOT(AND($D$3="確認済み",$H$3=0)),NA(),IF(売上!B13&gt;$B$3,"",売上!E13)))</f>
        <v/>
      </c>
      <c r="D13" s="7" t="str">
        <f aca="false">IF(売上!F13="","",IF(NOT(AND($D$3="確認済み",$H$3=0)),NA(),IF(売上!B13&gt;$B$3,"",SUMIFS(入金!$F$8:$F$107,入金!$B$8:$B$107,A13))))</f>
        <v/>
      </c>
      <c r="E13" s="7" t="str">
        <f aca="false">IF(売上!F13="","",IF(NOT(AND($D$3="確認済み",$H$3=0)),NA(),IF(売上!B13&gt;$B$3,"",C13-D13)))</f>
        <v/>
      </c>
      <c r="F13" s="8" t="str">
        <f aca="false">IF(売上!F13="","",売上!D13)</f>
        <v/>
      </c>
      <c r="G13" s="6" t="str">
        <f aca="false">IF(売上!F13="","",IF(NOT(AND($D$3="確認済み",$H$3=0)),NA(),IF(売上!B13&gt;$B$3,"",IF(E13&gt;0,MAX(0,$B$3-F13),0))))</f>
        <v/>
      </c>
      <c r="H13" s="1" t="str">
        <f aca="false">IF(売上!F13="","",IF(NOT(AND($D$3="確認済み",$H$3=0)),"入力を確認",IF(売上!B13&gt;$B$3,"基準日より後",IF(E13&lt;0,"過入金",IF(E13=0,IF(C13=0,"入金不要","入金済"),IF(G13&gt;0,IF(D13&gt;0,"期限超過・一部入金","期限超過"),IF(D13&gt;0,"一部入金","未入金")))))))</f>
        <v/>
      </c>
    </row>
    <row r="14" customFormat="false" ht="24" hidden="false" customHeight="true" outlineLevel="0" collapsed="false">
      <c r="A14" s="6" t="str">
        <f aca="false">IF(売上!F14="","",売上!A14)</f>
        <v/>
      </c>
      <c r="B14" s="6" t="str">
        <f aca="false">IF(売上!F14="","",売上!C14)</f>
        <v/>
      </c>
      <c r="C14" s="7" t="str">
        <f aca="false">IF(売上!F14="","",IF(NOT(AND($D$3="確認済み",$H$3=0)),NA(),IF(売上!B14&gt;$B$3,"",売上!E14)))</f>
        <v/>
      </c>
      <c r="D14" s="7" t="str">
        <f aca="false">IF(売上!F14="","",IF(NOT(AND($D$3="確認済み",$H$3=0)),NA(),IF(売上!B14&gt;$B$3,"",SUMIFS(入金!$F$8:$F$107,入金!$B$8:$B$107,A14))))</f>
        <v/>
      </c>
      <c r="E14" s="7" t="str">
        <f aca="false">IF(売上!F14="","",IF(NOT(AND($D$3="確認済み",$H$3=0)),NA(),IF(売上!B14&gt;$B$3,"",C14-D14)))</f>
        <v/>
      </c>
      <c r="F14" s="8" t="str">
        <f aca="false">IF(売上!F14="","",売上!D14)</f>
        <v/>
      </c>
      <c r="G14" s="6" t="str">
        <f aca="false">IF(売上!F14="","",IF(NOT(AND($D$3="確認済み",$H$3=0)),NA(),IF(売上!B14&gt;$B$3,"",IF(E14&gt;0,MAX(0,$B$3-F14),0))))</f>
        <v/>
      </c>
      <c r="H14" s="1" t="str">
        <f aca="false">IF(売上!F14="","",IF(NOT(AND($D$3="確認済み",$H$3=0)),"入力を確認",IF(売上!B14&gt;$B$3,"基準日より後",IF(E14&lt;0,"過入金",IF(E14=0,IF(C14=0,"入金不要","入金済"),IF(G14&gt;0,IF(D14&gt;0,"期限超過・一部入金","期限超過"),IF(D14&gt;0,"一部入金","未入金")))))))</f>
        <v/>
      </c>
    </row>
    <row r="15" customFormat="false" ht="24" hidden="false" customHeight="true" outlineLevel="0" collapsed="false">
      <c r="A15" s="6" t="str">
        <f aca="false">IF(売上!F15="","",売上!A15)</f>
        <v/>
      </c>
      <c r="B15" s="6" t="str">
        <f aca="false">IF(売上!F15="","",売上!C15)</f>
        <v/>
      </c>
      <c r="C15" s="7" t="str">
        <f aca="false">IF(売上!F15="","",IF(NOT(AND($D$3="確認済み",$H$3=0)),NA(),IF(売上!B15&gt;$B$3,"",売上!E15)))</f>
        <v/>
      </c>
      <c r="D15" s="7" t="str">
        <f aca="false">IF(売上!F15="","",IF(NOT(AND($D$3="確認済み",$H$3=0)),NA(),IF(売上!B15&gt;$B$3,"",SUMIFS(入金!$F$8:$F$107,入金!$B$8:$B$107,A15))))</f>
        <v/>
      </c>
      <c r="E15" s="7" t="str">
        <f aca="false">IF(売上!F15="","",IF(NOT(AND($D$3="確認済み",$H$3=0)),NA(),IF(売上!B15&gt;$B$3,"",C15-D15)))</f>
        <v/>
      </c>
      <c r="F15" s="8" t="str">
        <f aca="false">IF(売上!F15="","",売上!D15)</f>
        <v/>
      </c>
      <c r="G15" s="6" t="str">
        <f aca="false">IF(売上!F15="","",IF(NOT(AND($D$3="確認済み",$H$3=0)),NA(),IF(売上!B15&gt;$B$3,"",IF(E15&gt;0,MAX(0,$B$3-F15),0))))</f>
        <v/>
      </c>
      <c r="H15" s="1" t="str">
        <f aca="false">IF(売上!F15="","",IF(NOT(AND($D$3="確認済み",$H$3=0)),"入力を確認",IF(売上!B15&gt;$B$3,"基準日より後",IF(E15&lt;0,"過入金",IF(E15=0,IF(C15=0,"入金不要","入金済"),IF(G15&gt;0,IF(D15&gt;0,"期限超過・一部入金","期限超過"),IF(D15&gt;0,"一部入金","未入金")))))))</f>
        <v/>
      </c>
    </row>
    <row r="16" customFormat="false" ht="24" hidden="false" customHeight="true" outlineLevel="0" collapsed="false">
      <c r="A16" s="6" t="str">
        <f aca="false">IF(売上!F16="","",売上!A16)</f>
        <v/>
      </c>
      <c r="B16" s="6" t="str">
        <f aca="false">IF(売上!F16="","",売上!C16)</f>
        <v/>
      </c>
      <c r="C16" s="7" t="str">
        <f aca="false">IF(売上!F16="","",IF(NOT(AND($D$3="確認済み",$H$3=0)),NA(),IF(売上!B16&gt;$B$3,"",売上!E16)))</f>
        <v/>
      </c>
      <c r="D16" s="7" t="str">
        <f aca="false">IF(売上!F16="","",IF(NOT(AND($D$3="確認済み",$H$3=0)),NA(),IF(売上!B16&gt;$B$3,"",SUMIFS(入金!$F$8:$F$107,入金!$B$8:$B$107,A16))))</f>
        <v/>
      </c>
      <c r="E16" s="7" t="str">
        <f aca="false">IF(売上!F16="","",IF(NOT(AND($D$3="確認済み",$H$3=0)),NA(),IF(売上!B16&gt;$B$3,"",C16-D16)))</f>
        <v/>
      </c>
      <c r="F16" s="8" t="str">
        <f aca="false">IF(売上!F16="","",売上!D16)</f>
        <v/>
      </c>
      <c r="G16" s="6" t="str">
        <f aca="false">IF(売上!F16="","",IF(NOT(AND($D$3="確認済み",$H$3=0)),NA(),IF(売上!B16&gt;$B$3,"",IF(E16&gt;0,MAX(0,$B$3-F16),0))))</f>
        <v/>
      </c>
      <c r="H16" s="1" t="str">
        <f aca="false">IF(売上!F16="","",IF(NOT(AND($D$3="確認済み",$H$3=0)),"入力を確認",IF(売上!B16&gt;$B$3,"基準日より後",IF(E16&lt;0,"過入金",IF(E16=0,IF(C16=0,"入金不要","入金済"),IF(G16&gt;0,IF(D16&gt;0,"期限超過・一部入金","期限超過"),IF(D16&gt;0,"一部入金","未入金")))))))</f>
        <v/>
      </c>
    </row>
    <row r="17" customFormat="false" ht="24" hidden="false" customHeight="true" outlineLevel="0" collapsed="false">
      <c r="A17" s="6" t="str">
        <f aca="false">IF(売上!F17="","",売上!A17)</f>
        <v/>
      </c>
      <c r="B17" s="6" t="str">
        <f aca="false">IF(売上!F17="","",売上!C17)</f>
        <v/>
      </c>
      <c r="C17" s="7" t="str">
        <f aca="false">IF(売上!F17="","",IF(NOT(AND($D$3="確認済み",$H$3=0)),NA(),IF(売上!B17&gt;$B$3,"",売上!E17)))</f>
        <v/>
      </c>
      <c r="D17" s="7" t="str">
        <f aca="false">IF(売上!F17="","",IF(NOT(AND($D$3="確認済み",$H$3=0)),NA(),IF(売上!B17&gt;$B$3,"",SUMIFS(入金!$F$8:$F$107,入金!$B$8:$B$107,A17))))</f>
        <v/>
      </c>
      <c r="E17" s="7" t="str">
        <f aca="false">IF(売上!F17="","",IF(NOT(AND($D$3="確認済み",$H$3=0)),NA(),IF(売上!B17&gt;$B$3,"",C17-D17)))</f>
        <v/>
      </c>
      <c r="F17" s="8" t="str">
        <f aca="false">IF(売上!F17="","",売上!D17)</f>
        <v/>
      </c>
      <c r="G17" s="6" t="str">
        <f aca="false">IF(売上!F17="","",IF(NOT(AND($D$3="確認済み",$H$3=0)),NA(),IF(売上!B17&gt;$B$3,"",IF(E17&gt;0,MAX(0,$B$3-F17),0))))</f>
        <v/>
      </c>
      <c r="H17" s="1" t="str">
        <f aca="false">IF(売上!F17="","",IF(NOT(AND($D$3="確認済み",$H$3=0)),"入力を確認",IF(売上!B17&gt;$B$3,"基準日より後",IF(E17&lt;0,"過入金",IF(E17=0,IF(C17=0,"入金不要","入金済"),IF(G17&gt;0,IF(D17&gt;0,"期限超過・一部入金","期限超過"),IF(D17&gt;0,"一部入金","未入金")))))))</f>
        <v/>
      </c>
    </row>
    <row r="18" customFormat="false" ht="24" hidden="false" customHeight="true" outlineLevel="0" collapsed="false">
      <c r="A18" s="6" t="str">
        <f aca="false">IF(売上!F18="","",売上!A18)</f>
        <v/>
      </c>
      <c r="B18" s="6" t="str">
        <f aca="false">IF(売上!F18="","",売上!C18)</f>
        <v/>
      </c>
      <c r="C18" s="7" t="str">
        <f aca="false">IF(売上!F18="","",IF(NOT(AND($D$3="確認済み",$H$3=0)),NA(),IF(売上!B18&gt;$B$3,"",売上!E18)))</f>
        <v/>
      </c>
      <c r="D18" s="7" t="str">
        <f aca="false">IF(売上!F18="","",IF(NOT(AND($D$3="確認済み",$H$3=0)),NA(),IF(売上!B18&gt;$B$3,"",SUMIFS(入金!$F$8:$F$107,入金!$B$8:$B$107,A18))))</f>
        <v/>
      </c>
      <c r="E18" s="7" t="str">
        <f aca="false">IF(売上!F18="","",IF(NOT(AND($D$3="確認済み",$H$3=0)),NA(),IF(売上!B18&gt;$B$3,"",C18-D18)))</f>
        <v/>
      </c>
      <c r="F18" s="8" t="str">
        <f aca="false">IF(売上!F18="","",売上!D18)</f>
        <v/>
      </c>
      <c r="G18" s="6" t="str">
        <f aca="false">IF(売上!F18="","",IF(NOT(AND($D$3="確認済み",$H$3=0)),NA(),IF(売上!B18&gt;$B$3,"",IF(E18&gt;0,MAX(0,$B$3-F18),0))))</f>
        <v/>
      </c>
      <c r="H18" s="1" t="str">
        <f aca="false">IF(売上!F18="","",IF(NOT(AND($D$3="確認済み",$H$3=0)),"入力を確認",IF(売上!B18&gt;$B$3,"基準日より後",IF(E18&lt;0,"過入金",IF(E18=0,IF(C18=0,"入金不要","入金済"),IF(G18&gt;0,IF(D18&gt;0,"期限超過・一部入金","期限超過"),IF(D18&gt;0,"一部入金","未入金")))))))</f>
        <v/>
      </c>
    </row>
    <row r="19" customFormat="false" ht="24" hidden="false" customHeight="true" outlineLevel="0" collapsed="false">
      <c r="A19" s="6" t="str">
        <f aca="false">IF(売上!F19="","",売上!A19)</f>
        <v/>
      </c>
      <c r="B19" s="6" t="str">
        <f aca="false">IF(売上!F19="","",売上!C19)</f>
        <v/>
      </c>
      <c r="C19" s="7" t="str">
        <f aca="false">IF(売上!F19="","",IF(NOT(AND($D$3="確認済み",$H$3=0)),NA(),IF(売上!B19&gt;$B$3,"",売上!E19)))</f>
        <v/>
      </c>
      <c r="D19" s="7" t="str">
        <f aca="false">IF(売上!F19="","",IF(NOT(AND($D$3="確認済み",$H$3=0)),NA(),IF(売上!B19&gt;$B$3,"",SUMIFS(入金!$F$8:$F$107,入金!$B$8:$B$107,A19))))</f>
        <v/>
      </c>
      <c r="E19" s="7" t="str">
        <f aca="false">IF(売上!F19="","",IF(NOT(AND($D$3="確認済み",$H$3=0)),NA(),IF(売上!B19&gt;$B$3,"",C19-D19)))</f>
        <v/>
      </c>
      <c r="F19" s="8" t="str">
        <f aca="false">IF(売上!F19="","",売上!D19)</f>
        <v/>
      </c>
      <c r="G19" s="6" t="str">
        <f aca="false">IF(売上!F19="","",IF(NOT(AND($D$3="確認済み",$H$3=0)),NA(),IF(売上!B19&gt;$B$3,"",IF(E19&gt;0,MAX(0,$B$3-F19),0))))</f>
        <v/>
      </c>
      <c r="H19" s="1" t="str">
        <f aca="false">IF(売上!F19="","",IF(NOT(AND($D$3="確認済み",$H$3=0)),"入力を確認",IF(売上!B19&gt;$B$3,"基準日より後",IF(E19&lt;0,"過入金",IF(E19=0,IF(C19=0,"入金不要","入金済"),IF(G19&gt;0,IF(D19&gt;0,"期限超過・一部入金","期限超過"),IF(D19&gt;0,"一部入金","未入金")))))))</f>
        <v/>
      </c>
    </row>
    <row r="20" customFormat="false" ht="24" hidden="false" customHeight="true" outlineLevel="0" collapsed="false">
      <c r="A20" s="6" t="str">
        <f aca="false">IF(売上!F20="","",売上!A20)</f>
        <v/>
      </c>
      <c r="B20" s="6" t="str">
        <f aca="false">IF(売上!F20="","",売上!C20)</f>
        <v/>
      </c>
      <c r="C20" s="7" t="str">
        <f aca="false">IF(売上!F20="","",IF(NOT(AND($D$3="確認済み",$H$3=0)),NA(),IF(売上!B20&gt;$B$3,"",売上!E20)))</f>
        <v/>
      </c>
      <c r="D20" s="7" t="str">
        <f aca="false">IF(売上!F20="","",IF(NOT(AND($D$3="確認済み",$H$3=0)),NA(),IF(売上!B20&gt;$B$3,"",SUMIFS(入金!$F$8:$F$107,入金!$B$8:$B$107,A20))))</f>
        <v/>
      </c>
      <c r="E20" s="7" t="str">
        <f aca="false">IF(売上!F20="","",IF(NOT(AND($D$3="確認済み",$H$3=0)),NA(),IF(売上!B20&gt;$B$3,"",C20-D20)))</f>
        <v/>
      </c>
      <c r="F20" s="8" t="str">
        <f aca="false">IF(売上!F20="","",売上!D20)</f>
        <v/>
      </c>
      <c r="G20" s="6" t="str">
        <f aca="false">IF(売上!F20="","",IF(NOT(AND($D$3="確認済み",$H$3=0)),NA(),IF(売上!B20&gt;$B$3,"",IF(E20&gt;0,MAX(0,$B$3-F20),0))))</f>
        <v/>
      </c>
      <c r="H20" s="1" t="str">
        <f aca="false">IF(売上!F20="","",IF(NOT(AND($D$3="確認済み",$H$3=0)),"入力を確認",IF(売上!B20&gt;$B$3,"基準日より後",IF(E20&lt;0,"過入金",IF(E20=0,IF(C20=0,"入金不要","入金済"),IF(G20&gt;0,IF(D20&gt;0,"期限超過・一部入金","期限超過"),IF(D20&gt;0,"一部入金","未入金")))))))</f>
        <v/>
      </c>
    </row>
    <row r="21" customFormat="false" ht="24" hidden="false" customHeight="true" outlineLevel="0" collapsed="false">
      <c r="A21" s="6" t="str">
        <f aca="false">IF(売上!F21="","",売上!A21)</f>
        <v/>
      </c>
      <c r="B21" s="6" t="str">
        <f aca="false">IF(売上!F21="","",売上!C21)</f>
        <v/>
      </c>
      <c r="C21" s="7" t="str">
        <f aca="false">IF(売上!F21="","",IF(NOT(AND($D$3="確認済み",$H$3=0)),NA(),IF(売上!B21&gt;$B$3,"",売上!E21)))</f>
        <v/>
      </c>
      <c r="D21" s="7" t="str">
        <f aca="false">IF(売上!F21="","",IF(NOT(AND($D$3="確認済み",$H$3=0)),NA(),IF(売上!B21&gt;$B$3,"",SUMIFS(入金!$F$8:$F$107,入金!$B$8:$B$107,A21))))</f>
        <v/>
      </c>
      <c r="E21" s="7" t="str">
        <f aca="false">IF(売上!F21="","",IF(NOT(AND($D$3="確認済み",$H$3=0)),NA(),IF(売上!B21&gt;$B$3,"",C21-D21)))</f>
        <v/>
      </c>
      <c r="F21" s="8" t="str">
        <f aca="false">IF(売上!F21="","",売上!D21)</f>
        <v/>
      </c>
      <c r="G21" s="6" t="str">
        <f aca="false">IF(売上!F21="","",IF(NOT(AND($D$3="確認済み",$H$3=0)),NA(),IF(売上!B21&gt;$B$3,"",IF(E21&gt;0,MAX(0,$B$3-F21),0))))</f>
        <v/>
      </c>
      <c r="H21" s="1" t="str">
        <f aca="false">IF(売上!F21="","",IF(NOT(AND($D$3="確認済み",$H$3=0)),"入力を確認",IF(売上!B21&gt;$B$3,"基準日より後",IF(E21&lt;0,"過入金",IF(E21=0,IF(C21=0,"入金不要","入金済"),IF(G21&gt;0,IF(D21&gt;0,"期限超過・一部入金","期限超過"),IF(D21&gt;0,"一部入金","未入金")))))))</f>
        <v/>
      </c>
    </row>
    <row r="22" customFormat="false" ht="24" hidden="false" customHeight="true" outlineLevel="0" collapsed="false">
      <c r="A22" s="6" t="str">
        <f aca="false">IF(売上!F22="","",売上!A22)</f>
        <v/>
      </c>
      <c r="B22" s="6" t="str">
        <f aca="false">IF(売上!F22="","",売上!C22)</f>
        <v/>
      </c>
      <c r="C22" s="7" t="str">
        <f aca="false">IF(売上!F22="","",IF(NOT(AND($D$3="確認済み",$H$3=0)),NA(),IF(売上!B22&gt;$B$3,"",売上!E22)))</f>
        <v/>
      </c>
      <c r="D22" s="7" t="str">
        <f aca="false">IF(売上!F22="","",IF(NOT(AND($D$3="確認済み",$H$3=0)),NA(),IF(売上!B22&gt;$B$3,"",SUMIFS(入金!$F$8:$F$107,入金!$B$8:$B$107,A22))))</f>
        <v/>
      </c>
      <c r="E22" s="7" t="str">
        <f aca="false">IF(売上!F22="","",IF(NOT(AND($D$3="確認済み",$H$3=0)),NA(),IF(売上!B22&gt;$B$3,"",C22-D22)))</f>
        <v/>
      </c>
      <c r="F22" s="8" t="str">
        <f aca="false">IF(売上!F22="","",売上!D22)</f>
        <v/>
      </c>
      <c r="G22" s="6" t="str">
        <f aca="false">IF(売上!F22="","",IF(NOT(AND($D$3="確認済み",$H$3=0)),NA(),IF(売上!B22&gt;$B$3,"",IF(E22&gt;0,MAX(0,$B$3-F22),0))))</f>
        <v/>
      </c>
      <c r="H22" s="1" t="str">
        <f aca="false">IF(売上!F22="","",IF(NOT(AND($D$3="確認済み",$H$3=0)),"入力を確認",IF(売上!B22&gt;$B$3,"基準日より後",IF(E22&lt;0,"過入金",IF(E22=0,IF(C22=0,"入金不要","入金済"),IF(G22&gt;0,IF(D22&gt;0,"期限超過・一部入金","期限超過"),IF(D22&gt;0,"一部入金","未入金")))))))</f>
        <v/>
      </c>
    </row>
    <row r="23" customFormat="false" ht="24" hidden="false" customHeight="true" outlineLevel="0" collapsed="false">
      <c r="A23" s="6" t="str">
        <f aca="false">IF(売上!F23="","",売上!A23)</f>
        <v/>
      </c>
      <c r="B23" s="6" t="str">
        <f aca="false">IF(売上!F23="","",売上!C23)</f>
        <v/>
      </c>
      <c r="C23" s="7" t="str">
        <f aca="false">IF(売上!F23="","",IF(NOT(AND($D$3="確認済み",$H$3=0)),NA(),IF(売上!B23&gt;$B$3,"",売上!E23)))</f>
        <v/>
      </c>
      <c r="D23" s="7" t="str">
        <f aca="false">IF(売上!F23="","",IF(NOT(AND($D$3="確認済み",$H$3=0)),NA(),IF(売上!B23&gt;$B$3,"",SUMIFS(入金!$F$8:$F$107,入金!$B$8:$B$107,A23))))</f>
        <v/>
      </c>
      <c r="E23" s="7" t="str">
        <f aca="false">IF(売上!F23="","",IF(NOT(AND($D$3="確認済み",$H$3=0)),NA(),IF(売上!B23&gt;$B$3,"",C23-D23)))</f>
        <v/>
      </c>
      <c r="F23" s="8" t="str">
        <f aca="false">IF(売上!F23="","",売上!D23)</f>
        <v/>
      </c>
      <c r="G23" s="6" t="str">
        <f aca="false">IF(売上!F23="","",IF(NOT(AND($D$3="確認済み",$H$3=0)),NA(),IF(売上!B23&gt;$B$3,"",IF(E23&gt;0,MAX(0,$B$3-F23),0))))</f>
        <v/>
      </c>
      <c r="H23" s="1" t="str">
        <f aca="false">IF(売上!F23="","",IF(NOT(AND($D$3="確認済み",$H$3=0)),"入力を確認",IF(売上!B23&gt;$B$3,"基準日より後",IF(E23&lt;0,"過入金",IF(E23=0,IF(C23=0,"入金不要","入金済"),IF(G23&gt;0,IF(D23&gt;0,"期限超過・一部入金","期限超過"),IF(D23&gt;0,"一部入金","未入金")))))))</f>
        <v/>
      </c>
    </row>
    <row r="24" customFormat="false" ht="24" hidden="false" customHeight="true" outlineLevel="0" collapsed="false">
      <c r="A24" s="6" t="str">
        <f aca="false">IF(売上!F24="","",売上!A24)</f>
        <v/>
      </c>
      <c r="B24" s="6" t="str">
        <f aca="false">IF(売上!F24="","",売上!C24)</f>
        <v/>
      </c>
      <c r="C24" s="7" t="str">
        <f aca="false">IF(売上!F24="","",IF(NOT(AND($D$3="確認済み",$H$3=0)),NA(),IF(売上!B24&gt;$B$3,"",売上!E24)))</f>
        <v/>
      </c>
      <c r="D24" s="7" t="str">
        <f aca="false">IF(売上!F24="","",IF(NOT(AND($D$3="確認済み",$H$3=0)),NA(),IF(売上!B24&gt;$B$3,"",SUMIFS(入金!$F$8:$F$107,入金!$B$8:$B$107,A24))))</f>
        <v/>
      </c>
      <c r="E24" s="7" t="str">
        <f aca="false">IF(売上!F24="","",IF(NOT(AND($D$3="確認済み",$H$3=0)),NA(),IF(売上!B24&gt;$B$3,"",C24-D24)))</f>
        <v/>
      </c>
      <c r="F24" s="8" t="str">
        <f aca="false">IF(売上!F24="","",売上!D24)</f>
        <v/>
      </c>
      <c r="G24" s="6" t="str">
        <f aca="false">IF(売上!F24="","",IF(NOT(AND($D$3="確認済み",$H$3=0)),NA(),IF(売上!B24&gt;$B$3,"",IF(E24&gt;0,MAX(0,$B$3-F24),0))))</f>
        <v/>
      </c>
      <c r="H24" s="1" t="str">
        <f aca="false">IF(売上!F24="","",IF(NOT(AND($D$3="確認済み",$H$3=0)),"入力を確認",IF(売上!B24&gt;$B$3,"基準日より後",IF(E24&lt;0,"過入金",IF(E24=0,IF(C24=0,"入金不要","入金済"),IF(G24&gt;0,IF(D24&gt;0,"期限超過・一部入金","期限超過"),IF(D24&gt;0,"一部入金","未入金")))))))</f>
        <v/>
      </c>
    </row>
    <row r="25" customFormat="false" ht="24" hidden="false" customHeight="true" outlineLevel="0" collapsed="false">
      <c r="A25" s="6" t="str">
        <f aca="false">IF(売上!F25="","",売上!A25)</f>
        <v/>
      </c>
      <c r="B25" s="6" t="str">
        <f aca="false">IF(売上!F25="","",売上!C25)</f>
        <v/>
      </c>
      <c r="C25" s="7" t="str">
        <f aca="false">IF(売上!F25="","",IF(NOT(AND($D$3="確認済み",$H$3=0)),NA(),IF(売上!B25&gt;$B$3,"",売上!E25)))</f>
        <v/>
      </c>
      <c r="D25" s="7" t="str">
        <f aca="false">IF(売上!F25="","",IF(NOT(AND($D$3="確認済み",$H$3=0)),NA(),IF(売上!B25&gt;$B$3,"",SUMIFS(入金!$F$8:$F$107,入金!$B$8:$B$107,A25))))</f>
        <v/>
      </c>
      <c r="E25" s="7" t="str">
        <f aca="false">IF(売上!F25="","",IF(NOT(AND($D$3="確認済み",$H$3=0)),NA(),IF(売上!B25&gt;$B$3,"",C25-D25)))</f>
        <v/>
      </c>
      <c r="F25" s="8" t="str">
        <f aca="false">IF(売上!F25="","",売上!D25)</f>
        <v/>
      </c>
      <c r="G25" s="6" t="str">
        <f aca="false">IF(売上!F25="","",IF(NOT(AND($D$3="確認済み",$H$3=0)),NA(),IF(売上!B25&gt;$B$3,"",IF(E25&gt;0,MAX(0,$B$3-F25),0))))</f>
        <v/>
      </c>
      <c r="H25" s="1" t="str">
        <f aca="false">IF(売上!F25="","",IF(NOT(AND($D$3="確認済み",$H$3=0)),"入力を確認",IF(売上!B25&gt;$B$3,"基準日より後",IF(E25&lt;0,"過入金",IF(E25=0,IF(C25=0,"入金不要","入金済"),IF(G25&gt;0,IF(D25&gt;0,"期限超過・一部入金","期限超過"),IF(D25&gt;0,"一部入金","未入金")))))))</f>
        <v/>
      </c>
    </row>
    <row r="26" customFormat="false" ht="24" hidden="false" customHeight="true" outlineLevel="0" collapsed="false">
      <c r="A26" s="6" t="str">
        <f aca="false">IF(売上!F26="","",売上!A26)</f>
        <v/>
      </c>
      <c r="B26" s="6" t="str">
        <f aca="false">IF(売上!F26="","",売上!C26)</f>
        <v/>
      </c>
      <c r="C26" s="7" t="str">
        <f aca="false">IF(売上!F26="","",IF(NOT(AND($D$3="確認済み",$H$3=0)),NA(),IF(売上!B26&gt;$B$3,"",売上!E26)))</f>
        <v/>
      </c>
      <c r="D26" s="7" t="str">
        <f aca="false">IF(売上!F26="","",IF(NOT(AND($D$3="確認済み",$H$3=0)),NA(),IF(売上!B26&gt;$B$3,"",SUMIFS(入金!$F$8:$F$107,入金!$B$8:$B$107,A26))))</f>
        <v/>
      </c>
      <c r="E26" s="7" t="str">
        <f aca="false">IF(売上!F26="","",IF(NOT(AND($D$3="確認済み",$H$3=0)),NA(),IF(売上!B26&gt;$B$3,"",C26-D26)))</f>
        <v/>
      </c>
      <c r="F26" s="8" t="str">
        <f aca="false">IF(売上!F26="","",売上!D26)</f>
        <v/>
      </c>
      <c r="G26" s="6" t="str">
        <f aca="false">IF(売上!F26="","",IF(NOT(AND($D$3="確認済み",$H$3=0)),NA(),IF(売上!B26&gt;$B$3,"",IF(E26&gt;0,MAX(0,$B$3-F26),0))))</f>
        <v/>
      </c>
      <c r="H26" s="1" t="str">
        <f aca="false">IF(売上!F26="","",IF(NOT(AND($D$3="確認済み",$H$3=0)),"入力を確認",IF(売上!B26&gt;$B$3,"基準日より後",IF(E26&lt;0,"過入金",IF(E26=0,IF(C26=0,"入金不要","入金済"),IF(G26&gt;0,IF(D26&gt;0,"期限超過・一部入金","期限超過"),IF(D26&gt;0,"一部入金","未入金")))))))</f>
        <v/>
      </c>
    </row>
    <row r="27" customFormat="false" ht="24" hidden="false" customHeight="true" outlineLevel="0" collapsed="false">
      <c r="A27" s="6" t="str">
        <f aca="false">IF(売上!F27="","",売上!A27)</f>
        <v/>
      </c>
      <c r="B27" s="6" t="str">
        <f aca="false">IF(売上!F27="","",売上!C27)</f>
        <v/>
      </c>
      <c r="C27" s="7" t="str">
        <f aca="false">IF(売上!F27="","",IF(NOT(AND($D$3="確認済み",$H$3=0)),NA(),IF(売上!B27&gt;$B$3,"",売上!E27)))</f>
        <v/>
      </c>
      <c r="D27" s="7" t="str">
        <f aca="false">IF(売上!F27="","",IF(NOT(AND($D$3="確認済み",$H$3=0)),NA(),IF(売上!B27&gt;$B$3,"",SUMIFS(入金!$F$8:$F$107,入金!$B$8:$B$107,A27))))</f>
        <v/>
      </c>
      <c r="E27" s="7" t="str">
        <f aca="false">IF(売上!F27="","",IF(NOT(AND($D$3="確認済み",$H$3=0)),NA(),IF(売上!B27&gt;$B$3,"",C27-D27)))</f>
        <v/>
      </c>
      <c r="F27" s="8" t="str">
        <f aca="false">IF(売上!F27="","",売上!D27)</f>
        <v/>
      </c>
      <c r="G27" s="6" t="str">
        <f aca="false">IF(売上!F27="","",IF(NOT(AND($D$3="確認済み",$H$3=0)),NA(),IF(売上!B27&gt;$B$3,"",IF(E27&gt;0,MAX(0,$B$3-F27),0))))</f>
        <v/>
      </c>
      <c r="H27" s="1" t="str">
        <f aca="false">IF(売上!F27="","",IF(NOT(AND($D$3="確認済み",$H$3=0)),"入力を確認",IF(売上!B27&gt;$B$3,"基準日より後",IF(E27&lt;0,"過入金",IF(E27=0,IF(C27=0,"入金不要","入金済"),IF(G27&gt;0,IF(D27&gt;0,"期限超過・一部入金","期限超過"),IF(D27&gt;0,"一部入金","未入金")))))))</f>
        <v/>
      </c>
    </row>
    <row r="28" customFormat="false" ht="24" hidden="false" customHeight="true" outlineLevel="0" collapsed="false">
      <c r="A28" s="6" t="str">
        <f aca="false">IF(売上!F28="","",売上!A28)</f>
        <v/>
      </c>
      <c r="B28" s="6" t="str">
        <f aca="false">IF(売上!F28="","",売上!C28)</f>
        <v/>
      </c>
      <c r="C28" s="7" t="str">
        <f aca="false">IF(売上!F28="","",IF(NOT(AND($D$3="確認済み",$H$3=0)),NA(),IF(売上!B28&gt;$B$3,"",売上!E28)))</f>
        <v/>
      </c>
      <c r="D28" s="7" t="str">
        <f aca="false">IF(売上!F28="","",IF(NOT(AND($D$3="確認済み",$H$3=0)),NA(),IF(売上!B28&gt;$B$3,"",SUMIFS(入金!$F$8:$F$107,入金!$B$8:$B$107,A28))))</f>
        <v/>
      </c>
      <c r="E28" s="7" t="str">
        <f aca="false">IF(売上!F28="","",IF(NOT(AND($D$3="確認済み",$H$3=0)),NA(),IF(売上!B28&gt;$B$3,"",C28-D28)))</f>
        <v/>
      </c>
      <c r="F28" s="8" t="str">
        <f aca="false">IF(売上!F28="","",売上!D28)</f>
        <v/>
      </c>
      <c r="G28" s="6" t="str">
        <f aca="false">IF(売上!F28="","",IF(NOT(AND($D$3="確認済み",$H$3=0)),NA(),IF(売上!B28&gt;$B$3,"",IF(E28&gt;0,MAX(0,$B$3-F28),0))))</f>
        <v/>
      </c>
      <c r="H28" s="1" t="str">
        <f aca="false">IF(売上!F28="","",IF(NOT(AND($D$3="確認済み",$H$3=0)),"入力を確認",IF(売上!B28&gt;$B$3,"基準日より後",IF(E28&lt;0,"過入金",IF(E28=0,IF(C28=0,"入金不要","入金済"),IF(G28&gt;0,IF(D28&gt;0,"期限超過・一部入金","期限超過"),IF(D28&gt;0,"一部入金","未入金")))))))</f>
        <v/>
      </c>
    </row>
    <row r="29" customFormat="false" ht="24" hidden="false" customHeight="true" outlineLevel="0" collapsed="false">
      <c r="A29" s="6" t="str">
        <f aca="false">IF(売上!F29="","",売上!A29)</f>
        <v/>
      </c>
      <c r="B29" s="6" t="str">
        <f aca="false">IF(売上!F29="","",売上!C29)</f>
        <v/>
      </c>
      <c r="C29" s="7" t="str">
        <f aca="false">IF(売上!F29="","",IF(NOT(AND($D$3="確認済み",$H$3=0)),NA(),IF(売上!B29&gt;$B$3,"",売上!E29)))</f>
        <v/>
      </c>
      <c r="D29" s="7" t="str">
        <f aca="false">IF(売上!F29="","",IF(NOT(AND($D$3="確認済み",$H$3=0)),NA(),IF(売上!B29&gt;$B$3,"",SUMIFS(入金!$F$8:$F$107,入金!$B$8:$B$107,A29))))</f>
        <v/>
      </c>
      <c r="E29" s="7" t="str">
        <f aca="false">IF(売上!F29="","",IF(NOT(AND($D$3="確認済み",$H$3=0)),NA(),IF(売上!B29&gt;$B$3,"",C29-D29)))</f>
        <v/>
      </c>
      <c r="F29" s="8" t="str">
        <f aca="false">IF(売上!F29="","",売上!D29)</f>
        <v/>
      </c>
      <c r="G29" s="6" t="str">
        <f aca="false">IF(売上!F29="","",IF(NOT(AND($D$3="確認済み",$H$3=0)),NA(),IF(売上!B29&gt;$B$3,"",IF(E29&gt;0,MAX(0,$B$3-F29),0))))</f>
        <v/>
      </c>
      <c r="H29" s="1" t="str">
        <f aca="false">IF(売上!F29="","",IF(NOT(AND($D$3="確認済み",$H$3=0)),"入力を確認",IF(売上!B29&gt;$B$3,"基準日より後",IF(E29&lt;0,"過入金",IF(E29=0,IF(C29=0,"入金不要","入金済"),IF(G29&gt;0,IF(D29&gt;0,"期限超過・一部入金","期限超過"),IF(D29&gt;0,"一部入金","未入金")))))))</f>
        <v/>
      </c>
    </row>
    <row r="30" customFormat="false" ht="24" hidden="false" customHeight="true" outlineLevel="0" collapsed="false">
      <c r="A30" s="6" t="str">
        <f aca="false">IF(売上!F30="","",売上!A30)</f>
        <v/>
      </c>
      <c r="B30" s="6" t="str">
        <f aca="false">IF(売上!F30="","",売上!C30)</f>
        <v/>
      </c>
      <c r="C30" s="7" t="str">
        <f aca="false">IF(売上!F30="","",IF(NOT(AND($D$3="確認済み",$H$3=0)),NA(),IF(売上!B30&gt;$B$3,"",売上!E30)))</f>
        <v/>
      </c>
      <c r="D30" s="7" t="str">
        <f aca="false">IF(売上!F30="","",IF(NOT(AND($D$3="確認済み",$H$3=0)),NA(),IF(売上!B30&gt;$B$3,"",SUMIFS(入金!$F$8:$F$107,入金!$B$8:$B$107,A30))))</f>
        <v/>
      </c>
      <c r="E30" s="7" t="str">
        <f aca="false">IF(売上!F30="","",IF(NOT(AND($D$3="確認済み",$H$3=0)),NA(),IF(売上!B30&gt;$B$3,"",C30-D30)))</f>
        <v/>
      </c>
      <c r="F30" s="8" t="str">
        <f aca="false">IF(売上!F30="","",売上!D30)</f>
        <v/>
      </c>
      <c r="G30" s="6" t="str">
        <f aca="false">IF(売上!F30="","",IF(NOT(AND($D$3="確認済み",$H$3=0)),NA(),IF(売上!B30&gt;$B$3,"",IF(E30&gt;0,MAX(0,$B$3-F30),0))))</f>
        <v/>
      </c>
      <c r="H30" s="1" t="str">
        <f aca="false">IF(売上!F30="","",IF(NOT(AND($D$3="確認済み",$H$3=0)),"入力を確認",IF(売上!B30&gt;$B$3,"基準日より後",IF(E30&lt;0,"過入金",IF(E30=0,IF(C30=0,"入金不要","入金済"),IF(G30&gt;0,IF(D30&gt;0,"期限超過・一部入金","期限超過"),IF(D30&gt;0,"一部入金","未入金")))))))</f>
        <v/>
      </c>
    </row>
    <row r="31" customFormat="false" ht="24" hidden="false" customHeight="true" outlineLevel="0" collapsed="false">
      <c r="A31" s="6" t="str">
        <f aca="false">IF(売上!F31="","",売上!A31)</f>
        <v/>
      </c>
      <c r="B31" s="6" t="str">
        <f aca="false">IF(売上!F31="","",売上!C31)</f>
        <v/>
      </c>
      <c r="C31" s="7" t="str">
        <f aca="false">IF(売上!F31="","",IF(NOT(AND($D$3="確認済み",$H$3=0)),NA(),IF(売上!B31&gt;$B$3,"",売上!E31)))</f>
        <v/>
      </c>
      <c r="D31" s="7" t="str">
        <f aca="false">IF(売上!F31="","",IF(NOT(AND($D$3="確認済み",$H$3=0)),NA(),IF(売上!B31&gt;$B$3,"",SUMIFS(入金!$F$8:$F$107,入金!$B$8:$B$107,A31))))</f>
        <v/>
      </c>
      <c r="E31" s="7" t="str">
        <f aca="false">IF(売上!F31="","",IF(NOT(AND($D$3="確認済み",$H$3=0)),NA(),IF(売上!B31&gt;$B$3,"",C31-D31)))</f>
        <v/>
      </c>
      <c r="F31" s="8" t="str">
        <f aca="false">IF(売上!F31="","",売上!D31)</f>
        <v/>
      </c>
      <c r="G31" s="6" t="str">
        <f aca="false">IF(売上!F31="","",IF(NOT(AND($D$3="確認済み",$H$3=0)),NA(),IF(売上!B31&gt;$B$3,"",IF(E31&gt;0,MAX(0,$B$3-F31),0))))</f>
        <v/>
      </c>
      <c r="H31" s="1" t="str">
        <f aca="false">IF(売上!F31="","",IF(NOT(AND($D$3="確認済み",$H$3=0)),"入力を確認",IF(売上!B31&gt;$B$3,"基準日より後",IF(E31&lt;0,"過入金",IF(E31=0,IF(C31=0,"入金不要","入金済"),IF(G31&gt;0,IF(D31&gt;0,"期限超過・一部入金","期限超過"),IF(D31&gt;0,"一部入金","未入金")))))))</f>
        <v/>
      </c>
    </row>
    <row r="32" customFormat="false" ht="24" hidden="false" customHeight="true" outlineLevel="0" collapsed="false">
      <c r="A32" s="6" t="str">
        <f aca="false">IF(売上!F32="","",売上!A32)</f>
        <v/>
      </c>
      <c r="B32" s="6" t="str">
        <f aca="false">IF(売上!F32="","",売上!C32)</f>
        <v/>
      </c>
      <c r="C32" s="7" t="str">
        <f aca="false">IF(売上!F32="","",IF(NOT(AND($D$3="確認済み",$H$3=0)),NA(),IF(売上!B32&gt;$B$3,"",売上!E32)))</f>
        <v/>
      </c>
      <c r="D32" s="7" t="str">
        <f aca="false">IF(売上!F32="","",IF(NOT(AND($D$3="確認済み",$H$3=0)),NA(),IF(売上!B32&gt;$B$3,"",SUMIFS(入金!$F$8:$F$107,入金!$B$8:$B$107,A32))))</f>
        <v/>
      </c>
      <c r="E32" s="7" t="str">
        <f aca="false">IF(売上!F32="","",IF(NOT(AND($D$3="確認済み",$H$3=0)),NA(),IF(売上!B32&gt;$B$3,"",C32-D32)))</f>
        <v/>
      </c>
      <c r="F32" s="8" t="str">
        <f aca="false">IF(売上!F32="","",売上!D32)</f>
        <v/>
      </c>
      <c r="G32" s="6" t="str">
        <f aca="false">IF(売上!F32="","",IF(NOT(AND($D$3="確認済み",$H$3=0)),NA(),IF(売上!B32&gt;$B$3,"",IF(E32&gt;0,MAX(0,$B$3-F32),0))))</f>
        <v/>
      </c>
      <c r="H32" s="1" t="str">
        <f aca="false">IF(売上!F32="","",IF(NOT(AND($D$3="確認済み",$H$3=0)),"入力を確認",IF(売上!B32&gt;$B$3,"基準日より後",IF(E32&lt;0,"過入金",IF(E32=0,IF(C32=0,"入金不要","入金済"),IF(G32&gt;0,IF(D32&gt;0,"期限超過・一部入金","期限超過"),IF(D32&gt;0,"一部入金","未入金")))))))</f>
        <v/>
      </c>
    </row>
    <row r="33" customFormat="false" ht="24" hidden="false" customHeight="true" outlineLevel="0" collapsed="false">
      <c r="A33" s="6" t="str">
        <f aca="false">IF(売上!F33="","",売上!A33)</f>
        <v/>
      </c>
      <c r="B33" s="6" t="str">
        <f aca="false">IF(売上!F33="","",売上!C33)</f>
        <v/>
      </c>
      <c r="C33" s="7" t="str">
        <f aca="false">IF(売上!F33="","",IF(NOT(AND($D$3="確認済み",$H$3=0)),NA(),IF(売上!B33&gt;$B$3,"",売上!E33)))</f>
        <v/>
      </c>
      <c r="D33" s="7" t="str">
        <f aca="false">IF(売上!F33="","",IF(NOT(AND($D$3="確認済み",$H$3=0)),NA(),IF(売上!B33&gt;$B$3,"",SUMIFS(入金!$F$8:$F$107,入金!$B$8:$B$107,A33))))</f>
        <v/>
      </c>
      <c r="E33" s="7" t="str">
        <f aca="false">IF(売上!F33="","",IF(NOT(AND($D$3="確認済み",$H$3=0)),NA(),IF(売上!B33&gt;$B$3,"",C33-D33)))</f>
        <v/>
      </c>
      <c r="F33" s="8" t="str">
        <f aca="false">IF(売上!F33="","",売上!D33)</f>
        <v/>
      </c>
      <c r="G33" s="6" t="str">
        <f aca="false">IF(売上!F33="","",IF(NOT(AND($D$3="確認済み",$H$3=0)),NA(),IF(売上!B33&gt;$B$3,"",IF(E33&gt;0,MAX(0,$B$3-F33),0))))</f>
        <v/>
      </c>
      <c r="H33" s="1" t="str">
        <f aca="false">IF(売上!F33="","",IF(NOT(AND($D$3="確認済み",$H$3=0)),"入力を確認",IF(売上!B33&gt;$B$3,"基準日より後",IF(E33&lt;0,"過入金",IF(E33=0,IF(C33=0,"入金不要","入金済"),IF(G33&gt;0,IF(D33&gt;0,"期限超過・一部入金","期限超過"),IF(D33&gt;0,"一部入金","未入金")))))))</f>
        <v/>
      </c>
    </row>
    <row r="34" customFormat="false" ht="24" hidden="false" customHeight="true" outlineLevel="0" collapsed="false">
      <c r="A34" s="6" t="str">
        <f aca="false">IF(売上!F34="","",売上!A34)</f>
        <v/>
      </c>
      <c r="B34" s="6" t="str">
        <f aca="false">IF(売上!F34="","",売上!C34)</f>
        <v/>
      </c>
      <c r="C34" s="7" t="str">
        <f aca="false">IF(売上!F34="","",IF(NOT(AND($D$3="確認済み",$H$3=0)),NA(),IF(売上!B34&gt;$B$3,"",売上!E34)))</f>
        <v/>
      </c>
      <c r="D34" s="7" t="str">
        <f aca="false">IF(売上!F34="","",IF(NOT(AND($D$3="確認済み",$H$3=0)),NA(),IF(売上!B34&gt;$B$3,"",SUMIFS(入金!$F$8:$F$107,入金!$B$8:$B$107,A34))))</f>
        <v/>
      </c>
      <c r="E34" s="7" t="str">
        <f aca="false">IF(売上!F34="","",IF(NOT(AND($D$3="確認済み",$H$3=0)),NA(),IF(売上!B34&gt;$B$3,"",C34-D34)))</f>
        <v/>
      </c>
      <c r="F34" s="8" t="str">
        <f aca="false">IF(売上!F34="","",売上!D34)</f>
        <v/>
      </c>
      <c r="G34" s="6" t="str">
        <f aca="false">IF(売上!F34="","",IF(NOT(AND($D$3="確認済み",$H$3=0)),NA(),IF(売上!B34&gt;$B$3,"",IF(E34&gt;0,MAX(0,$B$3-F34),0))))</f>
        <v/>
      </c>
      <c r="H34" s="1" t="str">
        <f aca="false">IF(売上!F34="","",IF(NOT(AND($D$3="確認済み",$H$3=0)),"入力を確認",IF(売上!B34&gt;$B$3,"基準日より後",IF(E34&lt;0,"過入金",IF(E34=0,IF(C34=0,"入金不要","入金済"),IF(G34&gt;0,IF(D34&gt;0,"期限超過・一部入金","期限超過"),IF(D34&gt;0,"一部入金","未入金")))))))</f>
        <v/>
      </c>
    </row>
    <row r="35" customFormat="false" ht="24" hidden="false" customHeight="true" outlineLevel="0" collapsed="false">
      <c r="A35" s="6" t="str">
        <f aca="false">IF(売上!F35="","",売上!A35)</f>
        <v/>
      </c>
      <c r="B35" s="6" t="str">
        <f aca="false">IF(売上!F35="","",売上!C35)</f>
        <v/>
      </c>
      <c r="C35" s="7" t="str">
        <f aca="false">IF(売上!F35="","",IF(NOT(AND($D$3="確認済み",$H$3=0)),NA(),IF(売上!B35&gt;$B$3,"",売上!E35)))</f>
        <v/>
      </c>
      <c r="D35" s="7" t="str">
        <f aca="false">IF(売上!F35="","",IF(NOT(AND($D$3="確認済み",$H$3=0)),NA(),IF(売上!B35&gt;$B$3,"",SUMIFS(入金!$F$8:$F$107,入金!$B$8:$B$107,A35))))</f>
        <v/>
      </c>
      <c r="E35" s="7" t="str">
        <f aca="false">IF(売上!F35="","",IF(NOT(AND($D$3="確認済み",$H$3=0)),NA(),IF(売上!B35&gt;$B$3,"",C35-D35)))</f>
        <v/>
      </c>
      <c r="F35" s="8" t="str">
        <f aca="false">IF(売上!F35="","",売上!D35)</f>
        <v/>
      </c>
      <c r="G35" s="6" t="str">
        <f aca="false">IF(売上!F35="","",IF(NOT(AND($D$3="確認済み",$H$3=0)),NA(),IF(売上!B35&gt;$B$3,"",IF(E35&gt;0,MAX(0,$B$3-F35),0))))</f>
        <v/>
      </c>
      <c r="H35" s="1" t="str">
        <f aca="false">IF(売上!F35="","",IF(NOT(AND($D$3="確認済み",$H$3=0)),"入力を確認",IF(売上!B35&gt;$B$3,"基準日より後",IF(E35&lt;0,"過入金",IF(E35=0,IF(C35=0,"入金不要","入金済"),IF(G35&gt;0,IF(D35&gt;0,"期限超過・一部入金","期限超過"),IF(D35&gt;0,"一部入金","未入金")))))))</f>
        <v/>
      </c>
    </row>
    <row r="36" customFormat="false" ht="24" hidden="false" customHeight="true" outlineLevel="0" collapsed="false">
      <c r="A36" s="6" t="str">
        <f aca="false">IF(売上!F36="","",売上!A36)</f>
        <v/>
      </c>
      <c r="B36" s="6" t="str">
        <f aca="false">IF(売上!F36="","",売上!C36)</f>
        <v/>
      </c>
      <c r="C36" s="7" t="str">
        <f aca="false">IF(売上!F36="","",IF(NOT(AND($D$3="確認済み",$H$3=0)),NA(),IF(売上!B36&gt;$B$3,"",売上!E36)))</f>
        <v/>
      </c>
      <c r="D36" s="7" t="str">
        <f aca="false">IF(売上!F36="","",IF(NOT(AND($D$3="確認済み",$H$3=0)),NA(),IF(売上!B36&gt;$B$3,"",SUMIFS(入金!$F$8:$F$107,入金!$B$8:$B$107,A36))))</f>
        <v/>
      </c>
      <c r="E36" s="7" t="str">
        <f aca="false">IF(売上!F36="","",IF(NOT(AND($D$3="確認済み",$H$3=0)),NA(),IF(売上!B36&gt;$B$3,"",C36-D36)))</f>
        <v/>
      </c>
      <c r="F36" s="8" t="str">
        <f aca="false">IF(売上!F36="","",売上!D36)</f>
        <v/>
      </c>
      <c r="G36" s="6" t="str">
        <f aca="false">IF(売上!F36="","",IF(NOT(AND($D$3="確認済み",$H$3=0)),NA(),IF(売上!B36&gt;$B$3,"",IF(E36&gt;0,MAX(0,$B$3-F36),0))))</f>
        <v/>
      </c>
      <c r="H36" s="1" t="str">
        <f aca="false">IF(売上!F36="","",IF(NOT(AND($D$3="確認済み",$H$3=0)),"入力を確認",IF(売上!B36&gt;$B$3,"基準日より後",IF(E36&lt;0,"過入金",IF(E36=0,IF(C36=0,"入金不要","入金済"),IF(G36&gt;0,IF(D36&gt;0,"期限超過・一部入金","期限超過"),IF(D36&gt;0,"一部入金","未入金")))))))</f>
        <v/>
      </c>
    </row>
    <row r="37" customFormat="false" ht="24" hidden="false" customHeight="true" outlineLevel="0" collapsed="false">
      <c r="A37" s="6" t="str">
        <f aca="false">IF(売上!F37="","",売上!A37)</f>
        <v/>
      </c>
      <c r="B37" s="6" t="str">
        <f aca="false">IF(売上!F37="","",売上!C37)</f>
        <v/>
      </c>
      <c r="C37" s="7" t="str">
        <f aca="false">IF(売上!F37="","",IF(NOT(AND($D$3="確認済み",$H$3=0)),NA(),IF(売上!B37&gt;$B$3,"",売上!E37)))</f>
        <v/>
      </c>
      <c r="D37" s="7" t="str">
        <f aca="false">IF(売上!F37="","",IF(NOT(AND($D$3="確認済み",$H$3=0)),NA(),IF(売上!B37&gt;$B$3,"",SUMIFS(入金!$F$8:$F$107,入金!$B$8:$B$107,A37))))</f>
        <v/>
      </c>
      <c r="E37" s="7" t="str">
        <f aca="false">IF(売上!F37="","",IF(NOT(AND($D$3="確認済み",$H$3=0)),NA(),IF(売上!B37&gt;$B$3,"",C37-D37)))</f>
        <v/>
      </c>
      <c r="F37" s="8" t="str">
        <f aca="false">IF(売上!F37="","",売上!D37)</f>
        <v/>
      </c>
      <c r="G37" s="6" t="str">
        <f aca="false">IF(売上!F37="","",IF(NOT(AND($D$3="確認済み",$H$3=0)),NA(),IF(売上!B37&gt;$B$3,"",IF(E37&gt;0,MAX(0,$B$3-F37),0))))</f>
        <v/>
      </c>
      <c r="H37" s="1" t="str">
        <f aca="false">IF(売上!F37="","",IF(NOT(AND($D$3="確認済み",$H$3=0)),"入力を確認",IF(売上!B37&gt;$B$3,"基準日より後",IF(E37&lt;0,"過入金",IF(E37=0,IF(C37=0,"入金不要","入金済"),IF(G37&gt;0,IF(D37&gt;0,"期限超過・一部入金","期限超過"),IF(D37&gt;0,"一部入金","未入金")))))))</f>
        <v/>
      </c>
    </row>
    <row r="38" customFormat="false" ht="24" hidden="false" customHeight="true" outlineLevel="0" collapsed="false">
      <c r="A38" s="6" t="str">
        <f aca="false">IF(売上!F38="","",売上!A38)</f>
        <v/>
      </c>
      <c r="B38" s="6" t="str">
        <f aca="false">IF(売上!F38="","",売上!C38)</f>
        <v/>
      </c>
      <c r="C38" s="7" t="str">
        <f aca="false">IF(売上!F38="","",IF(NOT(AND($D$3="確認済み",$H$3=0)),NA(),IF(売上!B38&gt;$B$3,"",売上!E38)))</f>
        <v/>
      </c>
      <c r="D38" s="7" t="str">
        <f aca="false">IF(売上!F38="","",IF(NOT(AND($D$3="確認済み",$H$3=0)),NA(),IF(売上!B38&gt;$B$3,"",SUMIFS(入金!$F$8:$F$107,入金!$B$8:$B$107,A38))))</f>
        <v/>
      </c>
      <c r="E38" s="7" t="str">
        <f aca="false">IF(売上!F38="","",IF(NOT(AND($D$3="確認済み",$H$3=0)),NA(),IF(売上!B38&gt;$B$3,"",C38-D38)))</f>
        <v/>
      </c>
      <c r="F38" s="8" t="str">
        <f aca="false">IF(売上!F38="","",売上!D38)</f>
        <v/>
      </c>
      <c r="G38" s="6" t="str">
        <f aca="false">IF(売上!F38="","",IF(NOT(AND($D$3="確認済み",$H$3=0)),NA(),IF(売上!B38&gt;$B$3,"",IF(E38&gt;0,MAX(0,$B$3-F38),0))))</f>
        <v/>
      </c>
      <c r="H38" s="1" t="str">
        <f aca="false">IF(売上!F38="","",IF(NOT(AND($D$3="確認済み",$H$3=0)),"入力を確認",IF(売上!B38&gt;$B$3,"基準日より後",IF(E38&lt;0,"過入金",IF(E38=0,IF(C38=0,"入金不要","入金済"),IF(G38&gt;0,IF(D38&gt;0,"期限超過・一部入金","期限超過"),IF(D38&gt;0,"一部入金","未入金")))))))</f>
        <v/>
      </c>
    </row>
    <row r="39" customFormat="false" ht="24" hidden="false" customHeight="true" outlineLevel="0" collapsed="false">
      <c r="A39" s="6" t="str">
        <f aca="false">IF(売上!F39="","",売上!A39)</f>
        <v/>
      </c>
      <c r="B39" s="6" t="str">
        <f aca="false">IF(売上!F39="","",売上!C39)</f>
        <v/>
      </c>
      <c r="C39" s="7" t="str">
        <f aca="false">IF(売上!F39="","",IF(NOT(AND($D$3="確認済み",$H$3=0)),NA(),IF(売上!B39&gt;$B$3,"",売上!E39)))</f>
        <v/>
      </c>
      <c r="D39" s="7" t="str">
        <f aca="false">IF(売上!F39="","",IF(NOT(AND($D$3="確認済み",$H$3=0)),NA(),IF(売上!B39&gt;$B$3,"",SUMIFS(入金!$F$8:$F$107,入金!$B$8:$B$107,A39))))</f>
        <v/>
      </c>
      <c r="E39" s="7" t="str">
        <f aca="false">IF(売上!F39="","",IF(NOT(AND($D$3="確認済み",$H$3=0)),NA(),IF(売上!B39&gt;$B$3,"",C39-D39)))</f>
        <v/>
      </c>
      <c r="F39" s="8" t="str">
        <f aca="false">IF(売上!F39="","",売上!D39)</f>
        <v/>
      </c>
      <c r="G39" s="6" t="str">
        <f aca="false">IF(売上!F39="","",IF(NOT(AND($D$3="確認済み",$H$3=0)),NA(),IF(売上!B39&gt;$B$3,"",IF(E39&gt;0,MAX(0,$B$3-F39),0))))</f>
        <v/>
      </c>
      <c r="H39" s="1" t="str">
        <f aca="false">IF(売上!F39="","",IF(NOT(AND($D$3="確認済み",$H$3=0)),"入力を確認",IF(売上!B39&gt;$B$3,"基準日より後",IF(E39&lt;0,"過入金",IF(E39=0,IF(C39=0,"入金不要","入金済"),IF(G39&gt;0,IF(D39&gt;0,"期限超過・一部入金","期限超過"),IF(D39&gt;0,"一部入金","未入金")))))))</f>
        <v/>
      </c>
    </row>
    <row r="40" customFormat="false" ht="24" hidden="false" customHeight="true" outlineLevel="0" collapsed="false">
      <c r="A40" s="6" t="str">
        <f aca="false">IF(売上!F40="","",売上!A40)</f>
        <v/>
      </c>
      <c r="B40" s="6" t="str">
        <f aca="false">IF(売上!F40="","",売上!C40)</f>
        <v/>
      </c>
      <c r="C40" s="7" t="str">
        <f aca="false">IF(売上!F40="","",IF(NOT(AND($D$3="確認済み",$H$3=0)),NA(),IF(売上!B40&gt;$B$3,"",売上!E40)))</f>
        <v/>
      </c>
      <c r="D40" s="7" t="str">
        <f aca="false">IF(売上!F40="","",IF(NOT(AND($D$3="確認済み",$H$3=0)),NA(),IF(売上!B40&gt;$B$3,"",SUMIFS(入金!$F$8:$F$107,入金!$B$8:$B$107,A40))))</f>
        <v/>
      </c>
      <c r="E40" s="7" t="str">
        <f aca="false">IF(売上!F40="","",IF(NOT(AND($D$3="確認済み",$H$3=0)),NA(),IF(売上!B40&gt;$B$3,"",C40-D40)))</f>
        <v/>
      </c>
      <c r="F40" s="8" t="str">
        <f aca="false">IF(売上!F40="","",売上!D40)</f>
        <v/>
      </c>
      <c r="G40" s="6" t="str">
        <f aca="false">IF(売上!F40="","",IF(NOT(AND($D$3="確認済み",$H$3=0)),NA(),IF(売上!B40&gt;$B$3,"",IF(E40&gt;0,MAX(0,$B$3-F40),0))))</f>
        <v/>
      </c>
      <c r="H40" s="1" t="str">
        <f aca="false">IF(売上!F40="","",IF(NOT(AND($D$3="確認済み",$H$3=0)),"入力を確認",IF(売上!B40&gt;$B$3,"基準日より後",IF(E40&lt;0,"過入金",IF(E40=0,IF(C40=0,"入金不要","入金済"),IF(G40&gt;0,IF(D40&gt;0,"期限超過・一部入金","期限超過"),IF(D40&gt;0,"一部入金","未入金")))))))</f>
        <v/>
      </c>
    </row>
    <row r="41" customFormat="false" ht="24" hidden="false" customHeight="true" outlineLevel="0" collapsed="false">
      <c r="A41" s="6" t="str">
        <f aca="false">IF(売上!F41="","",売上!A41)</f>
        <v/>
      </c>
      <c r="B41" s="6" t="str">
        <f aca="false">IF(売上!F41="","",売上!C41)</f>
        <v/>
      </c>
      <c r="C41" s="7" t="str">
        <f aca="false">IF(売上!F41="","",IF(NOT(AND($D$3="確認済み",$H$3=0)),NA(),IF(売上!B41&gt;$B$3,"",売上!E41)))</f>
        <v/>
      </c>
      <c r="D41" s="7" t="str">
        <f aca="false">IF(売上!F41="","",IF(NOT(AND($D$3="確認済み",$H$3=0)),NA(),IF(売上!B41&gt;$B$3,"",SUMIFS(入金!$F$8:$F$107,入金!$B$8:$B$107,A41))))</f>
        <v/>
      </c>
      <c r="E41" s="7" t="str">
        <f aca="false">IF(売上!F41="","",IF(NOT(AND($D$3="確認済み",$H$3=0)),NA(),IF(売上!B41&gt;$B$3,"",C41-D41)))</f>
        <v/>
      </c>
      <c r="F41" s="8" t="str">
        <f aca="false">IF(売上!F41="","",売上!D41)</f>
        <v/>
      </c>
      <c r="G41" s="6" t="str">
        <f aca="false">IF(売上!F41="","",IF(NOT(AND($D$3="確認済み",$H$3=0)),NA(),IF(売上!B41&gt;$B$3,"",IF(E41&gt;0,MAX(0,$B$3-F41),0))))</f>
        <v/>
      </c>
      <c r="H41" s="1" t="str">
        <f aca="false">IF(売上!F41="","",IF(NOT(AND($D$3="確認済み",$H$3=0)),"入力を確認",IF(売上!B41&gt;$B$3,"基準日より後",IF(E41&lt;0,"過入金",IF(E41=0,IF(C41=0,"入金不要","入金済"),IF(G41&gt;0,IF(D41&gt;0,"期限超過・一部入金","期限超過"),IF(D41&gt;0,"一部入金","未入金")))))))</f>
        <v/>
      </c>
    </row>
    <row r="42" customFormat="false" ht="24" hidden="false" customHeight="true" outlineLevel="0" collapsed="false">
      <c r="A42" s="6" t="str">
        <f aca="false">IF(売上!F42="","",売上!A42)</f>
        <v/>
      </c>
      <c r="B42" s="6" t="str">
        <f aca="false">IF(売上!F42="","",売上!C42)</f>
        <v/>
      </c>
      <c r="C42" s="7" t="str">
        <f aca="false">IF(売上!F42="","",IF(NOT(AND($D$3="確認済み",$H$3=0)),NA(),IF(売上!B42&gt;$B$3,"",売上!E42)))</f>
        <v/>
      </c>
      <c r="D42" s="7" t="str">
        <f aca="false">IF(売上!F42="","",IF(NOT(AND($D$3="確認済み",$H$3=0)),NA(),IF(売上!B42&gt;$B$3,"",SUMIFS(入金!$F$8:$F$107,入金!$B$8:$B$107,A42))))</f>
        <v/>
      </c>
      <c r="E42" s="7" t="str">
        <f aca="false">IF(売上!F42="","",IF(NOT(AND($D$3="確認済み",$H$3=0)),NA(),IF(売上!B42&gt;$B$3,"",C42-D42)))</f>
        <v/>
      </c>
      <c r="F42" s="8" t="str">
        <f aca="false">IF(売上!F42="","",売上!D42)</f>
        <v/>
      </c>
      <c r="G42" s="6" t="str">
        <f aca="false">IF(売上!F42="","",IF(NOT(AND($D$3="確認済み",$H$3=0)),NA(),IF(売上!B42&gt;$B$3,"",IF(E42&gt;0,MAX(0,$B$3-F42),0))))</f>
        <v/>
      </c>
      <c r="H42" s="1" t="str">
        <f aca="false">IF(売上!F42="","",IF(NOT(AND($D$3="確認済み",$H$3=0)),"入力を確認",IF(売上!B42&gt;$B$3,"基準日より後",IF(E42&lt;0,"過入金",IF(E42=0,IF(C42=0,"入金不要","入金済"),IF(G42&gt;0,IF(D42&gt;0,"期限超過・一部入金","期限超過"),IF(D42&gt;0,"一部入金","未入金")))))))</f>
        <v/>
      </c>
    </row>
    <row r="43" customFormat="false" ht="24" hidden="false" customHeight="true" outlineLevel="0" collapsed="false">
      <c r="A43" s="6" t="str">
        <f aca="false">IF(売上!F43="","",売上!A43)</f>
        <v/>
      </c>
      <c r="B43" s="6" t="str">
        <f aca="false">IF(売上!F43="","",売上!C43)</f>
        <v/>
      </c>
      <c r="C43" s="7" t="str">
        <f aca="false">IF(売上!F43="","",IF(NOT(AND($D$3="確認済み",$H$3=0)),NA(),IF(売上!B43&gt;$B$3,"",売上!E43)))</f>
        <v/>
      </c>
      <c r="D43" s="7" t="str">
        <f aca="false">IF(売上!F43="","",IF(NOT(AND($D$3="確認済み",$H$3=0)),NA(),IF(売上!B43&gt;$B$3,"",SUMIFS(入金!$F$8:$F$107,入金!$B$8:$B$107,A43))))</f>
        <v/>
      </c>
      <c r="E43" s="7" t="str">
        <f aca="false">IF(売上!F43="","",IF(NOT(AND($D$3="確認済み",$H$3=0)),NA(),IF(売上!B43&gt;$B$3,"",C43-D43)))</f>
        <v/>
      </c>
      <c r="F43" s="8" t="str">
        <f aca="false">IF(売上!F43="","",売上!D43)</f>
        <v/>
      </c>
      <c r="G43" s="6" t="str">
        <f aca="false">IF(売上!F43="","",IF(NOT(AND($D$3="確認済み",$H$3=0)),NA(),IF(売上!B43&gt;$B$3,"",IF(E43&gt;0,MAX(0,$B$3-F43),0))))</f>
        <v/>
      </c>
      <c r="H43" s="1" t="str">
        <f aca="false">IF(売上!F43="","",IF(NOT(AND($D$3="確認済み",$H$3=0)),"入力を確認",IF(売上!B43&gt;$B$3,"基準日より後",IF(E43&lt;0,"過入金",IF(E43=0,IF(C43=0,"入金不要","入金済"),IF(G43&gt;0,IF(D43&gt;0,"期限超過・一部入金","期限超過"),IF(D43&gt;0,"一部入金","未入金")))))))</f>
        <v/>
      </c>
    </row>
    <row r="44" customFormat="false" ht="24" hidden="false" customHeight="true" outlineLevel="0" collapsed="false">
      <c r="A44" s="6" t="str">
        <f aca="false">IF(売上!F44="","",売上!A44)</f>
        <v/>
      </c>
      <c r="B44" s="6" t="str">
        <f aca="false">IF(売上!F44="","",売上!C44)</f>
        <v/>
      </c>
      <c r="C44" s="7" t="str">
        <f aca="false">IF(売上!F44="","",IF(NOT(AND($D$3="確認済み",$H$3=0)),NA(),IF(売上!B44&gt;$B$3,"",売上!E44)))</f>
        <v/>
      </c>
      <c r="D44" s="7" t="str">
        <f aca="false">IF(売上!F44="","",IF(NOT(AND($D$3="確認済み",$H$3=0)),NA(),IF(売上!B44&gt;$B$3,"",SUMIFS(入金!$F$8:$F$107,入金!$B$8:$B$107,A44))))</f>
        <v/>
      </c>
      <c r="E44" s="7" t="str">
        <f aca="false">IF(売上!F44="","",IF(NOT(AND($D$3="確認済み",$H$3=0)),NA(),IF(売上!B44&gt;$B$3,"",C44-D44)))</f>
        <v/>
      </c>
      <c r="F44" s="8" t="str">
        <f aca="false">IF(売上!F44="","",売上!D44)</f>
        <v/>
      </c>
      <c r="G44" s="6" t="str">
        <f aca="false">IF(売上!F44="","",IF(NOT(AND($D$3="確認済み",$H$3=0)),NA(),IF(売上!B44&gt;$B$3,"",IF(E44&gt;0,MAX(0,$B$3-F44),0))))</f>
        <v/>
      </c>
      <c r="H44" s="1" t="str">
        <f aca="false">IF(売上!F44="","",IF(NOT(AND($D$3="確認済み",$H$3=0)),"入力を確認",IF(売上!B44&gt;$B$3,"基準日より後",IF(E44&lt;0,"過入金",IF(E44=0,IF(C44=0,"入金不要","入金済"),IF(G44&gt;0,IF(D44&gt;0,"期限超過・一部入金","期限超過"),IF(D44&gt;0,"一部入金","未入金")))))))</f>
        <v/>
      </c>
    </row>
    <row r="45" customFormat="false" ht="24" hidden="false" customHeight="true" outlineLevel="0" collapsed="false">
      <c r="A45" s="6" t="str">
        <f aca="false">IF(売上!F45="","",売上!A45)</f>
        <v/>
      </c>
      <c r="B45" s="6" t="str">
        <f aca="false">IF(売上!F45="","",売上!C45)</f>
        <v/>
      </c>
      <c r="C45" s="7" t="str">
        <f aca="false">IF(売上!F45="","",IF(NOT(AND($D$3="確認済み",$H$3=0)),NA(),IF(売上!B45&gt;$B$3,"",売上!E45)))</f>
        <v/>
      </c>
      <c r="D45" s="7" t="str">
        <f aca="false">IF(売上!F45="","",IF(NOT(AND($D$3="確認済み",$H$3=0)),NA(),IF(売上!B45&gt;$B$3,"",SUMIFS(入金!$F$8:$F$107,入金!$B$8:$B$107,A45))))</f>
        <v/>
      </c>
      <c r="E45" s="7" t="str">
        <f aca="false">IF(売上!F45="","",IF(NOT(AND($D$3="確認済み",$H$3=0)),NA(),IF(売上!B45&gt;$B$3,"",C45-D45)))</f>
        <v/>
      </c>
      <c r="F45" s="8" t="str">
        <f aca="false">IF(売上!F45="","",売上!D45)</f>
        <v/>
      </c>
      <c r="G45" s="6" t="str">
        <f aca="false">IF(売上!F45="","",IF(NOT(AND($D$3="確認済み",$H$3=0)),NA(),IF(売上!B45&gt;$B$3,"",IF(E45&gt;0,MAX(0,$B$3-F45),0))))</f>
        <v/>
      </c>
      <c r="H45" s="1" t="str">
        <f aca="false">IF(売上!F45="","",IF(NOT(AND($D$3="確認済み",$H$3=0)),"入力を確認",IF(売上!B45&gt;$B$3,"基準日より後",IF(E45&lt;0,"過入金",IF(E45=0,IF(C45=0,"入金不要","入金済"),IF(G45&gt;0,IF(D45&gt;0,"期限超過・一部入金","期限超過"),IF(D45&gt;0,"一部入金","未入金")))))))</f>
        <v/>
      </c>
    </row>
    <row r="46" customFormat="false" ht="24" hidden="false" customHeight="true" outlineLevel="0" collapsed="false">
      <c r="A46" s="6" t="str">
        <f aca="false">IF(売上!F46="","",売上!A46)</f>
        <v/>
      </c>
      <c r="B46" s="6" t="str">
        <f aca="false">IF(売上!F46="","",売上!C46)</f>
        <v/>
      </c>
      <c r="C46" s="7" t="str">
        <f aca="false">IF(売上!F46="","",IF(NOT(AND($D$3="確認済み",$H$3=0)),NA(),IF(売上!B46&gt;$B$3,"",売上!E46)))</f>
        <v/>
      </c>
      <c r="D46" s="7" t="str">
        <f aca="false">IF(売上!F46="","",IF(NOT(AND($D$3="確認済み",$H$3=0)),NA(),IF(売上!B46&gt;$B$3,"",SUMIFS(入金!$F$8:$F$107,入金!$B$8:$B$107,A46))))</f>
        <v/>
      </c>
      <c r="E46" s="7" t="str">
        <f aca="false">IF(売上!F46="","",IF(NOT(AND($D$3="確認済み",$H$3=0)),NA(),IF(売上!B46&gt;$B$3,"",C46-D46)))</f>
        <v/>
      </c>
      <c r="F46" s="8" t="str">
        <f aca="false">IF(売上!F46="","",売上!D46)</f>
        <v/>
      </c>
      <c r="G46" s="6" t="str">
        <f aca="false">IF(売上!F46="","",IF(NOT(AND($D$3="確認済み",$H$3=0)),NA(),IF(売上!B46&gt;$B$3,"",IF(E46&gt;0,MAX(0,$B$3-F46),0))))</f>
        <v/>
      </c>
      <c r="H46" s="1" t="str">
        <f aca="false">IF(売上!F46="","",IF(NOT(AND($D$3="確認済み",$H$3=0)),"入力を確認",IF(売上!B46&gt;$B$3,"基準日より後",IF(E46&lt;0,"過入金",IF(E46=0,IF(C46=0,"入金不要","入金済"),IF(G46&gt;0,IF(D46&gt;0,"期限超過・一部入金","期限超過"),IF(D46&gt;0,"一部入金","未入金")))))))</f>
        <v/>
      </c>
    </row>
    <row r="47" customFormat="false" ht="24" hidden="false" customHeight="true" outlineLevel="0" collapsed="false">
      <c r="A47" s="6" t="str">
        <f aca="false">IF(売上!F47="","",売上!A47)</f>
        <v/>
      </c>
      <c r="B47" s="6" t="str">
        <f aca="false">IF(売上!F47="","",売上!C47)</f>
        <v/>
      </c>
      <c r="C47" s="7" t="str">
        <f aca="false">IF(売上!F47="","",IF(NOT(AND($D$3="確認済み",$H$3=0)),NA(),IF(売上!B47&gt;$B$3,"",売上!E47)))</f>
        <v/>
      </c>
      <c r="D47" s="7" t="str">
        <f aca="false">IF(売上!F47="","",IF(NOT(AND($D$3="確認済み",$H$3=0)),NA(),IF(売上!B47&gt;$B$3,"",SUMIFS(入金!$F$8:$F$107,入金!$B$8:$B$107,A47))))</f>
        <v/>
      </c>
      <c r="E47" s="7" t="str">
        <f aca="false">IF(売上!F47="","",IF(NOT(AND($D$3="確認済み",$H$3=0)),NA(),IF(売上!B47&gt;$B$3,"",C47-D47)))</f>
        <v/>
      </c>
      <c r="F47" s="8" t="str">
        <f aca="false">IF(売上!F47="","",売上!D47)</f>
        <v/>
      </c>
      <c r="G47" s="6" t="str">
        <f aca="false">IF(売上!F47="","",IF(NOT(AND($D$3="確認済み",$H$3=0)),NA(),IF(売上!B47&gt;$B$3,"",IF(E47&gt;0,MAX(0,$B$3-F47),0))))</f>
        <v/>
      </c>
      <c r="H47" s="1" t="str">
        <f aca="false">IF(売上!F47="","",IF(NOT(AND($D$3="確認済み",$H$3=0)),"入力を確認",IF(売上!B47&gt;$B$3,"基準日より後",IF(E47&lt;0,"過入金",IF(E47=0,IF(C47=0,"入金不要","入金済"),IF(G47&gt;0,IF(D47&gt;0,"期限超過・一部入金","期限超過"),IF(D47&gt;0,"一部入金","未入金")))))))</f>
        <v/>
      </c>
    </row>
    <row r="48" customFormat="false" ht="24" hidden="false" customHeight="true" outlineLevel="0" collapsed="false">
      <c r="A48" s="6" t="str">
        <f aca="false">IF(売上!F48="","",売上!A48)</f>
        <v/>
      </c>
      <c r="B48" s="6" t="str">
        <f aca="false">IF(売上!F48="","",売上!C48)</f>
        <v/>
      </c>
      <c r="C48" s="7" t="str">
        <f aca="false">IF(売上!F48="","",IF(NOT(AND($D$3="確認済み",$H$3=0)),NA(),IF(売上!B48&gt;$B$3,"",売上!E48)))</f>
        <v/>
      </c>
      <c r="D48" s="7" t="str">
        <f aca="false">IF(売上!F48="","",IF(NOT(AND($D$3="確認済み",$H$3=0)),NA(),IF(売上!B48&gt;$B$3,"",SUMIFS(入金!$F$8:$F$107,入金!$B$8:$B$107,A48))))</f>
        <v/>
      </c>
      <c r="E48" s="7" t="str">
        <f aca="false">IF(売上!F48="","",IF(NOT(AND($D$3="確認済み",$H$3=0)),NA(),IF(売上!B48&gt;$B$3,"",C48-D48)))</f>
        <v/>
      </c>
      <c r="F48" s="8" t="str">
        <f aca="false">IF(売上!F48="","",売上!D48)</f>
        <v/>
      </c>
      <c r="G48" s="6" t="str">
        <f aca="false">IF(売上!F48="","",IF(NOT(AND($D$3="確認済み",$H$3=0)),NA(),IF(売上!B48&gt;$B$3,"",IF(E48&gt;0,MAX(0,$B$3-F48),0))))</f>
        <v/>
      </c>
      <c r="H48" s="1" t="str">
        <f aca="false">IF(売上!F48="","",IF(NOT(AND($D$3="確認済み",$H$3=0)),"入力を確認",IF(売上!B48&gt;$B$3,"基準日より後",IF(E48&lt;0,"過入金",IF(E48=0,IF(C48=0,"入金不要","入金済"),IF(G48&gt;0,IF(D48&gt;0,"期限超過・一部入金","期限超過"),IF(D48&gt;0,"一部入金","未入金")))))))</f>
        <v/>
      </c>
    </row>
    <row r="49" customFormat="false" ht="24" hidden="false" customHeight="true" outlineLevel="0" collapsed="false">
      <c r="A49" s="6" t="str">
        <f aca="false">IF(売上!F49="","",売上!A49)</f>
        <v/>
      </c>
      <c r="B49" s="6" t="str">
        <f aca="false">IF(売上!F49="","",売上!C49)</f>
        <v/>
      </c>
      <c r="C49" s="7" t="str">
        <f aca="false">IF(売上!F49="","",IF(NOT(AND($D$3="確認済み",$H$3=0)),NA(),IF(売上!B49&gt;$B$3,"",売上!E49)))</f>
        <v/>
      </c>
      <c r="D49" s="7" t="str">
        <f aca="false">IF(売上!F49="","",IF(NOT(AND($D$3="確認済み",$H$3=0)),NA(),IF(売上!B49&gt;$B$3,"",SUMIFS(入金!$F$8:$F$107,入金!$B$8:$B$107,A49))))</f>
        <v/>
      </c>
      <c r="E49" s="7" t="str">
        <f aca="false">IF(売上!F49="","",IF(NOT(AND($D$3="確認済み",$H$3=0)),NA(),IF(売上!B49&gt;$B$3,"",C49-D49)))</f>
        <v/>
      </c>
      <c r="F49" s="8" t="str">
        <f aca="false">IF(売上!F49="","",売上!D49)</f>
        <v/>
      </c>
      <c r="G49" s="6" t="str">
        <f aca="false">IF(売上!F49="","",IF(NOT(AND($D$3="確認済み",$H$3=0)),NA(),IF(売上!B49&gt;$B$3,"",IF(E49&gt;0,MAX(0,$B$3-F49),0))))</f>
        <v/>
      </c>
      <c r="H49" s="1" t="str">
        <f aca="false">IF(売上!F49="","",IF(NOT(AND($D$3="確認済み",$H$3=0)),"入力を確認",IF(売上!B49&gt;$B$3,"基準日より後",IF(E49&lt;0,"過入金",IF(E49=0,IF(C49=0,"入金不要","入金済"),IF(G49&gt;0,IF(D49&gt;0,"期限超過・一部入金","期限超過"),IF(D49&gt;0,"一部入金","未入金")))))))</f>
        <v/>
      </c>
    </row>
    <row r="50" customFormat="false" ht="24" hidden="false" customHeight="true" outlineLevel="0" collapsed="false">
      <c r="A50" s="6" t="str">
        <f aca="false">IF(売上!F50="","",売上!A50)</f>
        <v/>
      </c>
      <c r="B50" s="6" t="str">
        <f aca="false">IF(売上!F50="","",売上!C50)</f>
        <v/>
      </c>
      <c r="C50" s="7" t="str">
        <f aca="false">IF(売上!F50="","",IF(NOT(AND($D$3="確認済み",$H$3=0)),NA(),IF(売上!B50&gt;$B$3,"",売上!E50)))</f>
        <v/>
      </c>
      <c r="D50" s="7" t="str">
        <f aca="false">IF(売上!F50="","",IF(NOT(AND($D$3="確認済み",$H$3=0)),NA(),IF(売上!B50&gt;$B$3,"",SUMIFS(入金!$F$8:$F$107,入金!$B$8:$B$107,A50))))</f>
        <v/>
      </c>
      <c r="E50" s="7" t="str">
        <f aca="false">IF(売上!F50="","",IF(NOT(AND($D$3="確認済み",$H$3=0)),NA(),IF(売上!B50&gt;$B$3,"",C50-D50)))</f>
        <v/>
      </c>
      <c r="F50" s="8" t="str">
        <f aca="false">IF(売上!F50="","",売上!D50)</f>
        <v/>
      </c>
      <c r="G50" s="6" t="str">
        <f aca="false">IF(売上!F50="","",IF(NOT(AND($D$3="確認済み",$H$3=0)),NA(),IF(売上!B50&gt;$B$3,"",IF(E50&gt;0,MAX(0,$B$3-F50),0))))</f>
        <v/>
      </c>
      <c r="H50" s="1" t="str">
        <f aca="false">IF(売上!F50="","",IF(NOT(AND($D$3="確認済み",$H$3=0)),"入力を確認",IF(売上!B50&gt;$B$3,"基準日より後",IF(E50&lt;0,"過入金",IF(E50=0,IF(C50=0,"入金不要","入金済"),IF(G50&gt;0,IF(D50&gt;0,"期限超過・一部入金","期限超過"),IF(D50&gt;0,"一部入金","未入金")))))))</f>
        <v/>
      </c>
    </row>
    <row r="51" customFormat="false" ht="24" hidden="false" customHeight="true" outlineLevel="0" collapsed="false">
      <c r="A51" s="6" t="str">
        <f aca="false">IF(売上!F51="","",売上!A51)</f>
        <v/>
      </c>
      <c r="B51" s="6" t="str">
        <f aca="false">IF(売上!F51="","",売上!C51)</f>
        <v/>
      </c>
      <c r="C51" s="7" t="str">
        <f aca="false">IF(売上!F51="","",IF(NOT(AND($D$3="確認済み",$H$3=0)),NA(),IF(売上!B51&gt;$B$3,"",売上!E51)))</f>
        <v/>
      </c>
      <c r="D51" s="7" t="str">
        <f aca="false">IF(売上!F51="","",IF(NOT(AND($D$3="確認済み",$H$3=0)),NA(),IF(売上!B51&gt;$B$3,"",SUMIFS(入金!$F$8:$F$107,入金!$B$8:$B$107,A51))))</f>
        <v/>
      </c>
      <c r="E51" s="7" t="str">
        <f aca="false">IF(売上!F51="","",IF(NOT(AND($D$3="確認済み",$H$3=0)),NA(),IF(売上!B51&gt;$B$3,"",C51-D51)))</f>
        <v/>
      </c>
      <c r="F51" s="8" t="str">
        <f aca="false">IF(売上!F51="","",売上!D51)</f>
        <v/>
      </c>
      <c r="G51" s="6" t="str">
        <f aca="false">IF(売上!F51="","",IF(NOT(AND($D$3="確認済み",$H$3=0)),NA(),IF(売上!B51&gt;$B$3,"",IF(E51&gt;0,MAX(0,$B$3-F51),0))))</f>
        <v/>
      </c>
      <c r="H51" s="1" t="str">
        <f aca="false">IF(売上!F51="","",IF(NOT(AND($D$3="確認済み",$H$3=0)),"入力を確認",IF(売上!B51&gt;$B$3,"基準日より後",IF(E51&lt;0,"過入金",IF(E51=0,IF(C51=0,"入金不要","入金済"),IF(G51&gt;0,IF(D51&gt;0,"期限超過・一部入金","期限超過"),IF(D51&gt;0,"一部入金","未入金")))))))</f>
        <v/>
      </c>
    </row>
    <row r="52" customFormat="false" ht="24" hidden="false" customHeight="true" outlineLevel="0" collapsed="false">
      <c r="A52" s="6" t="str">
        <f aca="false">IF(売上!F52="","",売上!A52)</f>
        <v/>
      </c>
      <c r="B52" s="6" t="str">
        <f aca="false">IF(売上!F52="","",売上!C52)</f>
        <v/>
      </c>
      <c r="C52" s="7" t="str">
        <f aca="false">IF(売上!F52="","",IF(NOT(AND($D$3="確認済み",$H$3=0)),NA(),IF(売上!B52&gt;$B$3,"",売上!E52)))</f>
        <v/>
      </c>
      <c r="D52" s="7" t="str">
        <f aca="false">IF(売上!F52="","",IF(NOT(AND($D$3="確認済み",$H$3=0)),NA(),IF(売上!B52&gt;$B$3,"",SUMIFS(入金!$F$8:$F$107,入金!$B$8:$B$107,A52))))</f>
        <v/>
      </c>
      <c r="E52" s="7" t="str">
        <f aca="false">IF(売上!F52="","",IF(NOT(AND($D$3="確認済み",$H$3=0)),NA(),IF(売上!B52&gt;$B$3,"",C52-D52)))</f>
        <v/>
      </c>
      <c r="F52" s="8" t="str">
        <f aca="false">IF(売上!F52="","",売上!D52)</f>
        <v/>
      </c>
      <c r="G52" s="6" t="str">
        <f aca="false">IF(売上!F52="","",IF(NOT(AND($D$3="確認済み",$H$3=0)),NA(),IF(売上!B52&gt;$B$3,"",IF(E52&gt;0,MAX(0,$B$3-F52),0))))</f>
        <v/>
      </c>
      <c r="H52" s="1" t="str">
        <f aca="false">IF(売上!F52="","",IF(NOT(AND($D$3="確認済み",$H$3=0)),"入力を確認",IF(売上!B52&gt;$B$3,"基準日より後",IF(E52&lt;0,"過入金",IF(E52=0,IF(C52=0,"入金不要","入金済"),IF(G52&gt;0,IF(D52&gt;0,"期限超過・一部入金","期限超過"),IF(D52&gt;0,"一部入金","未入金")))))))</f>
        <v/>
      </c>
    </row>
    <row r="53" customFormat="false" ht="24" hidden="false" customHeight="true" outlineLevel="0" collapsed="false">
      <c r="A53" s="6" t="str">
        <f aca="false">IF(売上!F53="","",売上!A53)</f>
        <v/>
      </c>
      <c r="B53" s="6" t="str">
        <f aca="false">IF(売上!F53="","",売上!C53)</f>
        <v/>
      </c>
      <c r="C53" s="7" t="str">
        <f aca="false">IF(売上!F53="","",IF(NOT(AND($D$3="確認済み",$H$3=0)),NA(),IF(売上!B53&gt;$B$3,"",売上!E53)))</f>
        <v/>
      </c>
      <c r="D53" s="7" t="str">
        <f aca="false">IF(売上!F53="","",IF(NOT(AND($D$3="確認済み",$H$3=0)),NA(),IF(売上!B53&gt;$B$3,"",SUMIFS(入金!$F$8:$F$107,入金!$B$8:$B$107,A53))))</f>
        <v/>
      </c>
      <c r="E53" s="7" t="str">
        <f aca="false">IF(売上!F53="","",IF(NOT(AND($D$3="確認済み",$H$3=0)),NA(),IF(売上!B53&gt;$B$3,"",C53-D53)))</f>
        <v/>
      </c>
      <c r="F53" s="8" t="str">
        <f aca="false">IF(売上!F53="","",売上!D53)</f>
        <v/>
      </c>
      <c r="G53" s="6" t="str">
        <f aca="false">IF(売上!F53="","",IF(NOT(AND($D$3="確認済み",$H$3=0)),NA(),IF(売上!B53&gt;$B$3,"",IF(E53&gt;0,MAX(0,$B$3-F53),0))))</f>
        <v/>
      </c>
      <c r="H53" s="1" t="str">
        <f aca="false">IF(売上!F53="","",IF(NOT(AND($D$3="確認済み",$H$3=0)),"入力を確認",IF(売上!B53&gt;$B$3,"基準日より後",IF(E53&lt;0,"過入金",IF(E53=0,IF(C53=0,"入金不要","入金済"),IF(G53&gt;0,IF(D53&gt;0,"期限超過・一部入金","期限超過"),IF(D53&gt;0,"一部入金","未入金")))))))</f>
        <v/>
      </c>
    </row>
    <row r="54" customFormat="false" ht="24" hidden="false" customHeight="true" outlineLevel="0" collapsed="false">
      <c r="A54" s="6" t="str">
        <f aca="false">IF(売上!F54="","",売上!A54)</f>
        <v/>
      </c>
      <c r="B54" s="6" t="str">
        <f aca="false">IF(売上!F54="","",売上!C54)</f>
        <v/>
      </c>
      <c r="C54" s="7" t="str">
        <f aca="false">IF(売上!F54="","",IF(NOT(AND($D$3="確認済み",$H$3=0)),NA(),IF(売上!B54&gt;$B$3,"",売上!E54)))</f>
        <v/>
      </c>
      <c r="D54" s="7" t="str">
        <f aca="false">IF(売上!F54="","",IF(NOT(AND($D$3="確認済み",$H$3=0)),NA(),IF(売上!B54&gt;$B$3,"",SUMIFS(入金!$F$8:$F$107,入金!$B$8:$B$107,A54))))</f>
        <v/>
      </c>
      <c r="E54" s="7" t="str">
        <f aca="false">IF(売上!F54="","",IF(NOT(AND($D$3="確認済み",$H$3=0)),NA(),IF(売上!B54&gt;$B$3,"",C54-D54)))</f>
        <v/>
      </c>
      <c r="F54" s="8" t="str">
        <f aca="false">IF(売上!F54="","",売上!D54)</f>
        <v/>
      </c>
      <c r="G54" s="6" t="str">
        <f aca="false">IF(売上!F54="","",IF(NOT(AND($D$3="確認済み",$H$3=0)),NA(),IF(売上!B54&gt;$B$3,"",IF(E54&gt;0,MAX(0,$B$3-F54),0))))</f>
        <v/>
      </c>
      <c r="H54" s="1" t="str">
        <f aca="false">IF(売上!F54="","",IF(NOT(AND($D$3="確認済み",$H$3=0)),"入力を確認",IF(売上!B54&gt;$B$3,"基準日より後",IF(E54&lt;0,"過入金",IF(E54=0,IF(C54=0,"入金不要","入金済"),IF(G54&gt;0,IF(D54&gt;0,"期限超過・一部入金","期限超過"),IF(D54&gt;0,"一部入金","未入金")))))))</f>
        <v/>
      </c>
    </row>
    <row r="55" customFormat="false" ht="24" hidden="false" customHeight="true" outlineLevel="0" collapsed="false">
      <c r="A55" s="6" t="str">
        <f aca="false">IF(売上!F55="","",売上!A55)</f>
        <v/>
      </c>
      <c r="B55" s="6" t="str">
        <f aca="false">IF(売上!F55="","",売上!C55)</f>
        <v/>
      </c>
      <c r="C55" s="7" t="str">
        <f aca="false">IF(売上!F55="","",IF(NOT(AND($D$3="確認済み",$H$3=0)),NA(),IF(売上!B55&gt;$B$3,"",売上!E55)))</f>
        <v/>
      </c>
      <c r="D55" s="7" t="str">
        <f aca="false">IF(売上!F55="","",IF(NOT(AND($D$3="確認済み",$H$3=0)),NA(),IF(売上!B55&gt;$B$3,"",SUMIFS(入金!$F$8:$F$107,入金!$B$8:$B$107,A55))))</f>
        <v/>
      </c>
      <c r="E55" s="7" t="str">
        <f aca="false">IF(売上!F55="","",IF(NOT(AND($D$3="確認済み",$H$3=0)),NA(),IF(売上!B55&gt;$B$3,"",C55-D55)))</f>
        <v/>
      </c>
      <c r="F55" s="8" t="str">
        <f aca="false">IF(売上!F55="","",売上!D55)</f>
        <v/>
      </c>
      <c r="G55" s="6" t="str">
        <f aca="false">IF(売上!F55="","",IF(NOT(AND($D$3="確認済み",$H$3=0)),NA(),IF(売上!B55&gt;$B$3,"",IF(E55&gt;0,MAX(0,$B$3-F55),0))))</f>
        <v/>
      </c>
      <c r="H55" s="1" t="str">
        <f aca="false">IF(売上!F55="","",IF(NOT(AND($D$3="確認済み",$H$3=0)),"入力を確認",IF(売上!B55&gt;$B$3,"基準日より後",IF(E55&lt;0,"過入金",IF(E55=0,IF(C55=0,"入金不要","入金済"),IF(G55&gt;0,IF(D55&gt;0,"期限超過・一部入金","期限超過"),IF(D55&gt;0,"一部入金","未入金")))))))</f>
        <v/>
      </c>
    </row>
    <row r="56" customFormat="false" ht="24" hidden="false" customHeight="true" outlineLevel="0" collapsed="false">
      <c r="A56" s="6" t="str">
        <f aca="false">IF(売上!F56="","",売上!A56)</f>
        <v/>
      </c>
      <c r="B56" s="6" t="str">
        <f aca="false">IF(売上!F56="","",売上!C56)</f>
        <v/>
      </c>
      <c r="C56" s="7" t="str">
        <f aca="false">IF(売上!F56="","",IF(NOT(AND($D$3="確認済み",$H$3=0)),NA(),IF(売上!B56&gt;$B$3,"",売上!E56)))</f>
        <v/>
      </c>
      <c r="D56" s="7" t="str">
        <f aca="false">IF(売上!F56="","",IF(NOT(AND($D$3="確認済み",$H$3=0)),NA(),IF(売上!B56&gt;$B$3,"",SUMIFS(入金!$F$8:$F$107,入金!$B$8:$B$107,A56))))</f>
        <v/>
      </c>
      <c r="E56" s="7" t="str">
        <f aca="false">IF(売上!F56="","",IF(NOT(AND($D$3="確認済み",$H$3=0)),NA(),IF(売上!B56&gt;$B$3,"",C56-D56)))</f>
        <v/>
      </c>
      <c r="F56" s="8" t="str">
        <f aca="false">IF(売上!F56="","",売上!D56)</f>
        <v/>
      </c>
      <c r="G56" s="6" t="str">
        <f aca="false">IF(売上!F56="","",IF(NOT(AND($D$3="確認済み",$H$3=0)),NA(),IF(売上!B56&gt;$B$3,"",IF(E56&gt;0,MAX(0,$B$3-F56),0))))</f>
        <v/>
      </c>
      <c r="H56" s="1" t="str">
        <f aca="false">IF(売上!F56="","",IF(NOT(AND($D$3="確認済み",$H$3=0)),"入力を確認",IF(売上!B56&gt;$B$3,"基準日より後",IF(E56&lt;0,"過入金",IF(E56=0,IF(C56=0,"入金不要","入金済"),IF(G56&gt;0,IF(D56&gt;0,"期限超過・一部入金","期限超過"),IF(D56&gt;0,"一部入金","未入金")))))))</f>
        <v/>
      </c>
    </row>
    <row r="57" customFormat="false" ht="24" hidden="false" customHeight="true" outlineLevel="0" collapsed="false">
      <c r="A57" s="6" t="str">
        <f aca="false">IF(売上!F57="","",売上!A57)</f>
        <v/>
      </c>
      <c r="B57" s="6" t="str">
        <f aca="false">IF(売上!F57="","",売上!C57)</f>
        <v/>
      </c>
      <c r="C57" s="7" t="str">
        <f aca="false">IF(売上!F57="","",IF(NOT(AND($D$3="確認済み",$H$3=0)),NA(),IF(売上!B57&gt;$B$3,"",売上!E57)))</f>
        <v/>
      </c>
      <c r="D57" s="7" t="str">
        <f aca="false">IF(売上!F57="","",IF(NOT(AND($D$3="確認済み",$H$3=0)),NA(),IF(売上!B57&gt;$B$3,"",SUMIFS(入金!$F$8:$F$107,入金!$B$8:$B$107,A57))))</f>
        <v/>
      </c>
      <c r="E57" s="7" t="str">
        <f aca="false">IF(売上!F57="","",IF(NOT(AND($D$3="確認済み",$H$3=0)),NA(),IF(売上!B57&gt;$B$3,"",C57-D57)))</f>
        <v/>
      </c>
      <c r="F57" s="8" t="str">
        <f aca="false">IF(売上!F57="","",売上!D57)</f>
        <v/>
      </c>
      <c r="G57" s="6" t="str">
        <f aca="false">IF(売上!F57="","",IF(NOT(AND($D$3="確認済み",$H$3=0)),NA(),IF(売上!B57&gt;$B$3,"",IF(E57&gt;0,MAX(0,$B$3-F57),0))))</f>
        <v/>
      </c>
      <c r="H57" s="1" t="str">
        <f aca="false">IF(売上!F57="","",IF(NOT(AND($D$3="確認済み",$H$3=0)),"入力を確認",IF(売上!B57&gt;$B$3,"基準日より後",IF(E57&lt;0,"過入金",IF(E57=0,IF(C57=0,"入金不要","入金済"),IF(G57&gt;0,IF(D57&gt;0,"期限超過・一部入金","期限超過"),IF(D57&gt;0,"一部入金","未入金")))))))</f>
        <v/>
      </c>
    </row>
    <row r="58" customFormat="false" ht="24" hidden="false" customHeight="true" outlineLevel="0" collapsed="false">
      <c r="A58" s="1"/>
      <c r="B58" s="1"/>
      <c r="C58" s="1"/>
      <c r="D58" s="1"/>
      <c r="E58" s="1"/>
      <c r="F58" s="1"/>
      <c r="G58" s="1"/>
      <c r="H58" s="1"/>
    </row>
    <row r="59" customFormat="false" ht="24" hidden="false" customHeight="true" outlineLevel="0" collapsed="false">
      <c r="A59" s="1"/>
      <c r="B59" s="1"/>
      <c r="C59" s="1"/>
      <c r="D59" s="1"/>
      <c r="E59" s="1"/>
      <c r="F59" s="1"/>
      <c r="G59" s="1"/>
      <c r="H59" s="1"/>
    </row>
    <row r="60" customFormat="false" ht="24" hidden="false" customHeight="true" outlineLevel="0" collapsed="false">
      <c r="A60" s="1"/>
      <c r="B60" s="1"/>
      <c r="C60" s="1"/>
      <c r="D60" s="1"/>
      <c r="E60" s="1"/>
      <c r="F60" s="1"/>
      <c r="G60" s="1"/>
      <c r="H60" s="1"/>
    </row>
    <row r="61" customFormat="false" ht="24" hidden="false" customHeight="true" outlineLevel="0" collapsed="false">
      <c r="A61" s="1"/>
      <c r="B61" s="1"/>
      <c r="C61" s="1"/>
      <c r="D61" s="1"/>
      <c r="E61" s="1"/>
      <c r="F61" s="1"/>
      <c r="G61" s="1"/>
      <c r="H61" s="1"/>
    </row>
    <row r="62" customFormat="false" ht="24" hidden="false" customHeight="true" outlineLevel="0" collapsed="false">
      <c r="A62" s="1"/>
      <c r="B62" s="1"/>
      <c r="C62" s="1"/>
      <c r="D62" s="1"/>
      <c r="E62" s="1"/>
      <c r="F62" s="1"/>
      <c r="G62" s="1"/>
      <c r="H62" s="1"/>
    </row>
    <row r="63" customFormat="false" ht="24" hidden="false" customHeight="true" outlineLevel="0" collapsed="false">
      <c r="A63" s="1"/>
      <c r="B63" s="1"/>
      <c r="C63" s="1"/>
      <c r="D63" s="1"/>
      <c r="E63" s="1"/>
      <c r="F63" s="1"/>
      <c r="G63" s="1"/>
      <c r="H63" s="1"/>
    </row>
    <row r="64" customFormat="false" ht="24" hidden="false" customHeight="true" outlineLevel="0" collapsed="false">
      <c r="A64" s="1"/>
      <c r="B64" s="1"/>
      <c r="C64" s="1"/>
      <c r="D64" s="1"/>
      <c r="E64" s="1"/>
      <c r="F64" s="1"/>
      <c r="G64" s="1"/>
      <c r="H64" s="1"/>
    </row>
    <row r="65" customFormat="false" ht="24" hidden="false" customHeight="true" outlineLevel="0" collapsed="false">
      <c r="A65" s="1"/>
      <c r="B65" s="1"/>
      <c r="C65" s="1"/>
      <c r="D65" s="1"/>
      <c r="E65" s="1"/>
      <c r="F65" s="1"/>
      <c r="G65" s="1"/>
      <c r="H65" s="1"/>
    </row>
    <row r="66" customFormat="false" ht="24" hidden="false" customHeight="true" outlineLevel="0" collapsed="false">
      <c r="A66" s="1"/>
      <c r="B66" s="1"/>
      <c r="C66" s="1"/>
      <c r="D66" s="1"/>
      <c r="E66" s="1"/>
      <c r="F66" s="1"/>
      <c r="G66" s="1"/>
      <c r="H66" s="1"/>
    </row>
    <row r="67" customFormat="false" ht="24" hidden="false" customHeight="true" outlineLevel="0" collapsed="false">
      <c r="A67" s="1"/>
      <c r="B67" s="1"/>
      <c r="C67" s="1"/>
      <c r="D67" s="1"/>
      <c r="E67" s="1"/>
      <c r="F67" s="1"/>
      <c r="G67" s="1"/>
      <c r="H67" s="1"/>
    </row>
    <row r="68" customFormat="false" ht="24" hidden="false" customHeight="true" outlineLevel="0" collapsed="false">
      <c r="A68" s="1"/>
      <c r="B68" s="1"/>
      <c r="C68" s="1"/>
      <c r="D68" s="1"/>
      <c r="E68" s="1"/>
      <c r="F68" s="1"/>
      <c r="G68" s="1"/>
      <c r="H68" s="1"/>
    </row>
    <row r="69" customFormat="false" ht="24" hidden="false" customHeight="true" outlineLevel="0" collapsed="false">
      <c r="A69" s="1"/>
      <c r="B69" s="1"/>
      <c r="C69" s="1"/>
      <c r="D69" s="1"/>
      <c r="E69" s="1"/>
      <c r="F69" s="1"/>
      <c r="G69" s="1"/>
      <c r="H69" s="1"/>
    </row>
    <row r="70" customFormat="false" ht="24" hidden="false" customHeight="true" outlineLevel="0" collapsed="false">
      <c r="A70" s="1"/>
      <c r="B70" s="1"/>
      <c r="C70" s="1"/>
      <c r="D70" s="1"/>
      <c r="E70" s="1"/>
      <c r="F70" s="1"/>
      <c r="G70" s="1"/>
      <c r="H70" s="1"/>
    </row>
    <row r="71" customFormat="false" ht="24" hidden="false" customHeight="true" outlineLevel="0" collapsed="false">
      <c r="A71" s="1"/>
      <c r="B71" s="1"/>
      <c r="C71" s="1"/>
      <c r="D71" s="1"/>
      <c r="E71" s="1"/>
      <c r="F71" s="1"/>
      <c r="G71" s="1"/>
      <c r="H71" s="1"/>
    </row>
    <row r="72" customFormat="false" ht="24" hidden="false" customHeight="true" outlineLevel="0" collapsed="false">
      <c r="A72" s="1"/>
      <c r="B72" s="1"/>
      <c r="C72" s="1"/>
      <c r="D72" s="1"/>
      <c r="E72" s="1"/>
      <c r="F72" s="1"/>
      <c r="G72" s="1"/>
      <c r="H72" s="1"/>
    </row>
    <row r="73" customFormat="false" ht="24" hidden="false" customHeight="true" outlineLevel="0" collapsed="false">
      <c r="A73" s="1"/>
      <c r="B73" s="1"/>
      <c r="C73" s="1"/>
      <c r="D73" s="1"/>
      <c r="E73" s="1"/>
      <c r="F73" s="1"/>
      <c r="G73" s="1"/>
      <c r="H73" s="1"/>
    </row>
    <row r="74" customFormat="false" ht="24" hidden="false" customHeight="true" outlineLevel="0" collapsed="false">
      <c r="A74" s="1"/>
      <c r="B74" s="1"/>
      <c r="C74" s="1"/>
      <c r="D74" s="1"/>
      <c r="E74" s="1"/>
      <c r="F74" s="1"/>
      <c r="G74" s="1"/>
      <c r="H74" s="1"/>
    </row>
    <row r="75" customFormat="false" ht="24" hidden="false" customHeight="true" outlineLevel="0" collapsed="false">
      <c r="A75" s="1"/>
      <c r="B75" s="1"/>
      <c r="C75" s="1"/>
      <c r="D75" s="1"/>
      <c r="E75" s="1"/>
      <c r="F75" s="1"/>
      <c r="G75" s="1"/>
      <c r="H75" s="1"/>
    </row>
    <row r="76" customFormat="false" ht="24" hidden="false" customHeight="true" outlineLevel="0" collapsed="false">
      <c r="A76" s="1"/>
      <c r="B76" s="1"/>
      <c r="C76" s="1"/>
      <c r="D76" s="1"/>
      <c r="E76" s="1"/>
      <c r="F76" s="1"/>
      <c r="G76" s="1"/>
      <c r="H76" s="1"/>
    </row>
    <row r="77" customFormat="false" ht="24" hidden="false" customHeight="true" outlineLevel="0" collapsed="false">
      <c r="A77" s="1"/>
      <c r="B77" s="1"/>
      <c r="C77" s="1"/>
      <c r="D77" s="1"/>
      <c r="E77" s="1"/>
      <c r="F77" s="1"/>
      <c r="G77" s="1"/>
      <c r="H77" s="1"/>
    </row>
    <row r="78" customFormat="false" ht="24" hidden="false" customHeight="true" outlineLevel="0" collapsed="false">
      <c r="A78" s="1"/>
      <c r="B78" s="1"/>
      <c r="C78" s="1"/>
      <c r="D78" s="1"/>
      <c r="E78" s="1"/>
      <c r="F78" s="1"/>
      <c r="G78" s="1"/>
      <c r="H78" s="1"/>
    </row>
    <row r="79" customFormat="false" ht="24" hidden="false" customHeight="true" outlineLevel="0" collapsed="false">
      <c r="A79" s="1"/>
      <c r="B79" s="1"/>
      <c r="C79" s="1"/>
      <c r="D79" s="1"/>
      <c r="E79" s="1"/>
      <c r="F79" s="1"/>
      <c r="G79" s="1"/>
      <c r="H79" s="1"/>
    </row>
    <row r="80" customFormat="false" ht="24" hidden="false" customHeight="true" outlineLevel="0" collapsed="false">
      <c r="A80" s="1"/>
      <c r="B80" s="1"/>
      <c r="C80" s="1"/>
      <c r="D80" s="1"/>
      <c r="E80" s="1"/>
      <c r="F80" s="1"/>
      <c r="G80" s="1"/>
      <c r="H80" s="1"/>
    </row>
    <row r="81" customFormat="false" ht="24" hidden="false" customHeight="true" outlineLevel="0" collapsed="false">
      <c r="A81" s="1"/>
      <c r="B81" s="1"/>
      <c r="C81" s="1"/>
      <c r="D81" s="1"/>
      <c r="E81" s="1"/>
      <c r="F81" s="1"/>
      <c r="G81" s="1"/>
      <c r="H81" s="1"/>
    </row>
    <row r="82" customFormat="false" ht="24" hidden="false" customHeight="true" outlineLevel="0" collapsed="false">
      <c r="A82" s="1"/>
      <c r="B82" s="1"/>
      <c r="C82" s="1"/>
      <c r="D82" s="1"/>
      <c r="E82" s="1"/>
      <c r="F82" s="1"/>
      <c r="G82" s="1"/>
      <c r="H82" s="1"/>
    </row>
    <row r="83" customFormat="false" ht="24" hidden="false" customHeight="true" outlineLevel="0" collapsed="false">
      <c r="A83" s="1"/>
      <c r="B83" s="1"/>
      <c r="C83" s="1"/>
      <c r="D83" s="1"/>
      <c r="E83" s="1"/>
      <c r="F83" s="1"/>
      <c r="G83" s="1"/>
      <c r="H83" s="1"/>
    </row>
    <row r="84" customFormat="false" ht="24" hidden="false" customHeight="true" outlineLevel="0" collapsed="false">
      <c r="A84" s="1"/>
      <c r="B84" s="1"/>
      <c r="C84" s="1"/>
      <c r="D84" s="1"/>
      <c r="E84" s="1"/>
      <c r="F84" s="1"/>
      <c r="G84" s="1"/>
      <c r="H84" s="1"/>
    </row>
    <row r="85" customFormat="false" ht="24" hidden="false" customHeight="true" outlineLevel="0" collapsed="false">
      <c r="A85" s="1"/>
      <c r="B85" s="1"/>
      <c r="C85" s="1"/>
      <c r="D85" s="1"/>
      <c r="E85" s="1"/>
      <c r="F85" s="1"/>
      <c r="G85" s="1"/>
      <c r="H85" s="1"/>
    </row>
    <row r="86" customFormat="false" ht="24" hidden="false" customHeight="true" outlineLevel="0" collapsed="false">
      <c r="A86" s="1"/>
      <c r="B86" s="1"/>
      <c r="C86" s="1"/>
      <c r="D86" s="1"/>
      <c r="E86" s="1"/>
      <c r="F86" s="1"/>
      <c r="G86" s="1"/>
      <c r="H86" s="1"/>
    </row>
    <row r="87" customFormat="false" ht="24" hidden="false" customHeight="true" outlineLevel="0" collapsed="false">
      <c r="A87" s="1"/>
      <c r="B87" s="1"/>
      <c r="C87" s="1"/>
      <c r="D87" s="1"/>
      <c r="E87" s="1"/>
      <c r="F87" s="1"/>
      <c r="G87" s="1"/>
      <c r="H87" s="1"/>
    </row>
    <row r="88" customFormat="false" ht="24" hidden="false" customHeight="true" outlineLevel="0" collapsed="false">
      <c r="A88" s="1"/>
      <c r="B88" s="1"/>
      <c r="C88" s="1"/>
      <c r="D88" s="1"/>
      <c r="E88" s="1"/>
      <c r="F88" s="1"/>
      <c r="G88" s="1"/>
      <c r="H88" s="1"/>
    </row>
    <row r="89" customFormat="false" ht="24" hidden="false" customHeight="true" outlineLevel="0" collapsed="false">
      <c r="A89" s="1"/>
      <c r="B89" s="1"/>
      <c r="C89" s="1"/>
      <c r="D89" s="1"/>
      <c r="E89" s="1"/>
      <c r="F89" s="1"/>
      <c r="G89" s="1"/>
      <c r="H89" s="1"/>
    </row>
    <row r="90" customFormat="false" ht="24" hidden="false" customHeight="true" outlineLevel="0" collapsed="false">
      <c r="A90" s="1"/>
      <c r="B90" s="1"/>
      <c r="C90" s="1"/>
      <c r="D90" s="1"/>
      <c r="E90" s="1"/>
      <c r="F90" s="1"/>
      <c r="G90" s="1"/>
      <c r="H90" s="1"/>
    </row>
    <row r="91" customFormat="false" ht="24" hidden="false" customHeight="true" outlineLevel="0" collapsed="false">
      <c r="A91" s="1"/>
      <c r="B91" s="1"/>
      <c r="C91" s="1"/>
      <c r="D91" s="1"/>
      <c r="E91" s="1"/>
      <c r="F91" s="1"/>
      <c r="G91" s="1"/>
      <c r="H91" s="1"/>
    </row>
    <row r="92" customFormat="false" ht="24" hidden="false" customHeight="true" outlineLevel="0" collapsed="false">
      <c r="A92" s="1"/>
      <c r="B92" s="1"/>
      <c r="C92" s="1"/>
      <c r="D92" s="1"/>
      <c r="E92" s="1"/>
      <c r="F92" s="1"/>
      <c r="G92" s="1"/>
      <c r="H92" s="1"/>
    </row>
    <row r="93" customFormat="false" ht="24" hidden="false" customHeight="true" outlineLevel="0" collapsed="false">
      <c r="A93" s="1"/>
      <c r="B93" s="1"/>
      <c r="C93" s="1"/>
      <c r="D93" s="1"/>
      <c r="E93" s="1"/>
      <c r="F93" s="1"/>
      <c r="G93" s="1"/>
      <c r="H93" s="1"/>
    </row>
    <row r="94" customFormat="false" ht="24" hidden="false" customHeight="true" outlineLevel="0" collapsed="false">
      <c r="A94" s="1"/>
      <c r="B94" s="1"/>
      <c r="C94" s="1"/>
      <c r="D94" s="1"/>
      <c r="E94" s="1"/>
      <c r="F94" s="1"/>
      <c r="G94" s="1"/>
      <c r="H94" s="1"/>
    </row>
    <row r="95" customFormat="false" ht="24" hidden="false" customHeight="true" outlineLevel="0" collapsed="false">
      <c r="A95" s="1"/>
      <c r="B95" s="1"/>
      <c r="C95" s="1"/>
      <c r="D95" s="1"/>
      <c r="E95" s="1"/>
      <c r="F95" s="1"/>
      <c r="G95" s="1"/>
      <c r="H95" s="1"/>
    </row>
    <row r="96" customFormat="false" ht="24" hidden="false" customHeight="true" outlineLevel="0" collapsed="false">
      <c r="A96" s="1"/>
      <c r="B96" s="1"/>
      <c r="C96" s="1"/>
      <c r="D96" s="1"/>
      <c r="E96" s="1"/>
      <c r="F96" s="1"/>
      <c r="G96" s="1"/>
      <c r="H96" s="1"/>
    </row>
    <row r="97" customFormat="false" ht="24" hidden="false" customHeight="true" outlineLevel="0" collapsed="false">
      <c r="A97" s="1"/>
      <c r="B97" s="1"/>
      <c r="C97" s="1"/>
      <c r="D97" s="1"/>
      <c r="E97" s="1"/>
      <c r="F97" s="1"/>
      <c r="G97" s="1"/>
      <c r="H97" s="1"/>
    </row>
    <row r="98" customFormat="false" ht="24" hidden="false" customHeight="true" outlineLevel="0" collapsed="false">
      <c r="A98" s="1"/>
      <c r="B98" s="1"/>
      <c r="C98" s="1"/>
      <c r="D98" s="1"/>
      <c r="E98" s="1"/>
      <c r="F98" s="1"/>
      <c r="G98" s="1"/>
      <c r="H98" s="1"/>
    </row>
    <row r="99" customFormat="false" ht="24" hidden="false" customHeight="true" outlineLevel="0" collapsed="false">
      <c r="A99" s="1"/>
      <c r="B99" s="1"/>
      <c r="C99" s="1"/>
      <c r="D99" s="1"/>
      <c r="E99" s="1"/>
      <c r="F99" s="1"/>
      <c r="G99" s="1"/>
      <c r="H99" s="1"/>
    </row>
    <row r="100" customFormat="false" ht="24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</row>
    <row r="101" customFormat="false" ht="24" hidden="false" customHeight="true" outlineLevel="0" collapsed="false">
      <c r="A101" s="1"/>
      <c r="B101" s="1"/>
      <c r="C101" s="1"/>
      <c r="D101" s="1"/>
      <c r="E101" s="1"/>
      <c r="F101" s="1"/>
      <c r="G101" s="1"/>
      <c r="H101" s="1"/>
    </row>
    <row r="102" customFormat="false" ht="24" hidden="false" customHeight="true" outlineLevel="0" collapsed="false">
      <c r="A102" s="1"/>
      <c r="B102" s="1"/>
      <c r="C102" s="1"/>
      <c r="D102" s="1"/>
      <c r="E102" s="1"/>
      <c r="F102" s="1"/>
      <c r="G102" s="1"/>
      <c r="H102" s="1"/>
    </row>
    <row r="103" customFormat="false" ht="24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</row>
    <row r="104" customFormat="false" ht="24" hidden="false" customHeight="true" outlineLevel="0" collapsed="false">
      <c r="A104" s="1"/>
      <c r="B104" s="1"/>
      <c r="C104" s="1"/>
      <c r="D104" s="1"/>
      <c r="E104" s="1"/>
      <c r="F104" s="1"/>
      <c r="G104" s="1"/>
      <c r="H104" s="1"/>
    </row>
    <row r="105" customFormat="false" ht="24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</row>
    <row r="106" customFormat="false" ht="24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</row>
    <row r="107" customFormat="false" ht="24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</row>
    <row r="108" customFormat="false" ht="24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</row>
    <row r="109" customFormat="false" ht="24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</row>
    <row r="110" customFormat="false" ht="24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</row>
    <row r="111" customFormat="false" ht="24" hidden="false" customHeight="true" outlineLevel="0" collapsed="false">
      <c r="A111" s="1"/>
      <c r="B111" s="1"/>
      <c r="C111" s="1"/>
      <c r="D111" s="1"/>
      <c r="E111" s="1"/>
      <c r="F111" s="1"/>
      <c r="G111" s="1"/>
      <c r="H111" s="1"/>
    </row>
    <row r="112" customFormat="false" ht="24" hidden="false" customHeight="true" outlineLevel="0" collapsed="false">
      <c r="A112" s="1"/>
      <c r="B112" s="1"/>
      <c r="C112" s="1"/>
      <c r="D112" s="1"/>
      <c r="E112" s="1"/>
      <c r="F112" s="1"/>
      <c r="G112" s="1"/>
      <c r="H112" s="1"/>
    </row>
  </sheetData>
  <conditionalFormatting sqref="A8:H57">
    <cfRule type="expression" priority="2" aboveAverage="0" equalAverage="0" bottom="0" percent="0" rank="0" text="" dxfId="0">
      <formula>AND(ISNUMBER($G8),$G8&gt;0)</formula>
    </cfRule>
  </conditionalFormatting>
  <conditionalFormatting sqref="H8:H57">
    <cfRule type="expression" priority="3" aboveAverage="0" equalAverage="0" bottom="0" percent="0" rank="0" text="" dxfId="1">
      <formula>$H8="過入金"</formula>
    </cfRule>
  </conditionalFormatting>
  <conditionalFormatting sqref="B6">
    <cfRule type="cellIs" priority="4" operator="notEqual" aboveAverage="0" equalAverage="0" bottom="0" percent="0" rank="0" text="" dxfId="2">
      <formula>0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7"/>
    <col collapsed="false" customWidth="true" hidden="false" outlineLevel="0" max="3" min="3" style="0" width="25"/>
    <col collapsed="false" customWidth="true" hidden="false" outlineLevel="0" max="4" min="4" style="0" width="17"/>
    <col collapsed="false" customWidth="true" hidden="false" outlineLevel="0" max="5" min="5" style="0" width="18"/>
    <col collapsed="false" customWidth="true" hidden="false" outlineLevel="0" max="6" min="6" style="0" width="32"/>
    <col collapsed="false" customWidth="true" hidden="false" outlineLevel="0" max="7" min="7" style="0" width="10"/>
    <col collapsed="false" customWidth="true" hidden="false" outlineLevel="0" max="8" min="8" style="0" width="16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4" hidden="false" customHeight="true" outlineLevel="0" collapsed="false">
      <c r="A2" s="2" t="s">
        <v>17</v>
      </c>
      <c r="B2" s="1"/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A3" s="1" t="s">
        <v>18</v>
      </c>
      <c r="B3" s="1"/>
      <c r="C3" s="1"/>
      <c r="D3" s="1"/>
      <c r="E3" s="1"/>
      <c r="F3" s="1"/>
      <c r="G3" s="1"/>
      <c r="H3" s="1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4" hidden="false" customHeight="true" outlineLevel="0" collapsed="false">
      <c r="A5" s="6" t="s">
        <v>19</v>
      </c>
      <c r="B5" s="1"/>
      <c r="C5" s="1"/>
      <c r="D5" s="1"/>
      <c r="E5" s="1"/>
      <c r="F5" s="1"/>
      <c r="G5" s="1"/>
      <c r="H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30" hidden="false" customHeight="true" outlineLevel="0" collapsed="false">
      <c r="A7" s="5" t="s">
        <v>11</v>
      </c>
      <c r="B7" s="5" t="s">
        <v>20</v>
      </c>
      <c r="C7" s="5" t="s">
        <v>12</v>
      </c>
      <c r="D7" s="5" t="s">
        <v>14</v>
      </c>
      <c r="E7" s="5" t="s">
        <v>3</v>
      </c>
      <c r="F7" s="5" t="s">
        <v>21</v>
      </c>
      <c r="G7" s="5" t="s">
        <v>22</v>
      </c>
      <c r="H7" s="1"/>
    </row>
    <row r="8" customFormat="false" ht="24" hidden="false" customHeight="true" outlineLevel="0" collapsed="false">
      <c r="A8" s="9" t="s">
        <v>23</v>
      </c>
      <c r="B8" s="10" t="n">
        <v>46266</v>
      </c>
      <c r="C8" s="11" t="s">
        <v>24</v>
      </c>
      <c r="D8" s="10" t="n">
        <v>46295</v>
      </c>
      <c r="E8" s="12" t="n">
        <v>100000</v>
      </c>
      <c r="F8" s="6" t="str">
        <f aca="false">IF(COUNTA(A8:E8)=0,"",IF(NOT(AND(ISTEXT(A8),LEN(A8)=8,EXACT(LEFT(A8,4),"INV-"),ISNUMBER(FIND(MID(A8,5,1)&amp;"x","0x1x2x3x4x5x6x7x8x9x")),ISNUMBER(FIND(MID(A8,6,1)&amp;"x","0x1x2x3x4x5x6x7x8x9x")),ISNUMBER(FIND(MID(A8,7,1)&amp;"x","0x1x2x3x4x5x6x7x8x9x")),ISNUMBER(FIND(MID(A8,8,1)&amp;"x","0x1x2x3x4x5x6x7x8x9x")))),"請求IDの形式を確認",IF(COUNTIF($A$8:$A$57,A8)&lt;&gt;1,"請求ID重複",IF(NOT(AND(ISNUMBER(B8),B8&gt;=43831,B8&lt;=73050,B8=INT(B8))),"売上日を確認",IF(OR(C8="",LEN(C8)&gt;30),"取引先を確認",IF(NOT(AND(ISNUMBER(D8),D8&gt;=43831,D8&lt;=73050,D8=INT(D8))),"期日を確認",IF(D8&lt;B8,"期日が売上日より前",IF(NOT(AND(ISNUMBER(E8),E8&gt;=0,E8&lt;=1000000000,E8=INT(E8))),"売上額を確認","確認済み"))))))))</f>
        <v>確認済み</v>
      </c>
      <c r="G8" s="6" t="n">
        <f aca="false">IF(F8="","",IF(F8="確認済み",0,1))</f>
        <v>0</v>
      </c>
      <c r="H8" s="1"/>
    </row>
    <row r="9" customFormat="false" ht="24" hidden="false" customHeight="true" outlineLevel="0" collapsed="false">
      <c r="A9" s="9" t="s">
        <v>25</v>
      </c>
      <c r="B9" s="10" t="n">
        <v>46296</v>
      </c>
      <c r="C9" s="11" t="s">
        <v>26</v>
      </c>
      <c r="D9" s="10" t="n">
        <v>46305</v>
      </c>
      <c r="E9" s="12" t="n">
        <v>120000</v>
      </c>
      <c r="F9" s="6" t="str">
        <f aca="false">IF(COUNTA(A9:E9)=0,"",IF(NOT(AND(ISTEXT(A9),LEN(A9)=8,EXACT(LEFT(A9,4),"INV-"),ISNUMBER(FIND(MID(A9,5,1)&amp;"x","0x1x2x3x4x5x6x7x8x9x")),ISNUMBER(FIND(MID(A9,6,1)&amp;"x","0x1x2x3x4x5x6x7x8x9x")),ISNUMBER(FIND(MID(A9,7,1)&amp;"x","0x1x2x3x4x5x6x7x8x9x")),ISNUMBER(FIND(MID(A9,8,1)&amp;"x","0x1x2x3x4x5x6x7x8x9x")))),"請求IDの形式を確認",IF(COUNTIF($A$8:$A$57,A9)&lt;&gt;1,"請求ID重複",IF(NOT(AND(ISNUMBER(B9),B9&gt;=43831,B9&lt;=73050,B9=INT(B9))),"売上日を確認",IF(OR(C9="",LEN(C9)&gt;30),"取引先を確認",IF(NOT(AND(ISNUMBER(D9),D9&gt;=43831,D9&lt;=73050,D9=INT(D9))),"期日を確認",IF(D9&lt;B9,"期日が売上日より前",IF(NOT(AND(ISNUMBER(E9),E9&gt;=0,E9&lt;=1000000000,E9=INT(E9))),"売上額を確認","確認済み"))))))))</f>
        <v>確認済み</v>
      </c>
      <c r="G9" s="6" t="n">
        <f aca="false">IF(F9="","",IF(F9="確認済み",0,1))</f>
        <v>0</v>
      </c>
      <c r="H9" s="1"/>
    </row>
    <row r="10" customFormat="false" ht="24" hidden="false" customHeight="true" outlineLevel="0" collapsed="false">
      <c r="A10" s="9" t="s">
        <v>27</v>
      </c>
      <c r="B10" s="10" t="n">
        <v>46305</v>
      </c>
      <c r="C10" s="11" t="s">
        <v>28</v>
      </c>
      <c r="D10" s="10" t="n">
        <v>46326</v>
      </c>
      <c r="E10" s="12" t="n">
        <v>80000</v>
      </c>
      <c r="F10" s="6" t="str">
        <f aca="false">IF(COUNTA(A10:E10)=0,"",IF(NOT(AND(ISTEXT(A10),LEN(A10)=8,EXACT(LEFT(A10,4),"INV-"),ISNUMBER(FIND(MID(A10,5,1)&amp;"x","0x1x2x3x4x5x6x7x8x9x")),ISNUMBER(FIND(MID(A10,6,1)&amp;"x","0x1x2x3x4x5x6x7x8x9x")),ISNUMBER(FIND(MID(A10,7,1)&amp;"x","0x1x2x3x4x5x6x7x8x9x")),ISNUMBER(FIND(MID(A10,8,1)&amp;"x","0x1x2x3x4x5x6x7x8x9x")))),"請求IDの形式を確認",IF(COUNTIF($A$8:$A$57,A10)&lt;&gt;1,"請求ID重複",IF(NOT(AND(ISNUMBER(B10),B10&gt;=43831,B10&lt;=73050,B10=INT(B10))),"売上日を確認",IF(OR(C10="",LEN(C10)&gt;30),"取引先を確認",IF(NOT(AND(ISNUMBER(D10),D10&gt;=43831,D10&lt;=73050,D10=INT(D10))),"期日を確認",IF(D10&lt;B10,"期日が売上日より前",IF(NOT(AND(ISNUMBER(E10),E10&gt;=0,E10&lt;=1000000000,E10=INT(E10))),"売上額を確認","確認済み"))))))))</f>
        <v>確認済み</v>
      </c>
      <c r="G10" s="6" t="n">
        <f aca="false">IF(F10="","",IF(F10="確認済み",0,1))</f>
        <v>0</v>
      </c>
      <c r="H10" s="1"/>
    </row>
    <row r="11" customFormat="false" ht="24" hidden="false" customHeight="true" outlineLevel="0" collapsed="false">
      <c r="A11" s="9" t="s">
        <v>29</v>
      </c>
      <c r="B11" s="10" t="n">
        <v>46315</v>
      </c>
      <c r="C11" s="11" t="s">
        <v>30</v>
      </c>
      <c r="D11" s="10" t="n">
        <v>46341</v>
      </c>
      <c r="E11" s="12" t="n">
        <v>50000</v>
      </c>
      <c r="F11" s="6" t="str">
        <f aca="false">IF(COUNTA(A11:E11)=0,"",IF(NOT(AND(ISTEXT(A11),LEN(A11)=8,EXACT(LEFT(A11,4),"INV-"),ISNUMBER(FIND(MID(A11,5,1)&amp;"x","0x1x2x3x4x5x6x7x8x9x")),ISNUMBER(FIND(MID(A11,6,1)&amp;"x","0x1x2x3x4x5x6x7x8x9x")),ISNUMBER(FIND(MID(A11,7,1)&amp;"x","0x1x2x3x4x5x6x7x8x9x")),ISNUMBER(FIND(MID(A11,8,1)&amp;"x","0x1x2x3x4x5x6x7x8x9x")))),"請求IDの形式を確認",IF(COUNTIF($A$8:$A$57,A11)&lt;&gt;1,"請求ID重複",IF(NOT(AND(ISNUMBER(B11),B11&gt;=43831,B11&lt;=73050,B11=INT(B11))),"売上日を確認",IF(OR(C11="",LEN(C11)&gt;30),"取引先を確認",IF(NOT(AND(ISNUMBER(D11),D11&gt;=43831,D11&lt;=73050,D11=INT(D11))),"期日を確認",IF(D11&lt;B11,"期日が売上日より前",IF(NOT(AND(ISNUMBER(E11),E11&gt;=0,E11&lt;=1000000000,E11=INT(E11))),"売上額を確認","確認済み"))))))))</f>
        <v>確認済み</v>
      </c>
      <c r="G11" s="6" t="n">
        <f aca="false">IF(F11="","",IF(F11="確認済み",0,1))</f>
        <v>0</v>
      </c>
      <c r="H11" s="1"/>
    </row>
    <row r="12" customFormat="false" ht="24" hidden="false" customHeight="true" outlineLevel="0" collapsed="false">
      <c r="A12" s="9" t="s">
        <v>31</v>
      </c>
      <c r="B12" s="10" t="n">
        <v>46296</v>
      </c>
      <c r="C12" s="11" t="s">
        <v>32</v>
      </c>
      <c r="D12" s="10" t="n">
        <v>46305</v>
      </c>
      <c r="E12" s="12" t="n">
        <v>0</v>
      </c>
      <c r="F12" s="6" t="str">
        <f aca="false">IF(COUNTA(A12:E12)=0,"",IF(NOT(AND(ISTEXT(A12),LEN(A12)=8,EXACT(LEFT(A12,4),"INV-"),ISNUMBER(FIND(MID(A12,5,1)&amp;"x","0x1x2x3x4x5x6x7x8x9x")),ISNUMBER(FIND(MID(A12,6,1)&amp;"x","0x1x2x3x4x5x6x7x8x9x")),ISNUMBER(FIND(MID(A12,7,1)&amp;"x","0x1x2x3x4x5x6x7x8x9x")),ISNUMBER(FIND(MID(A12,8,1)&amp;"x","0x1x2x3x4x5x6x7x8x9x")))),"請求IDの形式を確認",IF(COUNTIF($A$8:$A$57,A12)&lt;&gt;1,"請求ID重複",IF(NOT(AND(ISNUMBER(B12),B12&gt;=43831,B12&lt;=73050,B12=INT(B12))),"売上日を確認",IF(OR(C12="",LEN(C12)&gt;30),"取引先を確認",IF(NOT(AND(ISNUMBER(D12),D12&gt;=43831,D12&lt;=73050,D12=INT(D12))),"期日を確認",IF(D12&lt;B12,"期日が売上日より前",IF(NOT(AND(ISNUMBER(E12),E12&gt;=0,E12&lt;=1000000000,E12=INT(E12))),"売上額を確認","確認済み"))))))))</f>
        <v>確認済み</v>
      </c>
      <c r="G12" s="6" t="n">
        <f aca="false">IF(F12="","",IF(F12="確認済み",0,1))</f>
        <v>0</v>
      </c>
      <c r="H12" s="1"/>
    </row>
    <row r="13" customFormat="false" ht="24" hidden="false" customHeight="true" outlineLevel="0" collapsed="false">
      <c r="A13" s="9"/>
      <c r="B13" s="10"/>
      <c r="C13" s="11"/>
      <c r="D13" s="10"/>
      <c r="E13" s="12"/>
      <c r="F13" s="6" t="str">
        <f aca="false">IF(COUNTA(A13:E13)=0,"",IF(NOT(AND(ISTEXT(A13),LEN(A13)=8,EXACT(LEFT(A13,4),"INV-"),ISNUMBER(FIND(MID(A13,5,1)&amp;"x","0x1x2x3x4x5x6x7x8x9x")),ISNUMBER(FIND(MID(A13,6,1)&amp;"x","0x1x2x3x4x5x6x7x8x9x")),ISNUMBER(FIND(MID(A13,7,1)&amp;"x","0x1x2x3x4x5x6x7x8x9x")),ISNUMBER(FIND(MID(A13,8,1)&amp;"x","0x1x2x3x4x5x6x7x8x9x")))),"請求IDの形式を確認",IF(COUNTIF($A$8:$A$57,A13)&lt;&gt;1,"請求ID重複",IF(NOT(AND(ISNUMBER(B13),B13&gt;=43831,B13&lt;=73050,B13=INT(B13))),"売上日を確認",IF(OR(C13="",LEN(C13)&gt;30),"取引先を確認",IF(NOT(AND(ISNUMBER(D13),D13&gt;=43831,D13&lt;=73050,D13=INT(D13))),"期日を確認",IF(D13&lt;B13,"期日が売上日より前",IF(NOT(AND(ISNUMBER(E13),E13&gt;=0,E13&lt;=1000000000,E13=INT(E13))),"売上額を確認","確認済み"))))))))</f>
        <v/>
      </c>
      <c r="G13" s="6" t="str">
        <f aca="false">IF(F13="","",IF(F13="確認済み",0,1))</f>
        <v/>
      </c>
      <c r="H13" s="1"/>
    </row>
    <row r="14" customFormat="false" ht="24" hidden="false" customHeight="true" outlineLevel="0" collapsed="false">
      <c r="A14" s="9"/>
      <c r="B14" s="10"/>
      <c r="C14" s="11"/>
      <c r="D14" s="10"/>
      <c r="E14" s="12"/>
      <c r="F14" s="6" t="str">
        <f aca="false">IF(COUNTA(A14:E14)=0,"",IF(NOT(AND(ISTEXT(A14),LEN(A14)=8,EXACT(LEFT(A14,4),"INV-"),ISNUMBER(FIND(MID(A14,5,1)&amp;"x","0x1x2x3x4x5x6x7x8x9x")),ISNUMBER(FIND(MID(A14,6,1)&amp;"x","0x1x2x3x4x5x6x7x8x9x")),ISNUMBER(FIND(MID(A14,7,1)&amp;"x","0x1x2x3x4x5x6x7x8x9x")),ISNUMBER(FIND(MID(A14,8,1)&amp;"x","0x1x2x3x4x5x6x7x8x9x")))),"請求IDの形式を確認",IF(COUNTIF($A$8:$A$57,A14)&lt;&gt;1,"請求ID重複",IF(NOT(AND(ISNUMBER(B14),B14&gt;=43831,B14&lt;=73050,B14=INT(B14))),"売上日を確認",IF(OR(C14="",LEN(C14)&gt;30),"取引先を確認",IF(NOT(AND(ISNUMBER(D14),D14&gt;=43831,D14&lt;=73050,D14=INT(D14))),"期日を確認",IF(D14&lt;B14,"期日が売上日より前",IF(NOT(AND(ISNUMBER(E14),E14&gt;=0,E14&lt;=1000000000,E14=INT(E14))),"売上額を確認","確認済み"))))))))</f>
        <v/>
      </c>
      <c r="G14" s="6" t="str">
        <f aca="false">IF(F14="","",IF(F14="確認済み",0,1))</f>
        <v/>
      </c>
      <c r="H14" s="1"/>
    </row>
    <row r="15" customFormat="false" ht="24" hidden="false" customHeight="true" outlineLevel="0" collapsed="false">
      <c r="A15" s="9"/>
      <c r="B15" s="10"/>
      <c r="C15" s="11"/>
      <c r="D15" s="10"/>
      <c r="E15" s="12"/>
      <c r="F15" s="6" t="str">
        <f aca="false">IF(COUNTA(A15:E15)=0,"",IF(NOT(AND(ISTEXT(A15),LEN(A15)=8,EXACT(LEFT(A15,4),"INV-"),ISNUMBER(FIND(MID(A15,5,1)&amp;"x","0x1x2x3x4x5x6x7x8x9x")),ISNUMBER(FIND(MID(A15,6,1)&amp;"x","0x1x2x3x4x5x6x7x8x9x")),ISNUMBER(FIND(MID(A15,7,1)&amp;"x","0x1x2x3x4x5x6x7x8x9x")),ISNUMBER(FIND(MID(A15,8,1)&amp;"x","0x1x2x3x4x5x6x7x8x9x")))),"請求IDの形式を確認",IF(COUNTIF($A$8:$A$57,A15)&lt;&gt;1,"請求ID重複",IF(NOT(AND(ISNUMBER(B15),B15&gt;=43831,B15&lt;=73050,B15=INT(B15))),"売上日を確認",IF(OR(C15="",LEN(C15)&gt;30),"取引先を確認",IF(NOT(AND(ISNUMBER(D15),D15&gt;=43831,D15&lt;=73050,D15=INT(D15))),"期日を確認",IF(D15&lt;B15,"期日が売上日より前",IF(NOT(AND(ISNUMBER(E15),E15&gt;=0,E15&lt;=1000000000,E15=INT(E15))),"売上額を確認","確認済み"))))))))</f>
        <v/>
      </c>
      <c r="G15" s="6" t="str">
        <f aca="false">IF(F15="","",IF(F15="確認済み",0,1))</f>
        <v/>
      </c>
      <c r="H15" s="1"/>
    </row>
    <row r="16" customFormat="false" ht="24" hidden="false" customHeight="true" outlineLevel="0" collapsed="false">
      <c r="A16" s="9"/>
      <c r="B16" s="10"/>
      <c r="C16" s="11"/>
      <c r="D16" s="10"/>
      <c r="E16" s="12"/>
      <c r="F16" s="6" t="str">
        <f aca="false">IF(COUNTA(A16:E16)=0,"",IF(NOT(AND(ISTEXT(A16),LEN(A16)=8,EXACT(LEFT(A16,4),"INV-"),ISNUMBER(FIND(MID(A16,5,1)&amp;"x","0x1x2x3x4x5x6x7x8x9x")),ISNUMBER(FIND(MID(A16,6,1)&amp;"x","0x1x2x3x4x5x6x7x8x9x")),ISNUMBER(FIND(MID(A16,7,1)&amp;"x","0x1x2x3x4x5x6x7x8x9x")),ISNUMBER(FIND(MID(A16,8,1)&amp;"x","0x1x2x3x4x5x6x7x8x9x")))),"請求IDの形式を確認",IF(COUNTIF($A$8:$A$57,A16)&lt;&gt;1,"請求ID重複",IF(NOT(AND(ISNUMBER(B16),B16&gt;=43831,B16&lt;=73050,B16=INT(B16))),"売上日を確認",IF(OR(C16="",LEN(C16)&gt;30),"取引先を確認",IF(NOT(AND(ISNUMBER(D16),D16&gt;=43831,D16&lt;=73050,D16=INT(D16))),"期日を確認",IF(D16&lt;B16,"期日が売上日より前",IF(NOT(AND(ISNUMBER(E16),E16&gt;=0,E16&lt;=1000000000,E16=INT(E16))),"売上額を確認","確認済み"))))))))</f>
        <v/>
      </c>
      <c r="G16" s="6" t="str">
        <f aca="false">IF(F16="","",IF(F16="確認済み",0,1))</f>
        <v/>
      </c>
      <c r="H16" s="1"/>
    </row>
    <row r="17" customFormat="false" ht="24" hidden="false" customHeight="true" outlineLevel="0" collapsed="false">
      <c r="A17" s="9"/>
      <c r="B17" s="10"/>
      <c r="C17" s="11"/>
      <c r="D17" s="10"/>
      <c r="E17" s="12"/>
      <c r="F17" s="6" t="str">
        <f aca="false">IF(COUNTA(A17:E17)=0,"",IF(NOT(AND(ISTEXT(A17),LEN(A17)=8,EXACT(LEFT(A17,4),"INV-"),ISNUMBER(FIND(MID(A17,5,1)&amp;"x","0x1x2x3x4x5x6x7x8x9x")),ISNUMBER(FIND(MID(A17,6,1)&amp;"x","0x1x2x3x4x5x6x7x8x9x")),ISNUMBER(FIND(MID(A17,7,1)&amp;"x","0x1x2x3x4x5x6x7x8x9x")),ISNUMBER(FIND(MID(A17,8,1)&amp;"x","0x1x2x3x4x5x6x7x8x9x")))),"請求IDの形式を確認",IF(COUNTIF($A$8:$A$57,A17)&lt;&gt;1,"請求ID重複",IF(NOT(AND(ISNUMBER(B17),B17&gt;=43831,B17&lt;=73050,B17=INT(B17))),"売上日を確認",IF(OR(C17="",LEN(C17)&gt;30),"取引先を確認",IF(NOT(AND(ISNUMBER(D17),D17&gt;=43831,D17&lt;=73050,D17=INT(D17))),"期日を確認",IF(D17&lt;B17,"期日が売上日より前",IF(NOT(AND(ISNUMBER(E17),E17&gt;=0,E17&lt;=1000000000,E17=INT(E17))),"売上額を確認","確認済み"))))))))</f>
        <v/>
      </c>
      <c r="G17" s="6" t="str">
        <f aca="false">IF(F17="","",IF(F17="確認済み",0,1))</f>
        <v/>
      </c>
      <c r="H17" s="1"/>
    </row>
    <row r="18" customFormat="false" ht="24" hidden="false" customHeight="true" outlineLevel="0" collapsed="false">
      <c r="A18" s="9"/>
      <c r="B18" s="10"/>
      <c r="C18" s="11"/>
      <c r="D18" s="10"/>
      <c r="E18" s="12"/>
      <c r="F18" s="6" t="str">
        <f aca="false">IF(COUNTA(A18:E18)=0,"",IF(NOT(AND(ISTEXT(A18),LEN(A18)=8,EXACT(LEFT(A18,4),"INV-"),ISNUMBER(FIND(MID(A18,5,1)&amp;"x","0x1x2x3x4x5x6x7x8x9x")),ISNUMBER(FIND(MID(A18,6,1)&amp;"x","0x1x2x3x4x5x6x7x8x9x")),ISNUMBER(FIND(MID(A18,7,1)&amp;"x","0x1x2x3x4x5x6x7x8x9x")),ISNUMBER(FIND(MID(A18,8,1)&amp;"x","0x1x2x3x4x5x6x7x8x9x")))),"請求IDの形式を確認",IF(COUNTIF($A$8:$A$57,A18)&lt;&gt;1,"請求ID重複",IF(NOT(AND(ISNUMBER(B18),B18&gt;=43831,B18&lt;=73050,B18=INT(B18))),"売上日を確認",IF(OR(C18="",LEN(C18)&gt;30),"取引先を確認",IF(NOT(AND(ISNUMBER(D18),D18&gt;=43831,D18&lt;=73050,D18=INT(D18))),"期日を確認",IF(D18&lt;B18,"期日が売上日より前",IF(NOT(AND(ISNUMBER(E18),E18&gt;=0,E18&lt;=1000000000,E18=INT(E18))),"売上額を確認","確認済み"))))))))</f>
        <v/>
      </c>
      <c r="G18" s="6" t="str">
        <f aca="false">IF(F18="","",IF(F18="確認済み",0,1))</f>
        <v/>
      </c>
      <c r="H18" s="1"/>
    </row>
    <row r="19" customFormat="false" ht="24" hidden="false" customHeight="true" outlineLevel="0" collapsed="false">
      <c r="A19" s="9"/>
      <c r="B19" s="10"/>
      <c r="C19" s="11"/>
      <c r="D19" s="10"/>
      <c r="E19" s="12"/>
      <c r="F19" s="6" t="str">
        <f aca="false">IF(COUNTA(A19:E19)=0,"",IF(NOT(AND(ISTEXT(A19),LEN(A19)=8,EXACT(LEFT(A19,4),"INV-"),ISNUMBER(FIND(MID(A19,5,1)&amp;"x","0x1x2x3x4x5x6x7x8x9x")),ISNUMBER(FIND(MID(A19,6,1)&amp;"x","0x1x2x3x4x5x6x7x8x9x")),ISNUMBER(FIND(MID(A19,7,1)&amp;"x","0x1x2x3x4x5x6x7x8x9x")),ISNUMBER(FIND(MID(A19,8,1)&amp;"x","0x1x2x3x4x5x6x7x8x9x")))),"請求IDの形式を確認",IF(COUNTIF($A$8:$A$57,A19)&lt;&gt;1,"請求ID重複",IF(NOT(AND(ISNUMBER(B19),B19&gt;=43831,B19&lt;=73050,B19=INT(B19))),"売上日を確認",IF(OR(C19="",LEN(C19)&gt;30),"取引先を確認",IF(NOT(AND(ISNUMBER(D19),D19&gt;=43831,D19&lt;=73050,D19=INT(D19))),"期日を確認",IF(D19&lt;B19,"期日が売上日より前",IF(NOT(AND(ISNUMBER(E19),E19&gt;=0,E19&lt;=1000000000,E19=INT(E19))),"売上額を確認","確認済み"))))))))</f>
        <v/>
      </c>
      <c r="G19" s="6" t="str">
        <f aca="false">IF(F19="","",IF(F19="確認済み",0,1))</f>
        <v/>
      </c>
      <c r="H19" s="1"/>
    </row>
    <row r="20" customFormat="false" ht="24" hidden="false" customHeight="true" outlineLevel="0" collapsed="false">
      <c r="A20" s="9"/>
      <c r="B20" s="10"/>
      <c r="C20" s="11"/>
      <c r="D20" s="10"/>
      <c r="E20" s="12"/>
      <c r="F20" s="6" t="str">
        <f aca="false">IF(COUNTA(A20:E20)=0,"",IF(NOT(AND(ISTEXT(A20),LEN(A20)=8,EXACT(LEFT(A20,4),"INV-"),ISNUMBER(FIND(MID(A20,5,1)&amp;"x","0x1x2x3x4x5x6x7x8x9x")),ISNUMBER(FIND(MID(A20,6,1)&amp;"x","0x1x2x3x4x5x6x7x8x9x")),ISNUMBER(FIND(MID(A20,7,1)&amp;"x","0x1x2x3x4x5x6x7x8x9x")),ISNUMBER(FIND(MID(A20,8,1)&amp;"x","0x1x2x3x4x5x6x7x8x9x")))),"請求IDの形式を確認",IF(COUNTIF($A$8:$A$57,A20)&lt;&gt;1,"請求ID重複",IF(NOT(AND(ISNUMBER(B20),B20&gt;=43831,B20&lt;=73050,B20=INT(B20))),"売上日を確認",IF(OR(C20="",LEN(C20)&gt;30),"取引先を確認",IF(NOT(AND(ISNUMBER(D20),D20&gt;=43831,D20&lt;=73050,D20=INT(D20))),"期日を確認",IF(D20&lt;B20,"期日が売上日より前",IF(NOT(AND(ISNUMBER(E20),E20&gt;=0,E20&lt;=1000000000,E20=INT(E20))),"売上額を確認","確認済み"))))))))</f>
        <v/>
      </c>
      <c r="G20" s="6" t="str">
        <f aca="false">IF(F20="","",IF(F20="確認済み",0,1))</f>
        <v/>
      </c>
      <c r="H20" s="1"/>
    </row>
    <row r="21" customFormat="false" ht="24" hidden="false" customHeight="true" outlineLevel="0" collapsed="false">
      <c r="A21" s="9"/>
      <c r="B21" s="10"/>
      <c r="C21" s="11"/>
      <c r="D21" s="10"/>
      <c r="E21" s="12"/>
      <c r="F21" s="6" t="str">
        <f aca="false">IF(COUNTA(A21:E21)=0,"",IF(NOT(AND(ISTEXT(A21),LEN(A21)=8,EXACT(LEFT(A21,4),"INV-"),ISNUMBER(FIND(MID(A21,5,1)&amp;"x","0x1x2x3x4x5x6x7x8x9x")),ISNUMBER(FIND(MID(A21,6,1)&amp;"x","0x1x2x3x4x5x6x7x8x9x")),ISNUMBER(FIND(MID(A21,7,1)&amp;"x","0x1x2x3x4x5x6x7x8x9x")),ISNUMBER(FIND(MID(A21,8,1)&amp;"x","0x1x2x3x4x5x6x7x8x9x")))),"請求IDの形式を確認",IF(COUNTIF($A$8:$A$57,A21)&lt;&gt;1,"請求ID重複",IF(NOT(AND(ISNUMBER(B21),B21&gt;=43831,B21&lt;=73050,B21=INT(B21))),"売上日を確認",IF(OR(C21="",LEN(C21)&gt;30),"取引先を確認",IF(NOT(AND(ISNUMBER(D21),D21&gt;=43831,D21&lt;=73050,D21=INT(D21))),"期日を確認",IF(D21&lt;B21,"期日が売上日より前",IF(NOT(AND(ISNUMBER(E21),E21&gt;=0,E21&lt;=1000000000,E21=INT(E21))),"売上額を確認","確認済み"))))))))</f>
        <v/>
      </c>
      <c r="G21" s="6" t="str">
        <f aca="false">IF(F21="","",IF(F21="確認済み",0,1))</f>
        <v/>
      </c>
      <c r="H21" s="1"/>
    </row>
    <row r="22" customFormat="false" ht="24" hidden="false" customHeight="true" outlineLevel="0" collapsed="false">
      <c r="A22" s="9"/>
      <c r="B22" s="10"/>
      <c r="C22" s="11"/>
      <c r="D22" s="10"/>
      <c r="E22" s="12"/>
      <c r="F22" s="6" t="str">
        <f aca="false">IF(COUNTA(A22:E22)=0,"",IF(NOT(AND(ISTEXT(A22),LEN(A22)=8,EXACT(LEFT(A22,4),"INV-"),ISNUMBER(FIND(MID(A22,5,1)&amp;"x","0x1x2x3x4x5x6x7x8x9x")),ISNUMBER(FIND(MID(A22,6,1)&amp;"x","0x1x2x3x4x5x6x7x8x9x")),ISNUMBER(FIND(MID(A22,7,1)&amp;"x","0x1x2x3x4x5x6x7x8x9x")),ISNUMBER(FIND(MID(A22,8,1)&amp;"x","0x1x2x3x4x5x6x7x8x9x")))),"請求IDの形式を確認",IF(COUNTIF($A$8:$A$57,A22)&lt;&gt;1,"請求ID重複",IF(NOT(AND(ISNUMBER(B22),B22&gt;=43831,B22&lt;=73050,B22=INT(B22))),"売上日を確認",IF(OR(C22="",LEN(C22)&gt;30),"取引先を確認",IF(NOT(AND(ISNUMBER(D22),D22&gt;=43831,D22&lt;=73050,D22=INT(D22))),"期日を確認",IF(D22&lt;B22,"期日が売上日より前",IF(NOT(AND(ISNUMBER(E22),E22&gt;=0,E22&lt;=1000000000,E22=INT(E22))),"売上額を確認","確認済み"))))))))</f>
        <v/>
      </c>
      <c r="G22" s="6" t="str">
        <f aca="false">IF(F22="","",IF(F22="確認済み",0,1))</f>
        <v/>
      </c>
      <c r="H22" s="1"/>
    </row>
    <row r="23" customFormat="false" ht="24" hidden="false" customHeight="true" outlineLevel="0" collapsed="false">
      <c r="A23" s="9"/>
      <c r="B23" s="10"/>
      <c r="C23" s="11"/>
      <c r="D23" s="10"/>
      <c r="E23" s="12"/>
      <c r="F23" s="6" t="str">
        <f aca="false">IF(COUNTA(A23:E23)=0,"",IF(NOT(AND(ISTEXT(A23),LEN(A23)=8,EXACT(LEFT(A23,4),"INV-"),ISNUMBER(FIND(MID(A23,5,1)&amp;"x","0x1x2x3x4x5x6x7x8x9x")),ISNUMBER(FIND(MID(A23,6,1)&amp;"x","0x1x2x3x4x5x6x7x8x9x")),ISNUMBER(FIND(MID(A23,7,1)&amp;"x","0x1x2x3x4x5x6x7x8x9x")),ISNUMBER(FIND(MID(A23,8,1)&amp;"x","0x1x2x3x4x5x6x7x8x9x")))),"請求IDの形式を確認",IF(COUNTIF($A$8:$A$57,A23)&lt;&gt;1,"請求ID重複",IF(NOT(AND(ISNUMBER(B23),B23&gt;=43831,B23&lt;=73050,B23=INT(B23))),"売上日を確認",IF(OR(C23="",LEN(C23)&gt;30),"取引先を確認",IF(NOT(AND(ISNUMBER(D23),D23&gt;=43831,D23&lt;=73050,D23=INT(D23))),"期日を確認",IF(D23&lt;B23,"期日が売上日より前",IF(NOT(AND(ISNUMBER(E23),E23&gt;=0,E23&lt;=1000000000,E23=INT(E23))),"売上額を確認","確認済み"))))))))</f>
        <v/>
      </c>
      <c r="G23" s="6" t="str">
        <f aca="false">IF(F23="","",IF(F23="確認済み",0,1))</f>
        <v/>
      </c>
      <c r="H23" s="1"/>
    </row>
    <row r="24" customFormat="false" ht="24" hidden="false" customHeight="true" outlineLevel="0" collapsed="false">
      <c r="A24" s="9"/>
      <c r="B24" s="10"/>
      <c r="C24" s="11"/>
      <c r="D24" s="10"/>
      <c r="E24" s="12"/>
      <c r="F24" s="6" t="str">
        <f aca="false">IF(COUNTA(A24:E24)=0,"",IF(NOT(AND(ISTEXT(A24),LEN(A24)=8,EXACT(LEFT(A24,4),"INV-"),ISNUMBER(FIND(MID(A24,5,1)&amp;"x","0x1x2x3x4x5x6x7x8x9x")),ISNUMBER(FIND(MID(A24,6,1)&amp;"x","0x1x2x3x4x5x6x7x8x9x")),ISNUMBER(FIND(MID(A24,7,1)&amp;"x","0x1x2x3x4x5x6x7x8x9x")),ISNUMBER(FIND(MID(A24,8,1)&amp;"x","0x1x2x3x4x5x6x7x8x9x")))),"請求IDの形式を確認",IF(COUNTIF($A$8:$A$57,A24)&lt;&gt;1,"請求ID重複",IF(NOT(AND(ISNUMBER(B24),B24&gt;=43831,B24&lt;=73050,B24=INT(B24))),"売上日を確認",IF(OR(C24="",LEN(C24)&gt;30),"取引先を確認",IF(NOT(AND(ISNUMBER(D24),D24&gt;=43831,D24&lt;=73050,D24=INT(D24))),"期日を確認",IF(D24&lt;B24,"期日が売上日より前",IF(NOT(AND(ISNUMBER(E24),E24&gt;=0,E24&lt;=1000000000,E24=INT(E24))),"売上額を確認","確認済み"))))))))</f>
        <v/>
      </c>
      <c r="G24" s="6" t="str">
        <f aca="false">IF(F24="","",IF(F24="確認済み",0,1))</f>
        <v/>
      </c>
      <c r="H24" s="1"/>
    </row>
    <row r="25" customFormat="false" ht="24" hidden="false" customHeight="true" outlineLevel="0" collapsed="false">
      <c r="A25" s="9"/>
      <c r="B25" s="10"/>
      <c r="C25" s="11"/>
      <c r="D25" s="10"/>
      <c r="E25" s="12"/>
      <c r="F25" s="6" t="str">
        <f aca="false">IF(COUNTA(A25:E25)=0,"",IF(NOT(AND(ISTEXT(A25),LEN(A25)=8,EXACT(LEFT(A25,4),"INV-"),ISNUMBER(FIND(MID(A25,5,1)&amp;"x","0x1x2x3x4x5x6x7x8x9x")),ISNUMBER(FIND(MID(A25,6,1)&amp;"x","0x1x2x3x4x5x6x7x8x9x")),ISNUMBER(FIND(MID(A25,7,1)&amp;"x","0x1x2x3x4x5x6x7x8x9x")),ISNUMBER(FIND(MID(A25,8,1)&amp;"x","0x1x2x3x4x5x6x7x8x9x")))),"請求IDの形式を確認",IF(COUNTIF($A$8:$A$57,A25)&lt;&gt;1,"請求ID重複",IF(NOT(AND(ISNUMBER(B25),B25&gt;=43831,B25&lt;=73050,B25=INT(B25))),"売上日を確認",IF(OR(C25="",LEN(C25)&gt;30),"取引先を確認",IF(NOT(AND(ISNUMBER(D25),D25&gt;=43831,D25&lt;=73050,D25=INT(D25))),"期日を確認",IF(D25&lt;B25,"期日が売上日より前",IF(NOT(AND(ISNUMBER(E25),E25&gt;=0,E25&lt;=1000000000,E25=INT(E25))),"売上額を確認","確認済み"))))))))</f>
        <v/>
      </c>
      <c r="G25" s="6" t="str">
        <f aca="false">IF(F25="","",IF(F25="確認済み",0,1))</f>
        <v/>
      </c>
      <c r="H25" s="1"/>
    </row>
    <row r="26" customFormat="false" ht="24" hidden="false" customHeight="true" outlineLevel="0" collapsed="false">
      <c r="A26" s="9"/>
      <c r="B26" s="10"/>
      <c r="C26" s="11"/>
      <c r="D26" s="10"/>
      <c r="E26" s="12"/>
      <c r="F26" s="6" t="str">
        <f aca="false">IF(COUNTA(A26:E26)=0,"",IF(NOT(AND(ISTEXT(A26),LEN(A26)=8,EXACT(LEFT(A26,4),"INV-"),ISNUMBER(FIND(MID(A26,5,1)&amp;"x","0x1x2x3x4x5x6x7x8x9x")),ISNUMBER(FIND(MID(A26,6,1)&amp;"x","0x1x2x3x4x5x6x7x8x9x")),ISNUMBER(FIND(MID(A26,7,1)&amp;"x","0x1x2x3x4x5x6x7x8x9x")),ISNUMBER(FIND(MID(A26,8,1)&amp;"x","0x1x2x3x4x5x6x7x8x9x")))),"請求IDの形式を確認",IF(COUNTIF($A$8:$A$57,A26)&lt;&gt;1,"請求ID重複",IF(NOT(AND(ISNUMBER(B26),B26&gt;=43831,B26&lt;=73050,B26=INT(B26))),"売上日を確認",IF(OR(C26="",LEN(C26)&gt;30),"取引先を確認",IF(NOT(AND(ISNUMBER(D26),D26&gt;=43831,D26&lt;=73050,D26=INT(D26))),"期日を確認",IF(D26&lt;B26,"期日が売上日より前",IF(NOT(AND(ISNUMBER(E26),E26&gt;=0,E26&lt;=1000000000,E26=INT(E26))),"売上額を確認","確認済み"))))))))</f>
        <v/>
      </c>
      <c r="G26" s="6" t="str">
        <f aca="false">IF(F26="","",IF(F26="確認済み",0,1))</f>
        <v/>
      </c>
      <c r="H26" s="1"/>
    </row>
    <row r="27" customFormat="false" ht="24" hidden="false" customHeight="true" outlineLevel="0" collapsed="false">
      <c r="A27" s="9"/>
      <c r="B27" s="10"/>
      <c r="C27" s="11"/>
      <c r="D27" s="10"/>
      <c r="E27" s="12"/>
      <c r="F27" s="6" t="str">
        <f aca="false">IF(COUNTA(A27:E27)=0,"",IF(NOT(AND(ISTEXT(A27),LEN(A27)=8,EXACT(LEFT(A27,4),"INV-"),ISNUMBER(FIND(MID(A27,5,1)&amp;"x","0x1x2x3x4x5x6x7x8x9x")),ISNUMBER(FIND(MID(A27,6,1)&amp;"x","0x1x2x3x4x5x6x7x8x9x")),ISNUMBER(FIND(MID(A27,7,1)&amp;"x","0x1x2x3x4x5x6x7x8x9x")),ISNUMBER(FIND(MID(A27,8,1)&amp;"x","0x1x2x3x4x5x6x7x8x9x")))),"請求IDの形式を確認",IF(COUNTIF($A$8:$A$57,A27)&lt;&gt;1,"請求ID重複",IF(NOT(AND(ISNUMBER(B27),B27&gt;=43831,B27&lt;=73050,B27=INT(B27))),"売上日を確認",IF(OR(C27="",LEN(C27)&gt;30),"取引先を確認",IF(NOT(AND(ISNUMBER(D27),D27&gt;=43831,D27&lt;=73050,D27=INT(D27))),"期日を確認",IF(D27&lt;B27,"期日が売上日より前",IF(NOT(AND(ISNUMBER(E27),E27&gt;=0,E27&lt;=1000000000,E27=INT(E27))),"売上額を確認","確認済み"))))))))</f>
        <v/>
      </c>
      <c r="G27" s="6" t="str">
        <f aca="false">IF(F27="","",IF(F27="確認済み",0,1))</f>
        <v/>
      </c>
      <c r="H27" s="1"/>
    </row>
    <row r="28" customFormat="false" ht="24" hidden="false" customHeight="true" outlineLevel="0" collapsed="false">
      <c r="A28" s="9"/>
      <c r="B28" s="10"/>
      <c r="C28" s="11"/>
      <c r="D28" s="10"/>
      <c r="E28" s="12"/>
      <c r="F28" s="6" t="str">
        <f aca="false">IF(COUNTA(A28:E28)=0,"",IF(NOT(AND(ISTEXT(A28),LEN(A28)=8,EXACT(LEFT(A28,4),"INV-"),ISNUMBER(FIND(MID(A28,5,1)&amp;"x","0x1x2x3x4x5x6x7x8x9x")),ISNUMBER(FIND(MID(A28,6,1)&amp;"x","0x1x2x3x4x5x6x7x8x9x")),ISNUMBER(FIND(MID(A28,7,1)&amp;"x","0x1x2x3x4x5x6x7x8x9x")),ISNUMBER(FIND(MID(A28,8,1)&amp;"x","0x1x2x3x4x5x6x7x8x9x")))),"請求IDの形式を確認",IF(COUNTIF($A$8:$A$57,A28)&lt;&gt;1,"請求ID重複",IF(NOT(AND(ISNUMBER(B28),B28&gt;=43831,B28&lt;=73050,B28=INT(B28))),"売上日を確認",IF(OR(C28="",LEN(C28)&gt;30),"取引先を確認",IF(NOT(AND(ISNUMBER(D28),D28&gt;=43831,D28&lt;=73050,D28=INT(D28))),"期日を確認",IF(D28&lt;B28,"期日が売上日より前",IF(NOT(AND(ISNUMBER(E28),E28&gt;=0,E28&lt;=1000000000,E28=INT(E28))),"売上額を確認","確認済み"))))))))</f>
        <v/>
      </c>
      <c r="G28" s="6" t="str">
        <f aca="false">IF(F28="","",IF(F28="確認済み",0,1))</f>
        <v/>
      </c>
      <c r="H28" s="1"/>
    </row>
    <row r="29" customFormat="false" ht="24" hidden="false" customHeight="true" outlineLevel="0" collapsed="false">
      <c r="A29" s="9"/>
      <c r="B29" s="10"/>
      <c r="C29" s="11"/>
      <c r="D29" s="10"/>
      <c r="E29" s="12"/>
      <c r="F29" s="6" t="str">
        <f aca="false">IF(COUNTA(A29:E29)=0,"",IF(NOT(AND(ISTEXT(A29),LEN(A29)=8,EXACT(LEFT(A29,4),"INV-"),ISNUMBER(FIND(MID(A29,5,1)&amp;"x","0x1x2x3x4x5x6x7x8x9x")),ISNUMBER(FIND(MID(A29,6,1)&amp;"x","0x1x2x3x4x5x6x7x8x9x")),ISNUMBER(FIND(MID(A29,7,1)&amp;"x","0x1x2x3x4x5x6x7x8x9x")),ISNUMBER(FIND(MID(A29,8,1)&amp;"x","0x1x2x3x4x5x6x7x8x9x")))),"請求IDの形式を確認",IF(COUNTIF($A$8:$A$57,A29)&lt;&gt;1,"請求ID重複",IF(NOT(AND(ISNUMBER(B29),B29&gt;=43831,B29&lt;=73050,B29=INT(B29))),"売上日を確認",IF(OR(C29="",LEN(C29)&gt;30),"取引先を確認",IF(NOT(AND(ISNUMBER(D29),D29&gt;=43831,D29&lt;=73050,D29=INT(D29))),"期日を確認",IF(D29&lt;B29,"期日が売上日より前",IF(NOT(AND(ISNUMBER(E29),E29&gt;=0,E29&lt;=1000000000,E29=INT(E29))),"売上額を確認","確認済み"))))))))</f>
        <v/>
      </c>
      <c r="G29" s="6" t="str">
        <f aca="false">IF(F29="","",IF(F29="確認済み",0,1))</f>
        <v/>
      </c>
      <c r="H29" s="1"/>
    </row>
    <row r="30" customFormat="false" ht="24" hidden="false" customHeight="true" outlineLevel="0" collapsed="false">
      <c r="A30" s="9"/>
      <c r="B30" s="10"/>
      <c r="C30" s="11"/>
      <c r="D30" s="10"/>
      <c r="E30" s="12"/>
      <c r="F30" s="6" t="str">
        <f aca="false">IF(COUNTA(A30:E30)=0,"",IF(NOT(AND(ISTEXT(A30),LEN(A30)=8,EXACT(LEFT(A30,4),"INV-"),ISNUMBER(FIND(MID(A30,5,1)&amp;"x","0x1x2x3x4x5x6x7x8x9x")),ISNUMBER(FIND(MID(A30,6,1)&amp;"x","0x1x2x3x4x5x6x7x8x9x")),ISNUMBER(FIND(MID(A30,7,1)&amp;"x","0x1x2x3x4x5x6x7x8x9x")),ISNUMBER(FIND(MID(A30,8,1)&amp;"x","0x1x2x3x4x5x6x7x8x9x")))),"請求IDの形式を確認",IF(COUNTIF($A$8:$A$57,A30)&lt;&gt;1,"請求ID重複",IF(NOT(AND(ISNUMBER(B30),B30&gt;=43831,B30&lt;=73050,B30=INT(B30))),"売上日を確認",IF(OR(C30="",LEN(C30)&gt;30),"取引先を確認",IF(NOT(AND(ISNUMBER(D30),D30&gt;=43831,D30&lt;=73050,D30=INT(D30))),"期日を確認",IF(D30&lt;B30,"期日が売上日より前",IF(NOT(AND(ISNUMBER(E30),E30&gt;=0,E30&lt;=1000000000,E30=INT(E30))),"売上額を確認","確認済み"))))))))</f>
        <v/>
      </c>
      <c r="G30" s="6" t="str">
        <f aca="false">IF(F30="","",IF(F30="確認済み",0,1))</f>
        <v/>
      </c>
      <c r="H30" s="1"/>
    </row>
    <row r="31" customFormat="false" ht="24" hidden="false" customHeight="true" outlineLevel="0" collapsed="false">
      <c r="A31" s="9"/>
      <c r="B31" s="10"/>
      <c r="C31" s="11"/>
      <c r="D31" s="10"/>
      <c r="E31" s="12"/>
      <c r="F31" s="6" t="str">
        <f aca="false">IF(COUNTA(A31:E31)=0,"",IF(NOT(AND(ISTEXT(A31),LEN(A31)=8,EXACT(LEFT(A31,4),"INV-"),ISNUMBER(FIND(MID(A31,5,1)&amp;"x","0x1x2x3x4x5x6x7x8x9x")),ISNUMBER(FIND(MID(A31,6,1)&amp;"x","0x1x2x3x4x5x6x7x8x9x")),ISNUMBER(FIND(MID(A31,7,1)&amp;"x","0x1x2x3x4x5x6x7x8x9x")),ISNUMBER(FIND(MID(A31,8,1)&amp;"x","0x1x2x3x4x5x6x7x8x9x")))),"請求IDの形式を確認",IF(COUNTIF($A$8:$A$57,A31)&lt;&gt;1,"請求ID重複",IF(NOT(AND(ISNUMBER(B31),B31&gt;=43831,B31&lt;=73050,B31=INT(B31))),"売上日を確認",IF(OR(C31="",LEN(C31)&gt;30),"取引先を確認",IF(NOT(AND(ISNUMBER(D31),D31&gt;=43831,D31&lt;=73050,D31=INT(D31))),"期日を確認",IF(D31&lt;B31,"期日が売上日より前",IF(NOT(AND(ISNUMBER(E31),E31&gt;=0,E31&lt;=1000000000,E31=INT(E31))),"売上額を確認","確認済み"))))))))</f>
        <v/>
      </c>
      <c r="G31" s="6" t="str">
        <f aca="false">IF(F31="","",IF(F31="確認済み",0,1))</f>
        <v/>
      </c>
      <c r="H31" s="1"/>
    </row>
    <row r="32" customFormat="false" ht="24" hidden="false" customHeight="true" outlineLevel="0" collapsed="false">
      <c r="A32" s="9"/>
      <c r="B32" s="10"/>
      <c r="C32" s="11"/>
      <c r="D32" s="10"/>
      <c r="E32" s="12"/>
      <c r="F32" s="6" t="str">
        <f aca="false">IF(COUNTA(A32:E32)=0,"",IF(NOT(AND(ISTEXT(A32),LEN(A32)=8,EXACT(LEFT(A32,4),"INV-"),ISNUMBER(FIND(MID(A32,5,1)&amp;"x","0x1x2x3x4x5x6x7x8x9x")),ISNUMBER(FIND(MID(A32,6,1)&amp;"x","0x1x2x3x4x5x6x7x8x9x")),ISNUMBER(FIND(MID(A32,7,1)&amp;"x","0x1x2x3x4x5x6x7x8x9x")),ISNUMBER(FIND(MID(A32,8,1)&amp;"x","0x1x2x3x4x5x6x7x8x9x")))),"請求IDの形式を確認",IF(COUNTIF($A$8:$A$57,A32)&lt;&gt;1,"請求ID重複",IF(NOT(AND(ISNUMBER(B32),B32&gt;=43831,B32&lt;=73050,B32=INT(B32))),"売上日を確認",IF(OR(C32="",LEN(C32)&gt;30),"取引先を確認",IF(NOT(AND(ISNUMBER(D32),D32&gt;=43831,D32&lt;=73050,D32=INT(D32))),"期日を確認",IF(D32&lt;B32,"期日が売上日より前",IF(NOT(AND(ISNUMBER(E32),E32&gt;=0,E32&lt;=1000000000,E32=INT(E32))),"売上額を確認","確認済み"))))))))</f>
        <v/>
      </c>
      <c r="G32" s="6" t="str">
        <f aca="false">IF(F32="","",IF(F32="確認済み",0,1))</f>
        <v/>
      </c>
      <c r="H32" s="1"/>
    </row>
    <row r="33" customFormat="false" ht="24" hidden="false" customHeight="true" outlineLevel="0" collapsed="false">
      <c r="A33" s="9"/>
      <c r="B33" s="10"/>
      <c r="C33" s="11"/>
      <c r="D33" s="10"/>
      <c r="E33" s="12"/>
      <c r="F33" s="6" t="str">
        <f aca="false">IF(COUNTA(A33:E33)=0,"",IF(NOT(AND(ISTEXT(A33),LEN(A33)=8,EXACT(LEFT(A33,4),"INV-"),ISNUMBER(FIND(MID(A33,5,1)&amp;"x","0x1x2x3x4x5x6x7x8x9x")),ISNUMBER(FIND(MID(A33,6,1)&amp;"x","0x1x2x3x4x5x6x7x8x9x")),ISNUMBER(FIND(MID(A33,7,1)&amp;"x","0x1x2x3x4x5x6x7x8x9x")),ISNUMBER(FIND(MID(A33,8,1)&amp;"x","0x1x2x3x4x5x6x7x8x9x")))),"請求IDの形式を確認",IF(COUNTIF($A$8:$A$57,A33)&lt;&gt;1,"請求ID重複",IF(NOT(AND(ISNUMBER(B33),B33&gt;=43831,B33&lt;=73050,B33=INT(B33))),"売上日を確認",IF(OR(C33="",LEN(C33)&gt;30),"取引先を確認",IF(NOT(AND(ISNUMBER(D33),D33&gt;=43831,D33&lt;=73050,D33=INT(D33))),"期日を確認",IF(D33&lt;B33,"期日が売上日より前",IF(NOT(AND(ISNUMBER(E33),E33&gt;=0,E33&lt;=1000000000,E33=INT(E33))),"売上額を確認","確認済み"))))))))</f>
        <v/>
      </c>
      <c r="G33" s="6" t="str">
        <f aca="false">IF(F33="","",IF(F33="確認済み",0,1))</f>
        <v/>
      </c>
      <c r="H33" s="1"/>
    </row>
    <row r="34" customFormat="false" ht="24" hidden="false" customHeight="true" outlineLevel="0" collapsed="false">
      <c r="A34" s="9"/>
      <c r="B34" s="10"/>
      <c r="C34" s="11"/>
      <c r="D34" s="10"/>
      <c r="E34" s="12"/>
      <c r="F34" s="6" t="str">
        <f aca="false">IF(COUNTA(A34:E34)=0,"",IF(NOT(AND(ISTEXT(A34),LEN(A34)=8,EXACT(LEFT(A34,4),"INV-"),ISNUMBER(FIND(MID(A34,5,1)&amp;"x","0x1x2x3x4x5x6x7x8x9x")),ISNUMBER(FIND(MID(A34,6,1)&amp;"x","0x1x2x3x4x5x6x7x8x9x")),ISNUMBER(FIND(MID(A34,7,1)&amp;"x","0x1x2x3x4x5x6x7x8x9x")),ISNUMBER(FIND(MID(A34,8,1)&amp;"x","0x1x2x3x4x5x6x7x8x9x")))),"請求IDの形式を確認",IF(COUNTIF($A$8:$A$57,A34)&lt;&gt;1,"請求ID重複",IF(NOT(AND(ISNUMBER(B34),B34&gt;=43831,B34&lt;=73050,B34=INT(B34))),"売上日を確認",IF(OR(C34="",LEN(C34)&gt;30),"取引先を確認",IF(NOT(AND(ISNUMBER(D34),D34&gt;=43831,D34&lt;=73050,D34=INT(D34))),"期日を確認",IF(D34&lt;B34,"期日が売上日より前",IF(NOT(AND(ISNUMBER(E34),E34&gt;=0,E34&lt;=1000000000,E34=INT(E34))),"売上額を確認","確認済み"))))))))</f>
        <v/>
      </c>
      <c r="G34" s="6" t="str">
        <f aca="false">IF(F34="","",IF(F34="確認済み",0,1))</f>
        <v/>
      </c>
      <c r="H34" s="1"/>
    </row>
    <row r="35" customFormat="false" ht="24" hidden="false" customHeight="true" outlineLevel="0" collapsed="false">
      <c r="A35" s="9"/>
      <c r="B35" s="10"/>
      <c r="C35" s="11"/>
      <c r="D35" s="10"/>
      <c r="E35" s="12"/>
      <c r="F35" s="6" t="str">
        <f aca="false">IF(COUNTA(A35:E35)=0,"",IF(NOT(AND(ISTEXT(A35),LEN(A35)=8,EXACT(LEFT(A35,4),"INV-"),ISNUMBER(FIND(MID(A35,5,1)&amp;"x","0x1x2x3x4x5x6x7x8x9x")),ISNUMBER(FIND(MID(A35,6,1)&amp;"x","0x1x2x3x4x5x6x7x8x9x")),ISNUMBER(FIND(MID(A35,7,1)&amp;"x","0x1x2x3x4x5x6x7x8x9x")),ISNUMBER(FIND(MID(A35,8,1)&amp;"x","0x1x2x3x4x5x6x7x8x9x")))),"請求IDの形式を確認",IF(COUNTIF($A$8:$A$57,A35)&lt;&gt;1,"請求ID重複",IF(NOT(AND(ISNUMBER(B35),B35&gt;=43831,B35&lt;=73050,B35=INT(B35))),"売上日を確認",IF(OR(C35="",LEN(C35)&gt;30),"取引先を確認",IF(NOT(AND(ISNUMBER(D35),D35&gt;=43831,D35&lt;=73050,D35=INT(D35))),"期日を確認",IF(D35&lt;B35,"期日が売上日より前",IF(NOT(AND(ISNUMBER(E35),E35&gt;=0,E35&lt;=1000000000,E35=INT(E35))),"売上額を確認","確認済み"))))))))</f>
        <v/>
      </c>
      <c r="G35" s="6" t="str">
        <f aca="false">IF(F35="","",IF(F35="確認済み",0,1))</f>
        <v/>
      </c>
      <c r="H35" s="1"/>
    </row>
    <row r="36" customFormat="false" ht="24" hidden="false" customHeight="true" outlineLevel="0" collapsed="false">
      <c r="A36" s="9"/>
      <c r="B36" s="10"/>
      <c r="C36" s="11"/>
      <c r="D36" s="10"/>
      <c r="E36" s="12"/>
      <c r="F36" s="6" t="str">
        <f aca="false">IF(COUNTA(A36:E36)=0,"",IF(NOT(AND(ISTEXT(A36),LEN(A36)=8,EXACT(LEFT(A36,4),"INV-"),ISNUMBER(FIND(MID(A36,5,1)&amp;"x","0x1x2x3x4x5x6x7x8x9x")),ISNUMBER(FIND(MID(A36,6,1)&amp;"x","0x1x2x3x4x5x6x7x8x9x")),ISNUMBER(FIND(MID(A36,7,1)&amp;"x","0x1x2x3x4x5x6x7x8x9x")),ISNUMBER(FIND(MID(A36,8,1)&amp;"x","0x1x2x3x4x5x6x7x8x9x")))),"請求IDの形式を確認",IF(COUNTIF($A$8:$A$57,A36)&lt;&gt;1,"請求ID重複",IF(NOT(AND(ISNUMBER(B36),B36&gt;=43831,B36&lt;=73050,B36=INT(B36))),"売上日を確認",IF(OR(C36="",LEN(C36)&gt;30),"取引先を確認",IF(NOT(AND(ISNUMBER(D36),D36&gt;=43831,D36&lt;=73050,D36=INT(D36))),"期日を確認",IF(D36&lt;B36,"期日が売上日より前",IF(NOT(AND(ISNUMBER(E36),E36&gt;=0,E36&lt;=1000000000,E36=INT(E36))),"売上額を確認","確認済み"))))))))</f>
        <v/>
      </c>
      <c r="G36" s="6" t="str">
        <f aca="false">IF(F36="","",IF(F36="確認済み",0,1))</f>
        <v/>
      </c>
      <c r="H36" s="1"/>
    </row>
    <row r="37" customFormat="false" ht="24" hidden="false" customHeight="true" outlineLevel="0" collapsed="false">
      <c r="A37" s="9"/>
      <c r="B37" s="10"/>
      <c r="C37" s="11"/>
      <c r="D37" s="10"/>
      <c r="E37" s="12"/>
      <c r="F37" s="6" t="str">
        <f aca="false">IF(COUNTA(A37:E37)=0,"",IF(NOT(AND(ISTEXT(A37),LEN(A37)=8,EXACT(LEFT(A37,4),"INV-"),ISNUMBER(FIND(MID(A37,5,1)&amp;"x","0x1x2x3x4x5x6x7x8x9x")),ISNUMBER(FIND(MID(A37,6,1)&amp;"x","0x1x2x3x4x5x6x7x8x9x")),ISNUMBER(FIND(MID(A37,7,1)&amp;"x","0x1x2x3x4x5x6x7x8x9x")),ISNUMBER(FIND(MID(A37,8,1)&amp;"x","0x1x2x3x4x5x6x7x8x9x")))),"請求IDの形式を確認",IF(COUNTIF($A$8:$A$57,A37)&lt;&gt;1,"請求ID重複",IF(NOT(AND(ISNUMBER(B37),B37&gt;=43831,B37&lt;=73050,B37=INT(B37))),"売上日を確認",IF(OR(C37="",LEN(C37)&gt;30),"取引先を確認",IF(NOT(AND(ISNUMBER(D37),D37&gt;=43831,D37&lt;=73050,D37=INT(D37))),"期日を確認",IF(D37&lt;B37,"期日が売上日より前",IF(NOT(AND(ISNUMBER(E37),E37&gt;=0,E37&lt;=1000000000,E37=INT(E37))),"売上額を確認","確認済み"))))))))</f>
        <v/>
      </c>
      <c r="G37" s="6" t="str">
        <f aca="false">IF(F37="","",IF(F37="確認済み",0,1))</f>
        <v/>
      </c>
      <c r="H37" s="1"/>
    </row>
    <row r="38" customFormat="false" ht="24" hidden="false" customHeight="true" outlineLevel="0" collapsed="false">
      <c r="A38" s="9"/>
      <c r="B38" s="10"/>
      <c r="C38" s="11"/>
      <c r="D38" s="10"/>
      <c r="E38" s="12"/>
      <c r="F38" s="6" t="str">
        <f aca="false">IF(COUNTA(A38:E38)=0,"",IF(NOT(AND(ISTEXT(A38),LEN(A38)=8,EXACT(LEFT(A38,4),"INV-"),ISNUMBER(FIND(MID(A38,5,1)&amp;"x","0x1x2x3x4x5x6x7x8x9x")),ISNUMBER(FIND(MID(A38,6,1)&amp;"x","0x1x2x3x4x5x6x7x8x9x")),ISNUMBER(FIND(MID(A38,7,1)&amp;"x","0x1x2x3x4x5x6x7x8x9x")),ISNUMBER(FIND(MID(A38,8,1)&amp;"x","0x1x2x3x4x5x6x7x8x9x")))),"請求IDの形式を確認",IF(COUNTIF($A$8:$A$57,A38)&lt;&gt;1,"請求ID重複",IF(NOT(AND(ISNUMBER(B38),B38&gt;=43831,B38&lt;=73050,B38=INT(B38))),"売上日を確認",IF(OR(C38="",LEN(C38)&gt;30),"取引先を確認",IF(NOT(AND(ISNUMBER(D38),D38&gt;=43831,D38&lt;=73050,D38=INT(D38))),"期日を確認",IF(D38&lt;B38,"期日が売上日より前",IF(NOT(AND(ISNUMBER(E38),E38&gt;=0,E38&lt;=1000000000,E38=INT(E38))),"売上額を確認","確認済み"))))))))</f>
        <v/>
      </c>
      <c r="G38" s="6" t="str">
        <f aca="false">IF(F38="","",IF(F38="確認済み",0,1))</f>
        <v/>
      </c>
      <c r="H38" s="1"/>
    </row>
    <row r="39" customFormat="false" ht="24" hidden="false" customHeight="true" outlineLevel="0" collapsed="false">
      <c r="A39" s="9"/>
      <c r="B39" s="10"/>
      <c r="C39" s="11"/>
      <c r="D39" s="10"/>
      <c r="E39" s="12"/>
      <c r="F39" s="6" t="str">
        <f aca="false">IF(COUNTA(A39:E39)=0,"",IF(NOT(AND(ISTEXT(A39),LEN(A39)=8,EXACT(LEFT(A39,4),"INV-"),ISNUMBER(FIND(MID(A39,5,1)&amp;"x","0x1x2x3x4x5x6x7x8x9x")),ISNUMBER(FIND(MID(A39,6,1)&amp;"x","0x1x2x3x4x5x6x7x8x9x")),ISNUMBER(FIND(MID(A39,7,1)&amp;"x","0x1x2x3x4x5x6x7x8x9x")),ISNUMBER(FIND(MID(A39,8,1)&amp;"x","0x1x2x3x4x5x6x7x8x9x")))),"請求IDの形式を確認",IF(COUNTIF($A$8:$A$57,A39)&lt;&gt;1,"請求ID重複",IF(NOT(AND(ISNUMBER(B39),B39&gt;=43831,B39&lt;=73050,B39=INT(B39))),"売上日を確認",IF(OR(C39="",LEN(C39)&gt;30),"取引先を確認",IF(NOT(AND(ISNUMBER(D39),D39&gt;=43831,D39&lt;=73050,D39=INT(D39))),"期日を確認",IF(D39&lt;B39,"期日が売上日より前",IF(NOT(AND(ISNUMBER(E39),E39&gt;=0,E39&lt;=1000000000,E39=INT(E39))),"売上額を確認","確認済み"))))))))</f>
        <v/>
      </c>
      <c r="G39" s="6" t="str">
        <f aca="false">IF(F39="","",IF(F39="確認済み",0,1))</f>
        <v/>
      </c>
      <c r="H39" s="1"/>
    </row>
    <row r="40" customFormat="false" ht="24" hidden="false" customHeight="true" outlineLevel="0" collapsed="false">
      <c r="A40" s="9"/>
      <c r="B40" s="10"/>
      <c r="C40" s="11"/>
      <c r="D40" s="10"/>
      <c r="E40" s="12"/>
      <c r="F40" s="6" t="str">
        <f aca="false">IF(COUNTA(A40:E40)=0,"",IF(NOT(AND(ISTEXT(A40),LEN(A40)=8,EXACT(LEFT(A40,4),"INV-"),ISNUMBER(FIND(MID(A40,5,1)&amp;"x","0x1x2x3x4x5x6x7x8x9x")),ISNUMBER(FIND(MID(A40,6,1)&amp;"x","0x1x2x3x4x5x6x7x8x9x")),ISNUMBER(FIND(MID(A40,7,1)&amp;"x","0x1x2x3x4x5x6x7x8x9x")),ISNUMBER(FIND(MID(A40,8,1)&amp;"x","0x1x2x3x4x5x6x7x8x9x")))),"請求IDの形式を確認",IF(COUNTIF($A$8:$A$57,A40)&lt;&gt;1,"請求ID重複",IF(NOT(AND(ISNUMBER(B40),B40&gt;=43831,B40&lt;=73050,B40=INT(B40))),"売上日を確認",IF(OR(C40="",LEN(C40)&gt;30),"取引先を確認",IF(NOT(AND(ISNUMBER(D40),D40&gt;=43831,D40&lt;=73050,D40=INT(D40))),"期日を確認",IF(D40&lt;B40,"期日が売上日より前",IF(NOT(AND(ISNUMBER(E40),E40&gt;=0,E40&lt;=1000000000,E40=INT(E40))),"売上額を確認","確認済み"))))))))</f>
        <v/>
      </c>
      <c r="G40" s="6" t="str">
        <f aca="false">IF(F40="","",IF(F40="確認済み",0,1))</f>
        <v/>
      </c>
      <c r="H40" s="1"/>
    </row>
    <row r="41" customFormat="false" ht="24" hidden="false" customHeight="true" outlineLevel="0" collapsed="false">
      <c r="A41" s="9"/>
      <c r="B41" s="10"/>
      <c r="C41" s="11"/>
      <c r="D41" s="10"/>
      <c r="E41" s="12"/>
      <c r="F41" s="6" t="str">
        <f aca="false">IF(COUNTA(A41:E41)=0,"",IF(NOT(AND(ISTEXT(A41),LEN(A41)=8,EXACT(LEFT(A41,4),"INV-"),ISNUMBER(FIND(MID(A41,5,1)&amp;"x","0x1x2x3x4x5x6x7x8x9x")),ISNUMBER(FIND(MID(A41,6,1)&amp;"x","0x1x2x3x4x5x6x7x8x9x")),ISNUMBER(FIND(MID(A41,7,1)&amp;"x","0x1x2x3x4x5x6x7x8x9x")),ISNUMBER(FIND(MID(A41,8,1)&amp;"x","0x1x2x3x4x5x6x7x8x9x")))),"請求IDの形式を確認",IF(COUNTIF($A$8:$A$57,A41)&lt;&gt;1,"請求ID重複",IF(NOT(AND(ISNUMBER(B41),B41&gt;=43831,B41&lt;=73050,B41=INT(B41))),"売上日を確認",IF(OR(C41="",LEN(C41)&gt;30),"取引先を確認",IF(NOT(AND(ISNUMBER(D41),D41&gt;=43831,D41&lt;=73050,D41=INT(D41))),"期日を確認",IF(D41&lt;B41,"期日が売上日より前",IF(NOT(AND(ISNUMBER(E41),E41&gt;=0,E41&lt;=1000000000,E41=INT(E41))),"売上額を確認","確認済み"))))))))</f>
        <v/>
      </c>
      <c r="G41" s="6" t="str">
        <f aca="false">IF(F41="","",IF(F41="確認済み",0,1))</f>
        <v/>
      </c>
      <c r="H41" s="1"/>
    </row>
    <row r="42" customFormat="false" ht="24" hidden="false" customHeight="true" outlineLevel="0" collapsed="false">
      <c r="A42" s="9"/>
      <c r="B42" s="10"/>
      <c r="C42" s="11"/>
      <c r="D42" s="10"/>
      <c r="E42" s="12"/>
      <c r="F42" s="6" t="str">
        <f aca="false">IF(COUNTA(A42:E42)=0,"",IF(NOT(AND(ISTEXT(A42),LEN(A42)=8,EXACT(LEFT(A42,4),"INV-"),ISNUMBER(FIND(MID(A42,5,1)&amp;"x","0x1x2x3x4x5x6x7x8x9x")),ISNUMBER(FIND(MID(A42,6,1)&amp;"x","0x1x2x3x4x5x6x7x8x9x")),ISNUMBER(FIND(MID(A42,7,1)&amp;"x","0x1x2x3x4x5x6x7x8x9x")),ISNUMBER(FIND(MID(A42,8,1)&amp;"x","0x1x2x3x4x5x6x7x8x9x")))),"請求IDの形式を確認",IF(COUNTIF($A$8:$A$57,A42)&lt;&gt;1,"請求ID重複",IF(NOT(AND(ISNUMBER(B42),B42&gt;=43831,B42&lt;=73050,B42=INT(B42))),"売上日を確認",IF(OR(C42="",LEN(C42)&gt;30),"取引先を確認",IF(NOT(AND(ISNUMBER(D42),D42&gt;=43831,D42&lt;=73050,D42=INT(D42))),"期日を確認",IF(D42&lt;B42,"期日が売上日より前",IF(NOT(AND(ISNUMBER(E42),E42&gt;=0,E42&lt;=1000000000,E42=INT(E42))),"売上額を確認","確認済み"))))))))</f>
        <v/>
      </c>
      <c r="G42" s="6" t="str">
        <f aca="false">IF(F42="","",IF(F42="確認済み",0,1))</f>
        <v/>
      </c>
      <c r="H42" s="1"/>
    </row>
    <row r="43" customFormat="false" ht="24" hidden="false" customHeight="true" outlineLevel="0" collapsed="false">
      <c r="A43" s="9"/>
      <c r="B43" s="10"/>
      <c r="C43" s="11"/>
      <c r="D43" s="10"/>
      <c r="E43" s="12"/>
      <c r="F43" s="6" t="str">
        <f aca="false">IF(COUNTA(A43:E43)=0,"",IF(NOT(AND(ISTEXT(A43),LEN(A43)=8,EXACT(LEFT(A43,4),"INV-"),ISNUMBER(FIND(MID(A43,5,1)&amp;"x","0x1x2x3x4x5x6x7x8x9x")),ISNUMBER(FIND(MID(A43,6,1)&amp;"x","0x1x2x3x4x5x6x7x8x9x")),ISNUMBER(FIND(MID(A43,7,1)&amp;"x","0x1x2x3x4x5x6x7x8x9x")),ISNUMBER(FIND(MID(A43,8,1)&amp;"x","0x1x2x3x4x5x6x7x8x9x")))),"請求IDの形式を確認",IF(COUNTIF($A$8:$A$57,A43)&lt;&gt;1,"請求ID重複",IF(NOT(AND(ISNUMBER(B43),B43&gt;=43831,B43&lt;=73050,B43=INT(B43))),"売上日を確認",IF(OR(C43="",LEN(C43)&gt;30),"取引先を確認",IF(NOT(AND(ISNUMBER(D43),D43&gt;=43831,D43&lt;=73050,D43=INT(D43))),"期日を確認",IF(D43&lt;B43,"期日が売上日より前",IF(NOT(AND(ISNUMBER(E43),E43&gt;=0,E43&lt;=1000000000,E43=INT(E43))),"売上額を確認","確認済み"))))))))</f>
        <v/>
      </c>
      <c r="G43" s="6" t="str">
        <f aca="false">IF(F43="","",IF(F43="確認済み",0,1))</f>
        <v/>
      </c>
      <c r="H43" s="1"/>
    </row>
    <row r="44" customFormat="false" ht="24" hidden="false" customHeight="true" outlineLevel="0" collapsed="false">
      <c r="A44" s="9"/>
      <c r="B44" s="10"/>
      <c r="C44" s="11"/>
      <c r="D44" s="10"/>
      <c r="E44" s="12"/>
      <c r="F44" s="6" t="str">
        <f aca="false">IF(COUNTA(A44:E44)=0,"",IF(NOT(AND(ISTEXT(A44),LEN(A44)=8,EXACT(LEFT(A44,4),"INV-"),ISNUMBER(FIND(MID(A44,5,1)&amp;"x","0x1x2x3x4x5x6x7x8x9x")),ISNUMBER(FIND(MID(A44,6,1)&amp;"x","0x1x2x3x4x5x6x7x8x9x")),ISNUMBER(FIND(MID(A44,7,1)&amp;"x","0x1x2x3x4x5x6x7x8x9x")),ISNUMBER(FIND(MID(A44,8,1)&amp;"x","0x1x2x3x4x5x6x7x8x9x")))),"請求IDの形式を確認",IF(COUNTIF($A$8:$A$57,A44)&lt;&gt;1,"請求ID重複",IF(NOT(AND(ISNUMBER(B44),B44&gt;=43831,B44&lt;=73050,B44=INT(B44))),"売上日を確認",IF(OR(C44="",LEN(C44)&gt;30),"取引先を確認",IF(NOT(AND(ISNUMBER(D44),D44&gt;=43831,D44&lt;=73050,D44=INT(D44))),"期日を確認",IF(D44&lt;B44,"期日が売上日より前",IF(NOT(AND(ISNUMBER(E44),E44&gt;=0,E44&lt;=1000000000,E44=INT(E44))),"売上額を確認","確認済み"))))))))</f>
        <v/>
      </c>
      <c r="G44" s="6" t="str">
        <f aca="false">IF(F44="","",IF(F44="確認済み",0,1))</f>
        <v/>
      </c>
      <c r="H44" s="1"/>
    </row>
    <row r="45" customFormat="false" ht="24" hidden="false" customHeight="true" outlineLevel="0" collapsed="false">
      <c r="A45" s="9"/>
      <c r="B45" s="10"/>
      <c r="C45" s="11"/>
      <c r="D45" s="10"/>
      <c r="E45" s="12"/>
      <c r="F45" s="6" t="str">
        <f aca="false">IF(COUNTA(A45:E45)=0,"",IF(NOT(AND(ISTEXT(A45),LEN(A45)=8,EXACT(LEFT(A45,4),"INV-"),ISNUMBER(FIND(MID(A45,5,1)&amp;"x","0x1x2x3x4x5x6x7x8x9x")),ISNUMBER(FIND(MID(A45,6,1)&amp;"x","0x1x2x3x4x5x6x7x8x9x")),ISNUMBER(FIND(MID(A45,7,1)&amp;"x","0x1x2x3x4x5x6x7x8x9x")),ISNUMBER(FIND(MID(A45,8,1)&amp;"x","0x1x2x3x4x5x6x7x8x9x")))),"請求IDの形式を確認",IF(COUNTIF($A$8:$A$57,A45)&lt;&gt;1,"請求ID重複",IF(NOT(AND(ISNUMBER(B45),B45&gt;=43831,B45&lt;=73050,B45=INT(B45))),"売上日を確認",IF(OR(C45="",LEN(C45)&gt;30),"取引先を確認",IF(NOT(AND(ISNUMBER(D45),D45&gt;=43831,D45&lt;=73050,D45=INT(D45))),"期日を確認",IF(D45&lt;B45,"期日が売上日より前",IF(NOT(AND(ISNUMBER(E45),E45&gt;=0,E45&lt;=1000000000,E45=INT(E45))),"売上額を確認","確認済み"))))))))</f>
        <v/>
      </c>
      <c r="G45" s="6" t="str">
        <f aca="false">IF(F45="","",IF(F45="確認済み",0,1))</f>
        <v/>
      </c>
      <c r="H45" s="1"/>
    </row>
    <row r="46" customFormat="false" ht="24" hidden="false" customHeight="true" outlineLevel="0" collapsed="false">
      <c r="A46" s="9"/>
      <c r="B46" s="10"/>
      <c r="C46" s="11"/>
      <c r="D46" s="10"/>
      <c r="E46" s="12"/>
      <c r="F46" s="6" t="str">
        <f aca="false">IF(COUNTA(A46:E46)=0,"",IF(NOT(AND(ISTEXT(A46),LEN(A46)=8,EXACT(LEFT(A46,4),"INV-"),ISNUMBER(FIND(MID(A46,5,1)&amp;"x","0x1x2x3x4x5x6x7x8x9x")),ISNUMBER(FIND(MID(A46,6,1)&amp;"x","0x1x2x3x4x5x6x7x8x9x")),ISNUMBER(FIND(MID(A46,7,1)&amp;"x","0x1x2x3x4x5x6x7x8x9x")),ISNUMBER(FIND(MID(A46,8,1)&amp;"x","0x1x2x3x4x5x6x7x8x9x")))),"請求IDの形式を確認",IF(COUNTIF($A$8:$A$57,A46)&lt;&gt;1,"請求ID重複",IF(NOT(AND(ISNUMBER(B46),B46&gt;=43831,B46&lt;=73050,B46=INT(B46))),"売上日を確認",IF(OR(C46="",LEN(C46)&gt;30),"取引先を確認",IF(NOT(AND(ISNUMBER(D46),D46&gt;=43831,D46&lt;=73050,D46=INT(D46))),"期日を確認",IF(D46&lt;B46,"期日が売上日より前",IF(NOT(AND(ISNUMBER(E46),E46&gt;=0,E46&lt;=1000000000,E46=INT(E46))),"売上額を確認","確認済み"))))))))</f>
        <v/>
      </c>
      <c r="G46" s="6" t="str">
        <f aca="false">IF(F46="","",IF(F46="確認済み",0,1))</f>
        <v/>
      </c>
      <c r="H46" s="1"/>
    </row>
    <row r="47" customFormat="false" ht="24" hidden="false" customHeight="true" outlineLevel="0" collapsed="false">
      <c r="A47" s="9"/>
      <c r="B47" s="10"/>
      <c r="C47" s="11"/>
      <c r="D47" s="10"/>
      <c r="E47" s="12"/>
      <c r="F47" s="6" t="str">
        <f aca="false">IF(COUNTA(A47:E47)=0,"",IF(NOT(AND(ISTEXT(A47),LEN(A47)=8,EXACT(LEFT(A47,4),"INV-"),ISNUMBER(FIND(MID(A47,5,1)&amp;"x","0x1x2x3x4x5x6x7x8x9x")),ISNUMBER(FIND(MID(A47,6,1)&amp;"x","0x1x2x3x4x5x6x7x8x9x")),ISNUMBER(FIND(MID(A47,7,1)&amp;"x","0x1x2x3x4x5x6x7x8x9x")),ISNUMBER(FIND(MID(A47,8,1)&amp;"x","0x1x2x3x4x5x6x7x8x9x")))),"請求IDの形式を確認",IF(COUNTIF($A$8:$A$57,A47)&lt;&gt;1,"請求ID重複",IF(NOT(AND(ISNUMBER(B47),B47&gt;=43831,B47&lt;=73050,B47=INT(B47))),"売上日を確認",IF(OR(C47="",LEN(C47)&gt;30),"取引先を確認",IF(NOT(AND(ISNUMBER(D47),D47&gt;=43831,D47&lt;=73050,D47=INT(D47))),"期日を確認",IF(D47&lt;B47,"期日が売上日より前",IF(NOT(AND(ISNUMBER(E47),E47&gt;=0,E47&lt;=1000000000,E47=INT(E47))),"売上額を確認","確認済み"))))))))</f>
        <v/>
      </c>
      <c r="G47" s="6" t="str">
        <f aca="false">IF(F47="","",IF(F47="確認済み",0,1))</f>
        <v/>
      </c>
      <c r="H47" s="1"/>
    </row>
    <row r="48" customFormat="false" ht="24" hidden="false" customHeight="true" outlineLevel="0" collapsed="false">
      <c r="A48" s="9"/>
      <c r="B48" s="10"/>
      <c r="C48" s="11"/>
      <c r="D48" s="10"/>
      <c r="E48" s="12"/>
      <c r="F48" s="6" t="str">
        <f aca="false">IF(COUNTA(A48:E48)=0,"",IF(NOT(AND(ISTEXT(A48),LEN(A48)=8,EXACT(LEFT(A48,4),"INV-"),ISNUMBER(FIND(MID(A48,5,1)&amp;"x","0x1x2x3x4x5x6x7x8x9x")),ISNUMBER(FIND(MID(A48,6,1)&amp;"x","0x1x2x3x4x5x6x7x8x9x")),ISNUMBER(FIND(MID(A48,7,1)&amp;"x","0x1x2x3x4x5x6x7x8x9x")),ISNUMBER(FIND(MID(A48,8,1)&amp;"x","0x1x2x3x4x5x6x7x8x9x")))),"請求IDの形式を確認",IF(COUNTIF($A$8:$A$57,A48)&lt;&gt;1,"請求ID重複",IF(NOT(AND(ISNUMBER(B48),B48&gt;=43831,B48&lt;=73050,B48=INT(B48))),"売上日を確認",IF(OR(C48="",LEN(C48)&gt;30),"取引先を確認",IF(NOT(AND(ISNUMBER(D48),D48&gt;=43831,D48&lt;=73050,D48=INT(D48))),"期日を確認",IF(D48&lt;B48,"期日が売上日より前",IF(NOT(AND(ISNUMBER(E48),E48&gt;=0,E48&lt;=1000000000,E48=INT(E48))),"売上額を確認","確認済み"))))))))</f>
        <v/>
      </c>
      <c r="G48" s="6" t="str">
        <f aca="false">IF(F48="","",IF(F48="確認済み",0,1))</f>
        <v/>
      </c>
      <c r="H48" s="1"/>
    </row>
    <row r="49" customFormat="false" ht="24" hidden="false" customHeight="true" outlineLevel="0" collapsed="false">
      <c r="A49" s="9"/>
      <c r="B49" s="10"/>
      <c r="C49" s="11"/>
      <c r="D49" s="10"/>
      <c r="E49" s="12"/>
      <c r="F49" s="6" t="str">
        <f aca="false">IF(COUNTA(A49:E49)=0,"",IF(NOT(AND(ISTEXT(A49),LEN(A49)=8,EXACT(LEFT(A49,4),"INV-"),ISNUMBER(FIND(MID(A49,5,1)&amp;"x","0x1x2x3x4x5x6x7x8x9x")),ISNUMBER(FIND(MID(A49,6,1)&amp;"x","0x1x2x3x4x5x6x7x8x9x")),ISNUMBER(FIND(MID(A49,7,1)&amp;"x","0x1x2x3x4x5x6x7x8x9x")),ISNUMBER(FIND(MID(A49,8,1)&amp;"x","0x1x2x3x4x5x6x7x8x9x")))),"請求IDの形式を確認",IF(COUNTIF($A$8:$A$57,A49)&lt;&gt;1,"請求ID重複",IF(NOT(AND(ISNUMBER(B49),B49&gt;=43831,B49&lt;=73050,B49=INT(B49))),"売上日を確認",IF(OR(C49="",LEN(C49)&gt;30),"取引先を確認",IF(NOT(AND(ISNUMBER(D49),D49&gt;=43831,D49&lt;=73050,D49=INT(D49))),"期日を確認",IF(D49&lt;B49,"期日が売上日より前",IF(NOT(AND(ISNUMBER(E49),E49&gt;=0,E49&lt;=1000000000,E49=INT(E49))),"売上額を確認","確認済み"))))))))</f>
        <v/>
      </c>
      <c r="G49" s="6" t="str">
        <f aca="false">IF(F49="","",IF(F49="確認済み",0,1))</f>
        <v/>
      </c>
      <c r="H49" s="1"/>
    </row>
    <row r="50" customFormat="false" ht="24" hidden="false" customHeight="true" outlineLevel="0" collapsed="false">
      <c r="A50" s="9"/>
      <c r="B50" s="10"/>
      <c r="C50" s="11"/>
      <c r="D50" s="10"/>
      <c r="E50" s="12"/>
      <c r="F50" s="6" t="str">
        <f aca="false">IF(COUNTA(A50:E50)=0,"",IF(NOT(AND(ISTEXT(A50),LEN(A50)=8,EXACT(LEFT(A50,4),"INV-"),ISNUMBER(FIND(MID(A50,5,1)&amp;"x","0x1x2x3x4x5x6x7x8x9x")),ISNUMBER(FIND(MID(A50,6,1)&amp;"x","0x1x2x3x4x5x6x7x8x9x")),ISNUMBER(FIND(MID(A50,7,1)&amp;"x","0x1x2x3x4x5x6x7x8x9x")),ISNUMBER(FIND(MID(A50,8,1)&amp;"x","0x1x2x3x4x5x6x7x8x9x")))),"請求IDの形式を確認",IF(COUNTIF($A$8:$A$57,A50)&lt;&gt;1,"請求ID重複",IF(NOT(AND(ISNUMBER(B50),B50&gt;=43831,B50&lt;=73050,B50=INT(B50))),"売上日を確認",IF(OR(C50="",LEN(C50)&gt;30),"取引先を確認",IF(NOT(AND(ISNUMBER(D50),D50&gt;=43831,D50&lt;=73050,D50=INT(D50))),"期日を確認",IF(D50&lt;B50,"期日が売上日より前",IF(NOT(AND(ISNUMBER(E50),E50&gt;=0,E50&lt;=1000000000,E50=INT(E50))),"売上額を確認","確認済み"))))))))</f>
        <v/>
      </c>
      <c r="G50" s="6" t="str">
        <f aca="false">IF(F50="","",IF(F50="確認済み",0,1))</f>
        <v/>
      </c>
      <c r="H50" s="1"/>
    </row>
    <row r="51" customFormat="false" ht="24" hidden="false" customHeight="true" outlineLevel="0" collapsed="false">
      <c r="A51" s="9"/>
      <c r="B51" s="10"/>
      <c r="C51" s="11"/>
      <c r="D51" s="10"/>
      <c r="E51" s="12"/>
      <c r="F51" s="6" t="str">
        <f aca="false">IF(COUNTA(A51:E51)=0,"",IF(NOT(AND(ISTEXT(A51),LEN(A51)=8,EXACT(LEFT(A51,4),"INV-"),ISNUMBER(FIND(MID(A51,5,1)&amp;"x","0x1x2x3x4x5x6x7x8x9x")),ISNUMBER(FIND(MID(A51,6,1)&amp;"x","0x1x2x3x4x5x6x7x8x9x")),ISNUMBER(FIND(MID(A51,7,1)&amp;"x","0x1x2x3x4x5x6x7x8x9x")),ISNUMBER(FIND(MID(A51,8,1)&amp;"x","0x1x2x3x4x5x6x7x8x9x")))),"請求IDの形式を確認",IF(COUNTIF($A$8:$A$57,A51)&lt;&gt;1,"請求ID重複",IF(NOT(AND(ISNUMBER(B51),B51&gt;=43831,B51&lt;=73050,B51=INT(B51))),"売上日を確認",IF(OR(C51="",LEN(C51)&gt;30),"取引先を確認",IF(NOT(AND(ISNUMBER(D51),D51&gt;=43831,D51&lt;=73050,D51=INT(D51))),"期日を確認",IF(D51&lt;B51,"期日が売上日より前",IF(NOT(AND(ISNUMBER(E51),E51&gt;=0,E51&lt;=1000000000,E51=INT(E51))),"売上額を確認","確認済み"))))))))</f>
        <v/>
      </c>
      <c r="G51" s="6" t="str">
        <f aca="false">IF(F51="","",IF(F51="確認済み",0,1))</f>
        <v/>
      </c>
      <c r="H51" s="1"/>
    </row>
    <row r="52" customFormat="false" ht="24" hidden="false" customHeight="true" outlineLevel="0" collapsed="false">
      <c r="A52" s="9"/>
      <c r="B52" s="10"/>
      <c r="C52" s="11"/>
      <c r="D52" s="10"/>
      <c r="E52" s="12"/>
      <c r="F52" s="6" t="str">
        <f aca="false">IF(COUNTA(A52:E52)=0,"",IF(NOT(AND(ISTEXT(A52),LEN(A52)=8,EXACT(LEFT(A52,4),"INV-"),ISNUMBER(FIND(MID(A52,5,1)&amp;"x","0x1x2x3x4x5x6x7x8x9x")),ISNUMBER(FIND(MID(A52,6,1)&amp;"x","0x1x2x3x4x5x6x7x8x9x")),ISNUMBER(FIND(MID(A52,7,1)&amp;"x","0x1x2x3x4x5x6x7x8x9x")),ISNUMBER(FIND(MID(A52,8,1)&amp;"x","0x1x2x3x4x5x6x7x8x9x")))),"請求IDの形式を確認",IF(COUNTIF($A$8:$A$57,A52)&lt;&gt;1,"請求ID重複",IF(NOT(AND(ISNUMBER(B52),B52&gt;=43831,B52&lt;=73050,B52=INT(B52))),"売上日を確認",IF(OR(C52="",LEN(C52)&gt;30),"取引先を確認",IF(NOT(AND(ISNUMBER(D52),D52&gt;=43831,D52&lt;=73050,D52=INT(D52))),"期日を確認",IF(D52&lt;B52,"期日が売上日より前",IF(NOT(AND(ISNUMBER(E52),E52&gt;=0,E52&lt;=1000000000,E52=INT(E52))),"売上額を確認","確認済み"))))))))</f>
        <v/>
      </c>
      <c r="G52" s="6" t="str">
        <f aca="false">IF(F52="","",IF(F52="確認済み",0,1))</f>
        <v/>
      </c>
      <c r="H52" s="1"/>
    </row>
    <row r="53" customFormat="false" ht="24" hidden="false" customHeight="true" outlineLevel="0" collapsed="false">
      <c r="A53" s="9"/>
      <c r="B53" s="10"/>
      <c r="C53" s="11"/>
      <c r="D53" s="10"/>
      <c r="E53" s="12"/>
      <c r="F53" s="6" t="str">
        <f aca="false">IF(COUNTA(A53:E53)=0,"",IF(NOT(AND(ISTEXT(A53),LEN(A53)=8,EXACT(LEFT(A53,4),"INV-"),ISNUMBER(FIND(MID(A53,5,1)&amp;"x","0x1x2x3x4x5x6x7x8x9x")),ISNUMBER(FIND(MID(A53,6,1)&amp;"x","0x1x2x3x4x5x6x7x8x9x")),ISNUMBER(FIND(MID(A53,7,1)&amp;"x","0x1x2x3x4x5x6x7x8x9x")),ISNUMBER(FIND(MID(A53,8,1)&amp;"x","0x1x2x3x4x5x6x7x8x9x")))),"請求IDの形式を確認",IF(COUNTIF($A$8:$A$57,A53)&lt;&gt;1,"請求ID重複",IF(NOT(AND(ISNUMBER(B53),B53&gt;=43831,B53&lt;=73050,B53=INT(B53))),"売上日を確認",IF(OR(C53="",LEN(C53)&gt;30),"取引先を確認",IF(NOT(AND(ISNUMBER(D53),D53&gt;=43831,D53&lt;=73050,D53=INT(D53))),"期日を確認",IF(D53&lt;B53,"期日が売上日より前",IF(NOT(AND(ISNUMBER(E53),E53&gt;=0,E53&lt;=1000000000,E53=INT(E53))),"売上額を確認","確認済み"))))))))</f>
        <v/>
      </c>
      <c r="G53" s="6" t="str">
        <f aca="false">IF(F53="","",IF(F53="確認済み",0,1))</f>
        <v/>
      </c>
      <c r="H53" s="1"/>
    </row>
    <row r="54" customFormat="false" ht="24" hidden="false" customHeight="true" outlineLevel="0" collapsed="false">
      <c r="A54" s="9"/>
      <c r="B54" s="10"/>
      <c r="C54" s="11"/>
      <c r="D54" s="10"/>
      <c r="E54" s="12"/>
      <c r="F54" s="6" t="str">
        <f aca="false">IF(COUNTA(A54:E54)=0,"",IF(NOT(AND(ISTEXT(A54),LEN(A54)=8,EXACT(LEFT(A54,4),"INV-"),ISNUMBER(FIND(MID(A54,5,1)&amp;"x","0x1x2x3x4x5x6x7x8x9x")),ISNUMBER(FIND(MID(A54,6,1)&amp;"x","0x1x2x3x4x5x6x7x8x9x")),ISNUMBER(FIND(MID(A54,7,1)&amp;"x","0x1x2x3x4x5x6x7x8x9x")),ISNUMBER(FIND(MID(A54,8,1)&amp;"x","0x1x2x3x4x5x6x7x8x9x")))),"請求IDの形式を確認",IF(COUNTIF($A$8:$A$57,A54)&lt;&gt;1,"請求ID重複",IF(NOT(AND(ISNUMBER(B54),B54&gt;=43831,B54&lt;=73050,B54=INT(B54))),"売上日を確認",IF(OR(C54="",LEN(C54)&gt;30),"取引先を確認",IF(NOT(AND(ISNUMBER(D54),D54&gt;=43831,D54&lt;=73050,D54=INT(D54))),"期日を確認",IF(D54&lt;B54,"期日が売上日より前",IF(NOT(AND(ISNUMBER(E54),E54&gt;=0,E54&lt;=1000000000,E54=INT(E54))),"売上額を確認","確認済み"))))))))</f>
        <v/>
      </c>
      <c r="G54" s="6" t="str">
        <f aca="false">IF(F54="","",IF(F54="確認済み",0,1))</f>
        <v/>
      </c>
      <c r="H54" s="1"/>
    </row>
    <row r="55" customFormat="false" ht="24" hidden="false" customHeight="true" outlineLevel="0" collapsed="false">
      <c r="A55" s="9"/>
      <c r="B55" s="10"/>
      <c r="C55" s="11"/>
      <c r="D55" s="10"/>
      <c r="E55" s="12"/>
      <c r="F55" s="6" t="str">
        <f aca="false">IF(COUNTA(A55:E55)=0,"",IF(NOT(AND(ISTEXT(A55),LEN(A55)=8,EXACT(LEFT(A55,4),"INV-"),ISNUMBER(FIND(MID(A55,5,1)&amp;"x","0x1x2x3x4x5x6x7x8x9x")),ISNUMBER(FIND(MID(A55,6,1)&amp;"x","0x1x2x3x4x5x6x7x8x9x")),ISNUMBER(FIND(MID(A55,7,1)&amp;"x","0x1x2x3x4x5x6x7x8x9x")),ISNUMBER(FIND(MID(A55,8,1)&amp;"x","0x1x2x3x4x5x6x7x8x9x")))),"請求IDの形式を確認",IF(COUNTIF($A$8:$A$57,A55)&lt;&gt;1,"請求ID重複",IF(NOT(AND(ISNUMBER(B55),B55&gt;=43831,B55&lt;=73050,B55=INT(B55))),"売上日を確認",IF(OR(C55="",LEN(C55)&gt;30),"取引先を確認",IF(NOT(AND(ISNUMBER(D55),D55&gt;=43831,D55&lt;=73050,D55=INT(D55))),"期日を確認",IF(D55&lt;B55,"期日が売上日より前",IF(NOT(AND(ISNUMBER(E55),E55&gt;=0,E55&lt;=1000000000,E55=INT(E55))),"売上額を確認","確認済み"))))))))</f>
        <v/>
      </c>
      <c r="G55" s="6" t="str">
        <f aca="false">IF(F55="","",IF(F55="確認済み",0,1))</f>
        <v/>
      </c>
      <c r="H55" s="1"/>
    </row>
    <row r="56" customFormat="false" ht="24" hidden="false" customHeight="true" outlineLevel="0" collapsed="false">
      <c r="A56" s="9"/>
      <c r="B56" s="10"/>
      <c r="C56" s="11"/>
      <c r="D56" s="10"/>
      <c r="E56" s="12"/>
      <c r="F56" s="6" t="str">
        <f aca="false">IF(COUNTA(A56:E56)=0,"",IF(NOT(AND(ISTEXT(A56),LEN(A56)=8,EXACT(LEFT(A56,4),"INV-"),ISNUMBER(FIND(MID(A56,5,1)&amp;"x","0x1x2x3x4x5x6x7x8x9x")),ISNUMBER(FIND(MID(A56,6,1)&amp;"x","0x1x2x3x4x5x6x7x8x9x")),ISNUMBER(FIND(MID(A56,7,1)&amp;"x","0x1x2x3x4x5x6x7x8x9x")),ISNUMBER(FIND(MID(A56,8,1)&amp;"x","0x1x2x3x4x5x6x7x8x9x")))),"請求IDの形式を確認",IF(COUNTIF($A$8:$A$57,A56)&lt;&gt;1,"請求ID重複",IF(NOT(AND(ISNUMBER(B56),B56&gt;=43831,B56&lt;=73050,B56=INT(B56))),"売上日を確認",IF(OR(C56="",LEN(C56)&gt;30),"取引先を確認",IF(NOT(AND(ISNUMBER(D56),D56&gt;=43831,D56&lt;=73050,D56=INT(D56))),"期日を確認",IF(D56&lt;B56,"期日が売上日より前",IF(NOT(AND(ISNUMBER(E56),E56&gt;=0,E56&lt;=1000000000,E56=INT(E56))),"売上額を確認","確認済み"))))))))</f>
        <v/>
      </c>
      <c r="G56" s="6" t="str">
        <f aca="false">IF(F56="","",IF(F56="確認済み",0,1))</f>
        <v/>
      </c>
      <c r="H56" s="1"/>
    </row>
    <row r="57" customFormat="false" ht="24" hidden="false" customHeight="true" outlineLevel="0" collapsed="false">
      <c r="A57" s="9"/>
      <c r="B57" s="10"/>
      <c r="C57" s="11"/>
      <c r="D57" s="10"/>
      <c r="E57" s="12"/>
      <c r="F57" s="6" t="str">
        <f aca="false">IF(COUNTA(A57:E57)=0,"",IF(NOT(AND(ISTEXT(A57),LEN(A57)=8,EXACT(LEFT(A57,4),"INV-"),ISNUMBER(FIND(MID(A57,5,1)&amp;"x","0x1x2x3x4x5x6x7x8x9x")),ISNUMBER(FIND(MID(A57,6,1)&amp;"x","0x1x2x3x4x5x6x7x8x9x")),ISNUMBER(FIND(MID(A57,7,1)&amp;"x","0x1x2x3x4x5x6x7x8x9x")),ISNUMBER(FIND(MID(A57,8,1)&amp;"x","0x1x2x3x4x5x6x7x8x9x")))),"請求IDの形式を確認",IF(COUNTIF($A$8:$A$57,A57)&lt;&gt;1,"請求ID重複",IF(NOT(AND(ISNUMBER(B57),B57&gt;=43831,B57&lt;=73050,B57=INT(B57))),"売上日を確認",IF(OR(C57="",LEN(C57)&gt;30),"取引先を確認",IF(NOT(AND(ISNUMBER(D57),D57&gt;=43831,D57&lt;=73050,D57=INT(D57))),"期日を確認",IF(D57&lt;B57,"期日が売上日より前",IF(NOT(AND(ISNUMBER(E57),E57&gt;=0,E57&lt;=1000000000,E57=INT(E57))),"売上額を確認","確認済み"))))))))</f>
        <v/>
      </c>
      <c r="G57" s="6" t="str">
        <f aca="false">IF(F57="","",IF(F57="確認済み",0,1))</f>
        <v/>
      </c>
      <c r="H57" s="1"/>
    </row>
    <row r="58" customFormat="false" ht="24" hidden="false" customHeight="true" outlineLevel="0" collapsed="false">
      <c r="A58" s="1"/>
      <c r="B58" s="1"/>
      <c r="C58" s="1"/>
      <c r="D58" s="1"/>
      <c r="E58" s="1"/>
      <c r="F58" s="1"/>
      <c r="G58" s="1"/>
      <c r="H58" s="1"/>
    </row>
    <row r="59" customFormat="false" ht="24" hidden="false" customHeight="true" outlineLevel="0" collapsed="false">
      <c r="A59" s="1"/>
      <c r="B59" s="1"/>
      <c r="C59" s="1"/>
      <c r="D59" s="1"/>
      <c r="E59" s="1"/>
      <c r="F59" s="1"/>
      <c r="G59" s="1"/>
      <c r="H59" s="1"/>
    </row>
    <row r="60" customFormat="false" ht="24" hidden="false" customHeight="true" outlineLevel="0" collapsed="false">
      <c r="A60" s="1" t="s">
        <v>33</v>
      </c>
      <c r="B60" s="1"/>
      <c r="C60" s="1"/>
      <c r="D60" s="1"/>
      <c r="E60" s="1"/>
      <c r="F60" s="1"/>
      <c r="G60" s="1"/>
      <c r="H60" s="1"/>
    </row>
    <row r="61" customFormat="false" ht="24" hidden="false" customHeight="true" outlineLevel="0" collapsed="false">
      <c r="A61" s="1" t="s">
        <v>34</v>
      </c>
      <c r="B61" s="1"/>
      <c r="C61" s="1"/>
      <c r="D61" s="1"/>
      <c r="E61" s="1"/>
      <c r="F61" s="1"/>
      <c r="G61" s="1"/>
      <c r="H61" s="1"/>
    </row>
    <row r="62" customFormat="false" ht="24" hidden="false" customHeight="true" outlineLevel="0" collapsed="false">
      <c r="A62" s="1" t="s">
        <v>35</v>
      </c>
      <c r="B62" s="1"/>
      <c r="C62" s="1"/>
      <c r="D62" s="1"/>
      <c r="E62" s="1"/>
      <c r="F62" s="1"/>
      <c r="G62" s="1"/>
      <c r="H62" s="1"/>
    </row>
    <row r="63" customFormat="false" ht="24" hidden="false" customHeight="true" outlineLevel="0" collapsed="false">
      <c r="A63" s="6" t="s">
        <v>36</v>
      </c>
      <c r="B63" s="1"/>
      <c r="C63" s="1"/>
      <c r="D63" s="1"/>
      <c r="E63" s="1"/>
      <c r="F63" s="1"/>
      <c r="G63" s="1"/>
      <c r="H63" s="1"/>
    </row>
    <row r="64" customFormat="false" ht="24" hidden="false" customHeight="true" outlineLevel="0" collapsed="false">
      <c r="A64" s="1"/>
      <c r="B64" s="1"/>
      <c r="C64" s="1"/>
      <c r="D64" s="1"/>
      <c r="E64" s="1"/>
      <c r="F64" s="1"/>
      <c r="G64" s="1"/>
      <c r="H64" s="1"/>
    </row>
    <row r="65" customFormat="false" ht="24" hidden="false" customHeight="true" outlineLevel="0" collapsed="false">
      <c r="A65" s="1" t="s">
        <v>37</v>
      </c>
      <c r="B65" s="1"/>
      <c r="C65" s="1"/>
      <c r="D65" s="1"/>
      <c r="E65" s="1"/>
      <c r="F65" s="1"/>
      <c r="G65" s="1"/>
      <c r="H65" s="1"/>
    </row>
    <row r="66" customFormat="false" ht="24" hidden="false" customHeight="true" outlineLevel="0" collapsed="false">
      <c r="A66" s="6" t="s">
        <v>38</v>
      </c>
      <c r="B66" s="1"/>
      <c r="C66" s="1"/>
      <c r="D66" s="1"/>
      <c r="E66" s="1"/>
      <c r="F66" s="1"/>
      <c r="G66" s="1"/>
      <c r="H66" s="1"/>
    </row>
    <row r="67" customFormat="false" ht="24" hidden="false" customHeight="true" outlineLevel="0" collapsed="false">
      <c r="A67" s="1"/>
      <c r="B67" s="1"/>
      <c r="C67" s="1"/>
      <c r="D67" s="1"/>
      <c r="E67" s="1"/>
      <c r="F67" s="1"/>
      <c r="G67" s="1"/>
      <c r="H67" s="1"/>
    </row>
    <row r="68" customFormat="false" ht="24" hidden="false" customHeight="true" outlineLevel="0" collapsed="false">
      <c r="A68" s="1" t="s">
        <v>39</v>
      </c>
      <c r="B68" s="1"/>
      <c r="C68" s="1"/>
      <c r="D68" s="1"/>
      <c r="E68" s="1"/>
      <c r="F68" s="1"/>
      <c r="G68" s="1"/>
      <c r="H68" s="1"/>
    </row>
    <row r="69" customFormat="false" ht="24" hidden="false" customHeight="true" outlineLevel="0" collapsed="false">
      <c r="A69" s="1"/>
      <c r="B69" s="1"/>
      <c r="C69" s="1"/>
      <c r="D69" s="1"/>
      <c r="E69" s="1"/>
      <c r="F69" s="1"/>
      <c r="G69" s="1"/>
      <c r="H69" s="1"/>
    </row>
    <row r="70" customFormat="false" ht="24" hidden="false" customHeight="true" outlineLevel="0" collapsed="false">
      <c r="A70" s="1"/>
      <c r="B70" s="1"/>
      <c r="C70" s="1"/>
      <c r="D70" s="1"/>
      <c r="E70" s="1"/>
      <c r="F70" s="1"/>
      <c r="G70" s="1"/>
      <c r="H70" s="1"/>
    </row>
    <row r="71" customFormat="false" ht="24" hidden="false" customHeight="true" outlineLevel="0" collapsed="false">
      <c r="A71" s="1"/>
      <c r="B71" s="1"/>
      <c r="C71" s="1"/>
      <c r="D71" s="1"/>
      <c r="E71" s="1"/>
      <c r="F71" s="1"/>
      <c r="G71" s="1"/>
      <c r="H71" s="1"/>
    </row>
    <row r="72" customFormat="false" ht="24" hidden="false" customHeight="true" outlineLevel="0" collapsed="false">
      <c r="A72" s="1"/>
      <c r="B72" s="1"/>
      <c r="C72" s="1"/>
      <c r="D72" s="1"/>
      <c r="E72" s="1"/>
      <c r="F72" s="1"/>
      <c r="G72" s="1"/>
      <c r="H72" s="1"/>
    </row>
    <row r="73" customFormat="false" ht="24" hidden="false" customHeight="true" outlineLevel="0" collapsed="false">
      <c r="A73" s="1"/>
      <c r="B73" s="1"/>
      <c r="C73" s="1"/>
      <c r="D73" s="1"/>
      <c r="E73" s="1"/>
      <c r="F73" s="1"/>
      <c r="G73" s="1"/>
      <c r="H73" s="1"/>
    </row>
    <row r="74" customFormat="false" ht="24" hidden="false" customHeight="true" outlineLevel="0" collapsed="false">
      <c r="A74" s="1"/>
      <c r="B74" s="1"/>
      <c r="C74" s="1"/>
      <c r="D74" s="1"/>
      <c r="E74" s="1"/>
      <c r="F74" s="1"/>
      <c r="G74" s="1"/>
      <c r="H74" s="1"/>
    </row>
    <row r="75" customFormat="false" ht="24" hidden="false" customHeight="true" outlineLevel="0" collapsed="false">
      <c r="A75" s="1"/>
      <c r="B75" s="1"/>
      <c r="C75" s="1"/>
      <c r="D75" s="1"/>
      <c r="E75" s="1"/>
      <c r="F75" s="1"/>
      <c r="G75" s="1"/>
      <c r="H75" s="1"/>
    </row>
    <row r="76" customFormat="false" ht="24" hidden="false" customHeight="true" outlineLevel="0" collapsed="false">
      <c r="A76" s="1"/>
      <c r="B76" s="1"/>
      <c r="C76" s="1"/>
      <c r="D76" s="1"/>
      <c r="E76" s="1"/>
      <c r="F76" s="1"/>
      <c r="G76" s="1"/>
      <c r="H76" s="1"/>
    </row>
    <row r="77" customFormat="false" ht="24" hidden="false" customHeight="true" outlineLevel="0" collapsed="false">
      <c r="A77" s="1"/>
      <c r="B77" s="1"/>
      <c r="C77" s="1"/>
      <c r="D77" s="1"/>
      <c r="E77" s="1"/>
      <c r="F77" s="1"/>
      <c r="G77" s="1"/>
      <c r="H77" s="1"/>
    </row>
    <row r="78" customFormat="false" ht="24" hidden="false" customHeight="true" outlineLevel="0" collapsed="false">
      <c r="A78" s="1"/>
      <c r="B78" s="1"/>
      <c r="C78" s="1"/>
      <c r="D78" s="1"/>
      <c r="E78" s="1"/>
      <c r="F78" s="1"/>
      <c r="G78" s="1"/>
      <c r="H78" s="1"/>
    </row>
    <row r="79" customFormat="false" ht="24" hidden="false" customHeight="true" outlineLevel="0" collapsed="false">
      <c r="A79" s="1"/>
      <c r="B79" s="1"/>
      <c r="C79" s="1"/>
      <c r="D79" s="1"/>
      <c r="E79" s="1"/>
      <c r="F79" s="1"/>
      <c r="G79" s="1"/>
      <c r="H79" s="1"/>
    </row>
    <row r="80" customFormat="false" ht="24" hidden="false" customHeight="true" outlineLevel="0" collapsed="false">
      <c r="A80" s="1"/>
      <c r="B80" s="1"/>
      <c r="C80" s="1"/>
      <c r="D80" s="1"/>
      <c r="E80" s="1"/>
      <c r="F80" s="1"/>
      <c r="G80" s="1"/>
      <c r="H80" s="1"/>
    </row>
    <row r="81" customFormat="false" ht="24" hidden="false" customHeight="true" outlineLevel="0" collapsed="false">
      <c r="A81" s="1"/>
      <c r="B81" s="1"/>
      <c r="C81" s="1"/>
      <c r="D81" s="1"/>
      <c r="E81" s="1"/>
      <c r="F81" s="1"/>
      <c r="G81" s="1"/>
      <c r="H81" s="1"/>
    </row>
    <row r="82" customFormat="false" ht="24" hidden="false" customHeight="true" outlineLevel="0" collapsed="false">
      <c r="A82" s="1"/>
      <c r="B82" s="1"/>
      <c r="C82" s="1"/>
      <c r="D82" s="1"/>
      <c r="E82" s="1"/>
      <c r="F82" s="1"/>
      <c r="G82" s="1"/>
      <c r="H82" s="1"/>
    </row>
    <row r="83" customFormat="false" ht="24" hidden="false" customHeight="true" outlineLevel="0" collapsed="false">
      <c r="A83" s="1"/>
      <c r="B83" s="1"/>
      <c r="C83" s="1"/>
      <c r="D83" s="1"/>
      <c r="E83" s="1"/>
      <c r="F83" s="1"/>
      <c r="G83" s="1"/>
      <c r="H83" s="1"/>
    </row>
    <row r="84" customFormat="false" ht="24" hidden="false" customHeight="true" outlineLevel="0" collapsed="false">
      <c r="A84" s="1"/>
      <c r="B84" s="1"/>
      <c r="C84" s="1"/>
      <c r="D84" s="1"/>
      <c r="E84" s="1"/>
      <c r="F84" s="1"/>
      <c r="G84" s="1"/>
      <c r="H84" s="1"/>
    </row>
    <row r="85" customFormat="false" ht="24" hidden="false" customHeight="true" outlineLevel="0" collapsed="false">
      <c r="A85" s="1"/>
      <c r="B85" s="1"/>
      <c r="C85" s="1"/>
      <c r="D85" s="1"/>
      <c r="E85" s="1"/>
      <c r="F85" s="1"/>
      <c r="G85" s="1"/>
      <c r="H85" s="1"/>
    </row>
    <row r="86" customFormat="false" ht="24" hidden="false" customHeight="true" outlineLevel="0" collapsed="false">
      <c r="A86" s="1"/>
      <c r="B86" s="1"/>
      <c r="C86" s="1"/>
      <c r="D86" s="1"/>
      <c r="E86" s="1"/>
      <c r="F86" s="1"/>
      <c r="G86" s="1"/>
      <c r="H86" s="1"/>
    </row>
    <row r="87" customFormat="false" ht="24" hidden="false" customHeight="true" outlineLevel="0" collapsed="false">
      <c r="A87" s="1"/>
      <c r="B87" s="1"/>
      <c r="C87" s="1"/>
      <c r="D87" s="1"/>
      <c r="E87" s="1"/>
      <c r="F87" s="1"/>
      <c r="G87" s="1"/>
      <c r="H87" s="1"/>
    </row>
    <row r="88" customFormat="false" ht="24" hidden="false" customHeight="true" outlineLevel="0" collapsed="false">
      <c r="A88" s="1"/>
      <c r="B88" s="1"/>
      <c r="C88" s="1"/>
      <c r="D88" s="1"/>
      <c r="E88" s="1"/>
      <c r="F88" s="1"/>
      <c r="G88" s="1"/>
      <c r="H88" s="1"/>
    </row>
    <row r="89" customFormat="false" ht="24" hidden="false" customHeight="true" outlineLevel="0" collapsed="false">
      <c r="A89" s="1"/>
      <c r="B89" s="1"/>
      <c r="C89" s="1"/>
      <c r="D89" s="1"/>
      <c r="E89" s="1"/>
      <c r="F89" s="1"/>
      <c r="G89" s="1"/>
      <c r="H89" s="1"/>
    </row>
    <row r="90" customFormat="false" ht="24" hidden="false" customHeight="true" outlineLevel="0" collapsed="false">
      <c r="A90" s="1"/>
      <c r="B90" s="1"/>
      <c r="C90" s="1"/>
      <c r="D90" s="1"/>
      <c r="E90" s="1"/>
      <c r="F90" s="1"/>
      <c r="G90" s="1"/>
      <c r="H90" s="1"/>
    </row>
    <row r="91" customFormat="false" ht="24" hidden="false" customHeight="true" outlineLevel="0" collapsed="false">
      <c r="A91" s="1"/>
      <c r="B91" s="1"/>
      <c r="C91" s="1"/>
      <c r="D91" s="1"/>
      <c r="E91" s="1"/>
      <c r="F91" s="1"/>
      <c r="G91" s="1"/>
      <c r="H91" s="1"/>
    </row>
    <row r="92" customFormat="false" ht="24" hidden="false" customHeight="true" outlineLevel="0" collapsed="false">
      <c r="A92" s="1"/>
      <c r="B92" s="1"/>
      <c r="C92" s="1"/>
      <c r="D92" s="1"/>
      <c r="E92" s="1"/>
      <c r="F92" s="1"/>
      <c r="G92" s="1"/>
      <c r="H92" s="1"/>
    </row>
    <row r="93" customFormat="false" ht="24" hidden="false" customHeight="true" outlineLevel="0" collapsed="false">
      <c r="A93" s="1"/>
      <c r="B93" s="1"/>
      <c r="C93" s="1"/>
      <c r="D93" s="1"/>
      <c r="E93" s="1"/>
      <c r="F93" s="1"/>
      <c r="G93" s="1"/>
      <c r="H93" s="1"/>
    </row>
    <row r="94" customFormat="false" ht="24" hidden="false" customHeight="true" outlineLevel="0" collapsed="false">
      <c r="A94" s="1"/>
      <c r="B94" s="1"/>
      <c r="C94" s="1"/>
      <c r="D94" s="1"/>
      <c r="E94" s="1"/>
      <c r="F94" s="1"/>
      <c r="G94" s="1"/>
      <c r="H94" s="1"/>
    </row>
    <row r="95" customFormat="false" ht="24" hidden="false" customHeight="true" outlineLevel="0" collapsed="false">
      <c r="A95" s="1"/>
      <c r="B95" s="1"/>
      <c r="C95" s="1"/>
      <c r="D95" s="1"/>
      <c r="E95" s="1"/>
      <c r="F95" s="1"/>
      <c r="G95" s="1"/>
      <c r="H95" s="1"/>
    </row>
    <row r="96" customFormat="false" ht="24" hidden="false" customHeight="true" outlineLevel="0" collapsed="false">
      <c r="A96" s="1"/>
      <c r="B96" s="1"/>
      <c r="C96" s="1"/>
      <c r="D96" s="1"/>
      <c r="E96" s="1"/>
      <c r="F96" s="1"/>
      <c r="G96" s="1"/>
      <c r="H96" s="1"/>
    </row>
    <row r="97" customFormat="false" ht="24" hidden="false" customHeight="true" outlineLevel="0" collapsed="false">
      <c r="A97" s="1"/>
      <c r="B97" s="1"/>
      <c r="C97" s="1"/>
      <c r="D97" s="1"/>
      <c r="E97" s="1"/>
      <c r="F97" s="1"/>
      <c r="G97" s="1"/>
      <c r="H97" s="1"/>
    </row>
    <row r="98" customFormat="false" ht="24" hidden="false" customHeight="true" outlineLevel="0" collapsed="false">
      <c r="A98" s="1"/>
      <c r="B98" s="1"/>
      <c r="C98" s="1"/>
      <c r="D98" s="1"/>
      <c r="E98" s="1"/>
      <c r="F98" s="1"/>
      <c r="G98" s="1"/>
      <c r="H98" s="1"/>
    </row>
    <row r="99" customFormat="false" ht="24" hidden="false" customHeight="true" outlineLevel="0" collapsed="false">
      <c r="A99" s="1"/>
      <c r="B99" s="1"/>
      <c r="C99" s="1"/>
      <c r="D99" s="1"/>
      <c r="E99" s="1"/>
      <c r="F99" s="1"/>
      <c r="G99" s="1"/>
      <c r="H99" s="1"/>
    </row>
    <row r="100" customFormat="false" ht="24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</row>
    <row r="101" customFormat="false" ht="24" hidden="false" customHeight="true" outlineLevel="0" collapsed="false">
      <c r="A101" s="1"/>
      <c r="B101" s="1"/>
      <c r="C101" s="1"/>
      <c r="D101" s="1"/>
      <c r="E101" s="1"/>
      <c r="F101" s="1"/>
      <c r="G101" s="1"/>
      <c r="H101" s="1"/>
    </row>
    <row r="102" customFormat="false" ht="24" hidden="false" customHeight="true" outlineLevel="0" collapsed="false">
      <c r="A102" s="1"/>
      <c r="B102" s="1"/>
      <c r="C102" s="1"/>
      <c r="D102" s="1"/>
      <c r="E102" s="1"/>
      <c r="F102" s="1"/>
      <c r="G102" s="1"/>
      <c r="H102" s="1"/>
    </row>
    <row r="103" customFormat="false" ht="24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</row>
    <row r="104" customFormat="false" ht="24" hidden="false" customHeight="true" outlineLevel="0" collapsed="false">
      <c r="A104" s="1"/>
      <c r="B104" s="1"/>
      <c r="C104" s="1"/>
      <c r="D104" s="1"/>
      <c r="E104" s="1"/>
      <c r="F104" s="1"/>
      <c r="G104" s="1"/>
      <c r="H104" s="1"/>
    </row>
    <row r="105" customFormat="false" ht="24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</row>
    <row r="106" customFormat="false" ht="24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</row>
    <row r="107" customFormat="false" ht="24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</row>
    <row r="108" customFormat="false" ht="24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</row>
    <row r="109" customFormat="false" ht="24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</row>
    <row r="110" customFormat="false" ht="24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</row>
    <row r="111" customFormat="false" ht="24" hidden="false" customHeight="true" outlineLevel="0" collapsed="false">
      <c r="A111" s="1"/>
      <c r="B111" s="1"/>
      <c r="C111" s="1"/>
      <c r="D111" s="1"/>
      <c r="E111" s="1"/>
      <c r="F111" s="1"/>
      <c r="G111" s="1"/>
      <c r="H111" s="1"/>
    </row>
    <row r="112" customFormat="false" ht="24" hidden="false" customHeight="true" outlineLevel="0" collapsed="false">
      <c r="A112" s="1"/>
      <c r="B112" s="1"/>
      <c r="C112" s="1"/>
      <c r="D112" s="1"/>
      <c r="E112" s="1"/>
      <c r="F112" s="1"/>
      <c r="G112" s="1"/>
      <c r="H112" s="1"/>
    </row>
  </sheetData>
  <conditionalFormatting sqref="F8:G57">
    <cfRule type="expression" priority="2" aboveAverage="0" equalAverage="0" bottom="0" percent="0" rank="0" text="" dxfId="3">
      <formula>AND($F8&lt;&gt;"",$F8&lt;&gt;"確認済み")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0" width="17"/>
    <col collapsed="false" customWidth="true" hidden="false" outlineLevel="0" max="4" min="4" style="0" width="18"/>
    <col collapsed="false" customWidth="true" hidden="false" outlineLevel="0" max="5" min="5" style="0" width="34"/>
    <col collapsed="false" customWidth="true" hidden="false" outlineLevel="0" max="6" min="6" style="0" width="18"/>
    <col collapsed="false" customWidth="true" hidden="false" outlineLevel="0" max="7" min="7" style="0" width="10"/>
    <col collapsed="false" customWidth="true" hidden="false" outlineLevel="0" max="8" min="8" style="0" width="16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4" hidden="false" customHeight="true" outlineLevel="0" collapsed="false">
      <c r="A2" s="2" t="s">
        <v>40</v>
      </c>
      <c r="B2" s="1"/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A3" s="6" t="s">
        <v>41</v>
      </c>
      <c r="B3" s="1"/>
      <c r="C3" s="1"/>
      <c r="D3" s="1"/>
      <c r="E3" s="1"/>
      <c r="F3" s="1"/>
      <c r="G3" s="1"/>
      <c r="H3" s="1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4" hidden="false" customHeight="true" outlineLevel="0" collapsed="false">
      <c r="A5" s="6" t="s">
        <v>42</v>
      </c>
      <c r="B5" s="1"/>
      <c r="C5" s="1"/>
      <c r="D5" s="1"/>
      <c r="E5" s="1"/>
      <c r="F5" s="1"/>
      <c r="G5" s="1"/>
      <c r="H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30" hidden="false" customHeight="true" outlineLevel="0" collapsed="false">
      <c r="A7" s="5" t="s">
        <v>43</v>
      </c>
      <c r="B7" s="5" t="s">
        <v>11</v>
      </c>
      <c r="C7" s="5" t="s">
        <v>44</v>
      </c>
      <c r="D7" s="5" t="s">
        <v>4</v>
      </c>
      <c r="E7" s="5" t="s">
        <v>21</v>
      </c>
      <c r="F7" s="5" t="s">
        <v>45</v>
      </c>
      <c r="G7" s="5" t="s">
        <v>22</v>
      </c>
      <c r="H7" s="1"/>
    </row>
    <row r="8" customFormat="false" ht="24" hidden="false" customHeight="true" outlineLevel="0" collapsed="false">
      <c r="A8" s="9" t="s">
        <v>46</v>
      </c>
      <c r="B8" s="9" t="s">
        <v>23</v>
      </c>
      <c r="C8" s="10" t="n">
        <v>46280</v>
      </c>
      <c r="D8" s="12" t="n">
        <v>100000</v>
      </c>
      <c r="E8" s="6" t="str">
        <f aca="false">IF(COUNTA(A8:D8)=0,"",IF(NOT(AND(ISTEXT(A8),LEN(A8)=8,EXACT(LEFT(A8,4),"PAY-"),ISNUMBER(FIND(MID(A8,5,1)&amp;"x","0x1x2x3x4x5x6x7x8x9x")),ISNUMBER(FIND(MID(A8,6,1)&amp;"x","0x1x2x3x4x5x6x7x8x9x")),ISNUMBER(FIND(MID(A8,7,1)&amp;"x","0x1x2x3x4x5x6x7x8x9x")),ISNUMBER(FIND(MID(A8,8,1)&amp;"x","0x1x2x3x4x5x6x7x8x9x")))),"入金IDの形式を確認",IF(COUNTIF($A$8:$A$107,A8)&lt;&gt;1,"入金ID重複",IF(NOT(AND(ISTEXT(B8),LEN(B8)=8,EXACT(LEFT(B8,4),"INV-"),ISNUMBER(FIND(MID(B8,5,1)&amp;"x","0x1x2x3x4x5x6x7x8x9x")),ISNUMBER(FIND(MID(B8,6,1)&amp;"x","0x1x2x3x4x5x6x7x8x9x")),ISNUMBER(FIND(MID(B8,7,1)&amp;"x","0x1x2x3x4x5x6x7x8x9x")),ISNUMBER(FIND(MID(B8,8,1)&amp;"x","0x1x2x3x4x5x6x7x8x9x")))),"請求IDの形式を確認",IF(COUNTIF(売上!$A$8:$A$57,B8)&lt;&gt;1,"請求IDが不明・重複",IF(VLOOKUP(B8,売上!$A$8:$F$57,6,FALSE())&lt;&gt;"確認済み","売上入力を確認",IF(NOT(AND(ISNUMBER(C8),C8&gt;=43831,C8&lt;=73050,C8=INT(C8))),"入金日を確認",IF(C8&lt;VLOOKUP(B8,売上!$A$8:$F$57,2,FALSE()),"入金日が売上日より前",IF(NOT(AND(ISNUMBER(D8),D8&gt;=0,D8&lt;=1000000000,D8=INT(D8))),"入金額を確認","確認済み")))))))))</f>
        <v>確認済み</v>
      </c>
      <c r="F8" s="7" t="n">
        <f aca="false">IF(E8="","",IF(OR(E8&lt;&gt;"確認済み",入金状況!$D$3&lt;&gt;"確認済み"),NA(),IF(C8&lt;=入金状況!$B$3,D8,0)))</f>
        <v>100000</v>
      </c>
      <c r="G8" s="1" t="n">
        <f aca="false">IF(E8="","",IF(E8="確認済み",0,1))</f>
        <v>0</v>
      </c>
      <c r="H8" s="1"/>
    </row>
    <row r="9" customFormat="false" ht="24" hidden="false" customHeight="true" outlineLevel="0" collapsed="false">
      <c r="A9" s="9" t="s">
        <v>47</v>
      </c>
      <c r="B9" s="9" t="s">
        <v>25</v>
      </c>
      <c r="C9" s="10" t="n">
        <v>46300</v>
      </c>
      <c r="D9" s="12" t="n">
        <v>60000</v>
      </c>
      <c r="E9" s="6" t="str">
        <f aca="false">IF(COUNTA(A9:D9)=0,"",IF(NOT(AND(ISTEXT(A9),LEN(A9)=8,EXACT(LEFT(A9,4),"PAY-"),ISNUMBER(FIND(MID(A9,5,1)&amp;"x","0x1x2x3x4x5x6x7x8x9x")),ISNUMBER(FIND(MID(A9,6,1)&amp;"x","0x1x2x3x4x5x6x7x8x9x")),ISNUMBER(FIND(MID(A9,7,1)&amp;"x","0x1x2x3x4x5x6x7x8x9x")),ISNUMBER(FIND(MID(A9,8,1)&amp;"x","0x1x2x3x4x5x6x7x8x9x")))),"入金IDの形式を確認",IF(COUNTIF($A$8:$A$107,A9)&lt;&gt;1,"入金ID重複",IF(NOT(AND(ISTEXT(B9),LEN(B9)=8,EXACT(LEFT(B9,4),"INV-"),ISNUMBER(FIND(MID(B9,5,1)&amp;"x","0x1x2x3x4x5x6x7x8x9x")),ISNUMBER(FIND(MID(B9,6,1)&amp;"x","0x1x2x3x4x5x6x7x8x9x")),ISNUMBER(FIND(MID(B9,7,1)&amp;"x","0x1x2x3x4x5x6x7x8x9x")),ISNUMBER(FIND(MID(B9,8,1)&amp;"x","0x1x2x3x4x5x6x7x8x9x")))),"請求IDの形式を確認",IF(COUNTIF(売上!$A$8:$A$57,B9)&lt;&gt;1,"請求IDが不明・重複",IF(VLOOKUP(B9,売上!$A$8:$F$57,6,FALSE())&lt;&gt;"確認済み","売上入力を確認",IF(NOT(AND(ISNUMBER(C9),C9&gt;=43831,C9&lt;=73050,C9=INT(C9))),"入金日を確認",IF(C9&lt;VLOOKUP(B9,売上!$A$8:$F$57,2,FALSE()),"入金日が売上日より前",IF(NOT(AND(ISNUMBER(D9),D9&gt;=0,D9&lt;=1000000000,D9=INT(D9))),"入金額を確認","確認済み")))))))))</f>
        <v>確認済み</v>
      </c>
      <c r="F9" s="7" t="n">
        <f aca="false">IF(E9="","",IF(OR(E9&lt;&gt;"確認済み",入金状況!$D$3&lt;&gt;"確認済み"),NA(),IF(C9&lt;=入金状況!$B$3,D9,0)))</f>
        <v>60000</v>
      </c>
      <c r="G9" s="1" t="n">
        <f aca="false">IF(E9="","",IF(E9="確認済み",0,1))</f>
        <v>0</v>
      </c>
      <c r="H9" s="1"/>
    </row>
    <row r="10" customFormat="false" ht="24" hidden="false" customHeight="true" outlineLevel="0" collapsed="false">
      <c r="A10" s="9" t="s">
        <v>48</v>
      </c>
      <c r="B10" s="9" t="s">
        <v>25</v>
      </c>
      <c r="C10" s="10" t="n">
        <v>46315</v>
      </c>
      <c r="D10" s="12" t="n">
        <v>40000</v>
      </c>
      <c r="E10" s="6" t="str">
        <f aca="false">IF(COUNTA(A10:D10)=0,"",IF(NOT(AND(ISTEXT(A10),LEN(A10)=8,EXACT(LEFT(A10,4),"PAY-"),ISNUMBER(FIND(MID(A10,5,1)&amp;"x","0x1x2x3x4x5x6x7x8x9x")),ISNUMBER(FIND(MID(A10,6,1)&amp;"x","0x1x2x3x4x5x6x7x8x9x")),ISNUMBER(FIND(MID(A10,7,1)&amp;"x","0x1x2x3x4x5x6x7x8x9x")),ISNUMBER(FIND(MID(A10,8,1)&amp;"x","0x1x2x3x4x5x6x7x8x9x")))),"入金IDの形式を確認",IF(COUNTIF($A$8:$A$107,A10)&lt;&gt;1,"入金ID重複",IF(NOT(AND(ISTEXT(B10),LEN(B10)=8,EXACT(LEFT(B10,4),"INV-"),ISNUMBER(FIND(MID(B10,5,1)&amp;"x","0x1x2x3x4x5x6x7x8x9x")),ISNUMBER(FIND(MID(B10,6,1)&amp;"x","0x1x2x3x4x5x6x7x8x9x")),ISNUMBER(FIND(MID(B10,7,1)&amp;"x","0x1x2x3x4x5x6x7x8x9x")),ISNUMBER(FIND(MID(B10,8,1)&amp;"x","0x1x2x3x4x5x6x7x8x9x")))),"請求IDの形式を確認",IF(COUNTIF(売上!$A$8:$A$57,B10)&lt;&gt;1,"請求IDが不明・重複",IF(VLOOKUP(B10,売上!$A$8:$F$57,6,FALSE())&lt;&gt;"確認済み","売上入力を確認",IF(NOT(AND(ISNUMBER(C10),C10&gt;=43831,C10&lt;=73050,C10=INT(C10))),"入金日を確認",IF(C10&lt;VLOOKUP(B10,売上!$A$8:$F$57,2,FALSE()),"入金日が売上日より前",IF(NOT(AND(ISNUMBER(D10),D10&gt;=0,D10&lt;=1000000000,D10=INT(D10))),"入金額を確認","確認済み")))))))))</f>
        <v>確認済み</v>
      </c>
      <c r="F10" s="7" t="n">
        <f aca="false">IF(E10="","",IF(OR(E10&lt;&gt;"確認済み",入金状況!$D$3&lt;&gt;"確認済み"),NA(),IF(C10&lt;=入金状況!$B$3,D10,0)))</f>
        <v>0</v>
      </c>
      <c r="G10" s="1" t="n">
        <f aca="false">IF(E10="","",IF(E10="確認済み",0,1))</f>
        <v>0</v>
      </c>
      <c r="H10" s="1"/>
    </row>
    <row r="11" customFormat="false" ht="24" hidden="false" customHeight="true" outlineLevel="0" collapsed="false">
      <c r="A11" s="9" t="s">
        <v>49</v>
      </c>
      <c r="B11" s="9" t="s">
        <v>27</v>
      </c>
      <c r="C11" s="10" t="n">
        <v>46315</v>
      </c>
      <c r="D11" s="12" t="n">
        <v>30000</v>
      </c>
      <c r="E11" s="6" t="str">
        <f aca="false">IF(COUNTA(A11:D11)=0,"",IF(NOT(AND(ISTEXT(A11),LEN(A11)=8,EXACT(LEFT(A11,4),"PAY-"),ISNUMBER(FIND(MID(A11,5,1)&amp;"x","0x1x2x3x4x5x6x7x8x9x")),ISNUMBER(FIND(MID(A11,6,1)&amp;"x","0x1x2x3x4x5x6x7x8x9x")),ISNUMBER(FIND(MID(A11,7,1)&amp;"x","0x1x2x3x4x5x6x7x8x9x")),ISNUMBER(FIND(MID(A11,8,1)&amp;"x","0x1x2x3x4x5x6x7x8x9x")))),"入金IDの形式を確認",IF(COUNTIF($A$8:$A$107,A11)&lt;&gt;1,"入金ID重複",IF(NOT(AND(ISTEXT(B11),LEN(B11)=8,EXACT(LEFT(B11,4),"INV-"),ISNUMBER(FIND(MID(B11,5,1)&amp;"x","0x1x2x3x4x5x6x7x8x9x")),ISNUMBER(FIND(MID(B11,6,1)&amp;"x","0x1x2x3x4x5x6x7x8x9x")),ISNUMBER(FIND(MID(B11,7,1)&amp;"x","0x1x2x3x4x5x6x7x8x9x")),ISNUMBER(FIND(MID(B11,8,1)&amp;"x","0x1x2x3x4x5x6x7x8x9x")))),"請求IDの形式を確認",IF(COUNTIF(売上!$A$8:$A$57,B11)&lt;&gt;1,"請求IDが不明・重複",IF(VLOOKUP(B11,売上!$A$8:$F$57,6,FALSE())&lt;&gt;"確認済み","売上入力を確認",IF(NOT(AND(ISNUMBER(C11),C11&gt;=43831,C11&lt;=73050,C11=INT(C11))),"入金日を確認",IF(C11&lt;VLOOKUP(B11,売上!$A$8:$F$57,2,FALSE()),"入金日が売上日より前",IF(NOT(AND(ISNUMBER(D11),D11&gt;=0,D11&lt;=1000000000,D11=INT(D11))),"入金額を確認","確認済み")))))))))</f>
        <v>確認済み</v>
      </c>
      <c r="F11" s="7" t="n">
        <f aca="false">IF(E11="","",IF(OR(E11&lt;&gt;"確認済み",入金状況!$D$3&lt;&gt;"確認済み"),NA(),IF(C11&lt;=入金状況!$B$3,D11,0)))</f>
        <v>0</v>
      </c>
      <c r="G11" s="1" t="n">
        <f aca="false">IF(E11="","",IF(E11="確認済み",0,1))</f>
        <v>0</v>
      </c>
      <c r="H11" s="1"/>
    </row>
    <row r="12" customFormat="false" ht="24" hidden="false" customHeight="true" outlineLevel="0" collapsed="false">
      <c r="A12" s="9"/>
      <c r="B12" s="9"/>
      <c r="C12" s="10"/>
      <c r="D12" s="12"/>
      <c r="E12" s="6" t="str">
        <f aca="false">IF(COUNTA(A12:D12)=0,"",IF(NOT(AND(ISTEXT(A12),LEN(A12)=8,EXACT(LEFT(A12,4),"PAY-"),ISNUMBER(FIND(MID(A12,5,1)&amp;"x","0x1x2x3x4x5x6x7x8x9x")),ISNUMBER(FIND(MID(A12,6,1)&amp;"x","0x1x2x3x4x5x6x7x8x9x")),ISNUMBER(FIND(MID(A12,7,1)&amp;"x","0x1x2x3x4x5x6x7x8x9x")),ISNUMBER(FIND(MID(A12,8,1)&amp;"x","0x1x2x3x4x5x6x7x8x9x")))),"入金IDの形式を確認",IF(COUNTIF($A$8:$A$107,A12)&lt;&gt;1,"入金ID重複",IF(NOT(AND(ISTEXT(B12),LEN(B12)=8,EXACT(LEFT(B12,4),"INV-"),ISNUMBER(FIND(MID(B12,5,1)&amp;"x","0x1x2x3x4x5x6x7x8x9x")),ISNUMBER(FIND(MID(B12,6,1)&amp;"x","0x1x2x3x4x5x6x7x8x9x")),ISNUMBER(FIND(MID(B12,7,1)&amp;"x","0x1x2x3x4x5x6x7x8x9x")),ISNUMBER(FIND(MID(B12,8,1)&amp;"x","0x1x2x3x4x5x6x7x8x9x")))),"請求IDの形式を確認",IF(COUNTIF(売上!$A$8:$A$57,B12)&lt;&gt;1,"請求IDが不明・重複",IF(VLOOKUP(B12,売上!$A$8:$F$57,6,FALSE())&lt;&gt;"確認済み","売上入力を確認",IF(NOT(AND(ISNUMBER(C12),C12&gt;=43831,C12&lt;=73050,C12=INT(C12))),"入金日を確認",IF(C12&lt;VLOOKUP(B12,売上!$A$8:$F$57,2,FALSE()),"入金日が売上日より前",IF(NOT(AND(ISNUMBER(D12),D12&gt;=0,D12&lt;=1000000000,D12=INT(D12))),"入金額を確認","確認済み")))))))))</f>
        <v/>
      </c>
      <c r="F12" s="7" t="str">
        <f aca="false">IF(E12="","",IF(OR(E12&lt;&gt;"確認済み",入金状況!$D$3&lt;&gt;"確認済み"),NA(),IF(C12&lt;=入金状況!$B$3,D12,0)))</f>
        <v/>
      </c>
      <c r="G12" s="1" t="str">
        <f aca="false">IF(E12="","",IF(E12="確認済み",0,1))</f>
        <v/>
      </c>
      <c r="H12" s="1"/>
    </row>
    <row r="13" customFormat="false" ht="24" hidden="false" customHeight="true" outlineLevel="0" collapsed="false">
      <c r="A13" s="9"/>
      <c r="B13" s="9"/>
      <c r="C13" s="10"/>
      <c r="D13" s="12"/>
      <c r="E13" s="6" t="str">
        <f aca="false">IF(COUNTA(A13:D13)=0,"",IF(NOT(AND(ISTEXT(A13),LEN(A13)=8,EXACT(LEFT(A13,4),"PAY-"),ISNUMBER(FIND(MID(A13,5,1)&amp;"x","0x1x2x3x4x5x6x7x8x9x")),ISNUMBER(FIND(MID(A13,6,1)&amp;"x","0x1x2x3x4x5x6x7x8x9x")),ISNUMBER(FIND(MID(A13,7,1)&amp;"x","0x1x2x3x4x5x6x7x8x9x")),ISNUMBER(FIND(MID(A13,8,1)&amp;"x","0x1x2x3x4x5x6x7x8x9x")))),"入金IDの形式を確認",IF(COUNTIF($A$8:$A$107,A13)&lt;&gt;1,"入金ID重複",IF(NOT(AND(ISTEXT(B13),LEN(B13)=8,EXACT(LEFT(B13,4),"INV-"),ISNUMBER(FIND(MID(B13,5,1)&amp;"x","0x1x2x3x4x5x6x7x8x9x")),ISNUMBER(FIND(MID(B13,6,1)&amp;"x","0x1x2x3x4x5x6x7x8x9x")),ISNUMBER(FIND(MID(B13,7,1)&amp;"x","0x1x2x3x4x5x6x7x8x9x")),ISNUMBER(FIND(MID(B13,8,1)&amp;"x","0x1x2x3x4x5x6x7x8x9x")))),"請求IDの形式を確認",IF(COUNTIF(売上!$A$8:$A$57,B13)&lt;&gt;1,"請求IDが不明・重複",IF(VLOOKUP(B13,売上!$A$8:$F$57,6,FALSE())&lt;&gt;"確認済み","売上入力を確認",IF(NOT(AND(ISNUMBER(C13),C13&gt;=43831,C13&lt;=73050,C13=INT(C13))),"入金日を確認",IF(C13&lt;VLOOKUP(B13,売上!$A$8:$F$57,2,FALSE()),"入金日が売上日より前",IF(NOT(AND(ISNUMBER(D13),D13&gt;=0,D13&lt;=1000000000,D13=INT(D13))),"入金額を確認","確認済み")))))))))</f>
        <v/>
      </c>
      <c r="F13" s="7" t="str">
        <f aca="false">IF(E13="","",IF(OR(E13&lt;&gt;"確認済み",入金状況!$D$3&lt;&gt;"確認済み"),NA(),IF(C13&lt;=入金状況!$B$3,D13,0)))</f>
        <v/>
      </c>
      <c r="G13" s="1" t="str">
        <f aca="false">IF(E13="","",IF(E13="確認済み",0,1))</f>
        <v/>
      </c>
      <c r="H13" s="1"/>
    </row>
    <row r="14" customFormat="false" ht="24" hidden="false" customHeight="true" outlineLevel="0" collapsed="false">
      <c r="A14" s="9"/>
      <c r="B14" s="9"/>
      <c r="C14" s="10"/>
      <c r="D14" s="12"/>
      <c r="E14" s="6" t="str">
        <f aca="false">IF(COUNTA(A14:D14)=0,"",IF(NOT(AND(ISTEXT(A14),LEN(A14)=8,EXACT(LEFT(A14,4),"PAY-"),ISNUMBER(FIND(MID(A14,5,1)&amp;"x","0x1x2x3x4x5x6x7x8x9x")),ISNUMBER(FIND(MID(A14,6,1)&amp;"x","0x1x2x3x4x5x6x7x8x9x")),ISNUMBER(FIND(MID(A14,7,1)&amp;"x","0x1x2x3x4x5x6x7x8x9x")),ISNUMBER(FIND(MID(A14,8,1)&amp;"x","0x1x2x3x4x5x6x7x8x9x")))),"入金IDの形式を確認",IF(COUNTIF($A$8:$A$107,A14)&lt;&gt;1,"入金ID重複",IF(NOT(AND(ISTEXT(B14),LEN(B14)=8,EXACT(LEFT(B14,4),"INV-"),ISNUMBER(FIND(MID(B14,5,1)&amp;"x","0x1x2x3x4x5x6x7x8x9x")),ISNUMBER(FIND(MID(B14,6,1)&amp;"x","0x1x2x3x4x5x6x7x8x9x")),ISNUMBER(FIND(MID(B14,7,1)&amp;"x","0x1x2x3x4x5x6x7x8x9x")),ISNUMBER(FIND(MID(B14,8,1)&amp;"x","0x1x2x3x4x5x6x7x8x9x")))),"請求IDの形式を確認",IF(COUNTIF(売上!$A$8:$A$57,B14)&lt;&gt;1,"請求IDが不明・重複",IF(VLOOKUP(B14,売上!$A$8:$F$57,6,FALSE())&lt;&gt;"確認済み","売上入力を確認",IF(NOT(AND(ISNUMBER(C14),C14&gt;=43831,C14&lt;=73050,C14=INT(C14))),"入金日を確認",IF(C14&lt;VLOOKUP(B14,売上!$A$8:$F$57,2,FALSE()),"入金日が売上日より前",IF(NOT(AND(ISNUMBER(D14),D14&gt;=0,D14&lt;=1000000000,D14=INT(D14))),"入金額を確認","確認済み")))))))))</f>
        <v/>
      </c>
      <c r="F14" s="7" t="str">
        <f aca="false">IF(E14="","",IF(OR(E14&lt;&gt;"確認済み",入金状況!$D$3&lt;&gt;"確認済み"),NA(),IF(C14&lt;=入金状況!$B$3,D14,0)))</f>
        <v/>
      </c>
      <c r="G14" s="1" t="str">
        <f aca="false">IF(E14="","",IF(E14="確認済み",0,1))</f>
        <v/>
      </c>
      <c r="H14" s="1"/>
    </row>
    <row r="15" customFormat="false" ht="24" hidden="false" customHeight="true" outlineLevel="0" collapsed="false">
      <c r="A15" s="9"/>
      <c r="B15" s="9"/>
      <c r="C15" s="10"/>
      <c r="D15" s="12"/>
      <c r="E15" s="6" t="str">
        <f aca="false">IF(COUNTA(A15:D15)=0,"",IF(NOT(AND(ISTEXT(A15),LEN(A15)=8,EXACT(LEFT(A15,4),"PAY-"),ISNUMBER(FIND(MID(A15,5,1)&amp;"x","0x1x2x3x4x5x6x7x8x9x")),ISNUMBER(FIND(MID(A15,6,1)&amp;"x","0x1x2x3x4x5x6x7x8x9x")),ISNUMBER(FIND(MID(A15,7,1)&amp;"x","0x1x2x3x4x5x6x7x8x9x")),ISNUMBER(FIND(MID(A15,8,1)&amp;"x","0x1x2x3x4x5x6x7x8x9x")))),"入金IDの形式を確認",IF(COUNTIF($A$8:$A$107,A15)&lt;&gt;1,"入金ID重複",IF(NOT(AND(ISTEXT(B15),LEN(B15)=8,EXACT(LEFT(B15,4),"INV-"),ISNUMBER(FIND(MID(B15,5,1)&amp;"x","0x1x2x3x4x5x6x7x8x9x")),ISNUMBER(FIND(MID(B15,6,1)&amp;"x","0x1x2x3x4x5x6x7x8x9x")),ISNUMBER(FIND(MID(B15,7,1)&amp;"x","0x1x2x3x4x5x6x7x8x9x")),ISNUMBER(FIND(MID(B15,8,1)&amp;"x","0x1x2x3x4x5x6x7x8x9x")))),"請求IDの形式を確認",IF(COUNTIF(売上!$A$8:$A$57,B15)&lt;&gt;1,"請求IDが不明・重複",IF(VLOOKUP(B15,売上!$A$8:$F$57,6,FALSE())&lt;&gt;"確認済み","売上入力を確認",IF(NOT(AND(ISNUMBER(C15),C15&gt;=43831,C15&lt;=73050,C15=INT(C15))),"入金日を確認",IF(C15&lt;VLOOKUP(B15,売上!$A$8:$F$57,2,FALSE()),"入金日が売上日より前",IF(NOT(AND(ISNUMBER(D15),D15&gt;=0,D15&lt;=1000000000,D15=INT(D15))),"入金額を確認","確認済み")))))))))</f>
        <v/>
      </c>
      <c r="F15" s="7" t="str">
        <f aca="false">IF(E15="","",IF(OR(E15&lt;&gt;"確認済み",入金状況!$D$3&lt;&gt;"確認済み"),NA(),IF(C15&lt;=入金状況!$B$3,D15,0)))</f>
        <v/>
      </c>
      <c r="G15" s="1" t="str">
        <f aca="false">IF(E15="","",IF(E15="確認済み",0,1))</f>
        <v/>
      </c>
      <c r="H15" s="1"/>
    </row>
    <row r="16" customFormat="false" ht="24" hidden="false" customHeight="true" outlineLevel="0" collapsed="false">
      <c r="A16" s="9"/>
      <c r="B16" s="9"/>
      <c r="C16" s="10"/>
      <c r="D16" s="12"/>
      <c r="E16" s="6" t="str">
        <f aca="false">IF(COUNTA(A16:D16)=0,"",IF(NOT(AND(ISTEXT(A16),LEN(A16)=8,EXACT(LEFT(A16,4),"PAY-"),ISNUMBER(FIND(MID(A16,5,1)&amp;"x","0x1x2x3x4x5x6x7x8x9x")),ISNUMBER(FIND(MID(A16,6,1)&amp;"x","0x1x2x3x4x5x6x7x8x9x")),ISNUMBER(FIND(MID(A16,7,1)&amp;"x","0x1x2x3x4x5x6x7x8x9x")),ISNUMBER(FIND(MID(A16,8,1)&amp;"x","0x1x2x3x4x5x6x7x8x9x")))),"入金IDの形式を確認",IF(COUNTIF($A$8:$A$107,A16)&lt;&gt;1,"入金ID重複",IF(NOT(AND(ISTEXT(B16),LEN(B16)=8,EXACT(LEFT(B16,4),"INV-"),ISNUMBER(FIND(MID(B16,5,1)&amp;"x","0x1x2x3x4x5x6x7x8x9x")),ISNUMBER(FIND(MID(B16,6,1)&amp;"x","0x1x2x3x4x5x6x7x8x9x")),ISNUMBER(FIND(MID(B16,7,1)&amp;"x","0x1x2x3x4x5x6x7x8x9x")),ISNUMBER(FIND(MID(B16,8,1)&amp;"x","0x1x2x3x4x5x6x7x8x9x")))),"請求IDの形式を確認",IF(COUNTIF(売上!$A$8:$A$57,B16)&lt;&gt;1,"請求IDが不明・重複",IF(VLOOKUP(B16,売上!$A$8:$F$57,6,FALSE())&lt;&gt;"確認済み","売上入力を確認",IF(NOT(AND(ISNUMBER(C16),C16&gt;=43831,C16&lt;=73050,C16=INT(C16))),"入金日を確認",IF(C16&lt;VLOOKUP(B16,売上!$A$8:$F$57,2,FALSE()),"入金日が売上日より前",IF(NOT(AND(ISNUMBER(D16),D16&gt;=0,D16&lt;=1000000000,D16=INT(D16))),"入金額を確認","確認済み")))))))))</f>
        <v/>
      </c>
      <c r="F16" s="7" t="str">
        <f aca="false">IF(E16="","",IF(OR(E16&lt;&gt;"確認済み",入金状況!$D$3&lt;&gt;"確認済み"),NA(),IF(C16&lt;=入金状況!$B$3,D16,0)))</f>
        <v/>
      </c>
      <c r="G16" s="1" t="str">
        <f aca="false">IF(E16="","",IF(E16="確認済み",0,1))</f>
        <v/>
      </c>
      <c r="H16" s="1"/>
    </row>
    <row r="17" customFormat="false" ht="24" hidden="false" customHeight="true" outlineLevel="0" collapsed="false">
      <c r="A17" s="9"/>
      <c r="B17" s="9"/>
      <c r="C17" s="10"/>
      <c r="D17" s="12"/>
      <c r="E17" s="6" t="str">
        <f aca="false">IF(COUNTA(A17:D17)=0,"",IF(NOT(AND(ISTEXT(A17),LEN(A17)=8,EXACT(LEFT(A17,4),"PAY-"),ISNUMBER(FIND(MID(A17,5,1)&amp;"x","0x1x2x3x4x5x6x7x8x9x")),ISNUMBER(FIND(MID(A17,6,1)&amp;"x","0x1x2x3x4x5x6x7x8x9x")),ISNUMBER(FIND(MID(A17,7,1)&amp;"x","0x1x2x3x4x5x6x7x8x9x")),ISNUMBER(FIND(MID(A17,8,1)&amp;"x","0x1x2x3x4x5x6x7x8x9x")))),"入金IDの形式を確認",IF(COUNTIF($A$8:$A$107,A17)&lt;&gt;1,"入金ID重複",IF(NOT(AND(ISTEXT(B17),LEN(B17)=8,EXACT(LEFT(B17,4),"INV-"),ISNUMBER(FIND(MID(B17,5,1)&amp;"x","0x1x2x3x4x5x6x7x8x9x")),ISNUMBER(FIND(MID(B17,6,1)&amp;"x","0x1x2x3x4x5x6x7x8x9x")),ISNUMBER(FIND(MID(B17,7,1)&amp;"x","0x1x2x3x4x5x6x7x8x9x")),ISNUMBER(FIND(MID(B17,8,1)&amp;"x","0x1x2x3x4x5x6x7x8x9x")))),"請求IDの形式を確認",IF(COUNTIF(売上!$A$8:$A$57,B17)&lt;&gt;1,"請求IDが不明・重複",IF(VLOOKUP(B17,売上!$A$8:$F$57,6,FALSE())&lt;&gt;"確認済み","売上入力を確認",IF(NOT(AND(ISNUMBER(C17),C17&gt;=43831,C17&lt;=73050,C17=INT(C17))),"入金日を確認",IF(C17&lt;VLOOKUP(B17,売上!$A$8:$F$57,2,FALSE()),"入金日が売上日より前",IF(NOT(AND(ISNUMBER(D17),D17&gt;=0,D17&lt;=1000000000,D17=INT(D17))),"入金額を確認","確認済み")))))))))</f>
        <v/>
      </c>
      <c r="F17" s="7" t="str">
        <f aca="false">IF(E17="","",IF(OR(E17&lt;&gt;"確認済み",入金状況!$D$3&lt;&gt;"確認済み"),NA(),IF(C17&lt;=入金状況!$B$3,D17,0)))</f>
        <v/>
      </c>
      <c r="G17" s="1" t="str">
        <f aca="false">IF(E17="","",IF(E17="確認済み",0,1))</f>
        <v/>
      </c>
      <c r="H17" s="1"/>
    </row>
    <row r="18" customFormat="false" ht="24" hidden="false" customHeight="true" outlineLevel="0" collapsed="false">
      <c r="A18" s="9"/>
      <c r="B18" s="9"/>
      <c r="C18" s="10"/>
      <c r="D18" s="12"/>
      <c r="E18" s="6" t="str">
        <f aca="false">IF(COUNTA(A18:D18)=0,"",IF(NOT(AND(ISTEXT(A18),LEN(A18)=8,EXACT(LEFT(A18,4),"PAY-"),ISNUMBER(FIND(MID(A18,5,1)&amp;"x","0x1x2x3x4x5x6x7x8x9x")),ISNUMBER(FIND(MID(A18,6,1)&amp;"x","0x1x2x3x4x5x6x7x8x9x")),ISNUMBER(FIND(MID(A18,7,1)&amp;"x","0x1x2x3x4x5x6x7x8x9x")),ISNUMBER(FIND(MID(A18,8,1)&amp;"x","0x1x2x3x4x5x6x7x8x9x")))),"入金IDの形式を確認",IF(COUNTIF($A$8:$A$107,A18)&lt;&gt;1,"入金ID重複",IF(NOT(AND(ISTEXT(B18),LEN(B18)=8,EXACT(LEFT(B18,4),"INV-"),ISNUMBER(FIND(MID(B18,5,1)&amp;"x","0x1x2x3x4x5x6x7x8x9x")),ISNUMBER(FIND(MID(B18,6,1)&amp;"x","0x1x2x3x4x5x6x7x8x9x")),ISNUMBER(FIND(MID(B18,7,1)&amp;"x","0x1x2x3x4x5x6x7x8x9x")),ISNUMBER(FIND(MID(B18,8,1)&amp;"x","0x1x2x3x4x5x6x7x8x9x")))),"請求IDの形式を確認",IF(COUNTIF(売上!$A$8:$A$57,B18)&lt;&gt;1,"請求IDが不明・重複",IF(VLOOKUP(B18,売上!$A$8:$F$57,6,FALSE())&lt;&gt;"確認済み","売上入力を確認",IF(NOT(AND(ISNUMBER(C18),C18&gt;=43831,C18&lt;=73050,C18=INT(C18))),"入金日を確認",IF(C18&lt;VLOOKUP(B18,売上!$A$8:$F$57,2,FALSE()),"入金日が売上日より前",IF(NOT(AND(ISNUMBER(D18),D18&gt;=0,D18&lt;=1000000000,D18=INT(D18))),"入金額を確認","確認済み")))))))))</f>
        <v/>
      </c>
      <c r="F18" s="7" t="str">
        <f aca="false">IF(E18="","",IF(OR(E18&lt;&gt;"確認済み",入金状況!$D$3&lt;&gt;"確認済み"),NA(),IF(C18&lt;=入金状況!$B$3,D18,0)))</f>
        <v/>
      </c>
      <c r="G18" s="1" t="str">
        <f aca="false">IF(E18="","",IF(E18="確認済み",0,1))</f>
        <v/>
      </c>
      <c r="H18" s="1"/>
    </row>
    <row r="19" customFormat="false" ht="24" hidden="false" customHeight="true" outlineLevel="0" collapsed="false">
      <c r="A19" s="9"/>
      <c r="B19" s="9"/>
      <c r="C19" s="10"/>
      <c r="D19" s="12"/>
      <c r="E19" s="6" t="str">
        <f aca="false">IF(COUNTA(A19:D19)=0,"",IF(NOT(AND(ISTEXT(A19),LEN(A19)=8,EXACT(LEFT(A19,4),"PAY-"),ISNUMBER(FIND(MID(A19,5,1)&amp;"x","0x1x2x3x4x5x6x7x8x9x")),ISNUMBER(FIND(MID(A19,6,1)&amp;"x","0x1x2x3x4x5x6x7x8x9x")),ISNUMBER(FIND(MID(A19,7,1)&amp;"x","0x1x2x3x4x5x6x7x8x9x")),ISNUMBER(FIND(MID(A19,8,1)&amp;"x","0x1x2x3x4x5x6x7x8x9x")))),"入金IDの形式を確認",IF(COUNTIF($A$8:$A$107,A19)&lt;&gt;1,"入金ID重複",IF(NOT(AND(ISTEXT(B19),LEN(B19)=8,EXACT(LEFT(B19,4),"INV-"),ISNUMBER(FIND(MID(B19,5,1)&amp;"x","0x1x2x3x4x5x6x7x8x9x")),ISNUMBER(FIND(MID(B19,6,1)&amp;"x","0x1x2x3x4x5x6x7x8x9x")),ISNUMBER(FIND(MID(B19,7,1)&amp;"x","0x1x2x3x4x5x6x7x8x9x")),ISNUMBER(FIND(MID(B19,8,1)&amp;"x","0x1x2x3x4x5x6x7x8x9x")))),"請求IDの形式を確認",IF(COUNTIF(売上!$A$8:$A$57,B19)&lt;&gt;1,"請求IDが不明・重複",IF(VLOOKUP(B19,売上!$A$8:$F$57,6,FALSE())&lt;&gt;"確認済み","売上入力を確認",IF(NOT(AND(ISNUMBER(C19),C19&gt;=43831,C19&lt;=73050,C19=INT(C19))),"入金日を確認",IF(C19&lt;VLOOKUP(B19,売上!$A$8:$F$57,2,FALSE()),"入金日が売上日より前",IF(NOT(AND(ISNUMBER(D19),D19&gt;=0,D19&lt;=1000000000,D19=INT(D19))),"入金額を確認","確認済み")))))))))</f>
        <v/>
      </c>
      <c r="F19" s="7" t="str">
        <f aca="false">IF(E19="","",IF(OR(E19&lt;&gt;"確認済み",入金状況!$D$3&lt;&gt;"確認済み"),NA(),IF(C19&lt;=入金状況!$B$3,D19,0)))</f>
        <v/>
      </c>
      <c r="G19" s="1" t="str">
        <f aca="false">IF(E19="","",IF(E19="確認済み",0,1))</f>
        <v/>
      </c>
      <c r="H19" s="1"/>
    </row>
    <row r="20" customFormat="false" ht="24" hidden="false" customHeight="true" outlineLevel="0" collapsed="false">
      <c r="A20" s="9"/>
      <c r="B20" s="9"/>
      <c r="C20" s="10"/>
      <c r="D20" s="12"/>
      <c r="E20" s="6" t="str">
        <f aca="false">IF(COUNTA(A20:D20)=0,"",IF(NOT(AND(ISTEXT(A20),LEN(A20)=8,EXACT(LEFT(A20,4),"PAY-"),ISNUMBER(FIND(MID(A20,5,1)&amp;"x","0x1x2x3x4x5x6x7x8x9x")),ISNUMBER(FIND(MID(A20,6,1)&amp;"x","0x1x2x3x4x5x6x7x8x9x")),ISNUMBER(FIND(MID(A20,7,1)&amp;"x","0x1x2x3x4x5x6x7x8x9x")),ISNUMBER(FIND(MID(A20,8,1)&amp;"x","0x1x2x3x4x5x6x7x8x9x")))),"入金IDの形式を確認",IF(COUNTIF($A$8:$A$107,A20)&lt;&gt;1,"入金ID重複",IF(NOT(AND(ISTEXT(B20),LEN(B20)=8,EXACT(LEFT(B20,4),"INV-"),ISNUMBER(FIND(MID(B20,5,1)&amp;"x","0x1x2x3x4x5x6x7x8x9x")),ISNUMBER(FIND(MID(B20,6,1)&amp;"x","0x1x2x3x4x5x6x7x8x9x")),ISNUMBER(FIND(MID(B20,7,1)&amp;"x","0x1x2x3x4x5x6x7x8x9x")),ISNUMBER(FIND(MID(B20,8,1)&amp;"x","0x1x2x3x4x5x6x7x8x9x")))),"請求IDの形式を確認",IF(COUNTIF(売上!$A$8:$A$57,B20)&lt;&gt;1,"請求IDが不明・重複",IF(VLOOKUP(B20,売上!$A$8:$F$57,6,FALSE())&lt;&gt;"確認済み","売上入力を確認",IF(NOT(AND(ISNUMBER(C20),C20&gt;=43831,C20&lt;=73050,C20=INT(C20))),"入金日を確認",IF(C20&lt;VLOOKUP(B20,売上!$A$8:$F$57,2,FALSE()),"入金日が売上日より前",IF(NOT(AND(ISNUMBER(D20),D20&gt;=0,D20&lt;=1000000000,D20=INT(D20))),"入金額を確認","確認済み")))))))))</f>
        <v/>
      </c>
      <c r="F20" s="7" t="str">
        <f aca="false">IF(E20="","",IF(OR(E20&lt;&gt;"確認済み",入金状況!$D$3&lt;&gt;"確認済み"),NA(),IF(C20&lt;=入金状況!$B$3,D20,0)))</f>
        <v/>
      </c>
      <c r="G20" s="1" t="str">
        <f aca="false">IF(E20="","",IF(E20="確認済み",0,1))</f>
        <v/>
      </c>
      <c r="H20" s="1"/>
    </row>
    <row r="21" customFormat="false" ht="24" hidden="false" customHeight="true" outlineLevel="0" collapsed="false">
      <c r="A21" s="9"/>
      <c r="B21" s="9"/>
      <c r="C21" s="10"/>
      <c r="D21" s="12"/>
      <c r="E21" s="6" t="str">
        <f aca="false">IF(COUNTA(A21:D21)=0,"",IF(NOT(AND(ISTEXT(A21),LEN(A21)=8,EXACT(LEFT(A21,4),"PAY-"),ISNUMBER(FIND(MID(A21,5,1)&amp;"x","0x1x2x3x4x5x6x7x8x9x")),ISNUMBER(FIND(MID(A21,6,1)&amp;"x","0x1x2x3x4x5x6x7x8x9x")),ISNUMBER(FIND(MID(A21,7,1)&amp;"x","0x1x2x3x4x5x6x7x8x9x")),ISNUMBER(FIND(MID(A21,8,1)&amp;"x","0x1x2x3x4x5x6x7x8x9x")))),"入金IDの形式を確認",IF(COUNTIF($A$8:$A$107,A21)&lt;&gt;1,"入金ID重複",IF(NOT(AND(ISTEXT(B21),LEN(B21)=8,EXACT(LEFT(B21,4),"INV-"),ISNUMBER(FIND(MID(B21,5,1)&amp;"x","0x1x2x3x4x5x6x7x8x9x")),ISNUMBER(FIND(MID(B21,6,1)&amp;"x","0x1x2x3x4x5x6x7x8x9x")),ISNUMBER(FIND(MID(B21,7,1)&amp;"x","0x1x2x3x4x5x6x7x8x9x")),ISNUMBER(FIND(MID(B21,8,1)&amp;"x","0x1x2x3x4x5x6x7x8x9x")))),"請求IDの形式を確認",IF(COUNTIF(売上!$A$8:$A$57,B21)&lt;&gt;1,"請求IDが不明・重複",IF(VLOOKUP(B21,売上!$A$8:$F$57,6,FALSE())&lt;&gt;"確認済み","売上入力を確認",IF(NOT(AND(ISNUMBER(C21),C21&gt;=43831,C21&lt;=73050,C21=INT(C21))),"入金日を確認",IF(C21&lt;VLOOKUP(B21,売上!$A$8:$F$57,2,FALSE()),"入金日が売上日より前",IF(NOT(AND(ISNUMBER(D21),D21&gt;=0,D21&lt;=1000000000,D21=INT(D21))),"入金額を確認","確認済み")))))))))</f>
        <v/>
      </c>
      <c r="F21" s="7" t="str">
        <f aca="false">IF(E21="","",IF(OR(E21&lt;&gt;"確認済み",入金状況!$D$3&lt;&gt;"確認済み"),NA(),IF(C21&lt;=入金状況!$B$3,D21,0)))</f>
        <v/>
      </c>
      <c r="G21" s="1" t="str">
        <f aca="false">IF(E21="","",IF(E21="確認済み",0,1))</f>
        <v/>
      </c>
      <c r="H21" s="1"/>
    </row>
    <row r="22" customFormat="false" ht="24" hidden="false" customHeight="true" outlineLevel="0" collapsed="false">
      <c r="A22" s="9"/>
      <c r="B22" s="9"/>
      <c r="C22" s="10"/>
      <c r="D22" s="12"/>
      <c r="E22" s="6" t="str">
        <f aca="false">IF(COUNTA(A22:D22)=0,"",IF(NOT(AND(ISTEXT(A22),LEN(A22)=8,EXACT(LEFT(A22,4),"PAY-"),ISNUMBER(FIND(MID(A22,5,1)&amp;"x","0x1x2x3x4x5x6x7x8x9x")),ISNUMBER(FIND(MID(A22,6,1)&amp;"x","0x1x2x3x4x5x6x7x8x9x")),ISNUMBER(FIND(MID(A22,7,1)&amp;"x","0x1x2x3x4x5x6x7x8x9x")),ISNUMBER(FIND(MID(A22,8,1)&amp;"x","0x1x2x3x4x5x6x7x8x9x")))),"入金IDの形式を確認",IF(COUNTIF($A$8:$A$107,A22)&lt;&gt;1,"入金ID重複",IF(NOT(AND(ISTEXT(B22),LEN(B22)=8,EXACT(LEFT(B22,4),"INV-"),ISNUMBER(FIND(MID(B22,5,1)&amp;"x","0x1x2x3x4x5x6x7x8x9x")),ISNUMBER(FIND(MID(B22,6,1)&amp;"x","0x1x2x3x4x5x6x7x8x9x")),ISNUMBER(FIND(MID(B22,7,1)&amp;"x","0x1x2x3x4x5x6x7x8x9x")),ISNUMBER(FIND(MID(B22,8,1)&amp;"x","0x1x2x3x4x5x6x7x8x9x")))),"請求IDの形式を確認",IF(COUNTIF(売上!$A$8:$A$57,B22)&lt;&gt;1,"請求IDが不明・重複",IF(VLOOKUP(B22,売上!$A$8:$F$57,6,FALSE())&lt;&gt;"確認済み","売上入力を確認",IF(NOT(AND(ISNUMBER(C22),C22&gt;=43831,C22&lt;=73050,C22=INT(C22))),"入金日を確認",IF(C22&lt;VLOOKUP(B22,売上!$A$8:$F$57,2,FALSE()),"入金日が売上日より前",IF(NOT(AND(ISNUMBER(D22),D22&gt;=0,D22&lt;=1000000000,D22=INT(D22))),"入金額を確認","確認済み")))))))))</f>
        <v/>
      </c>
      <c r="F22" s="7" t="str">
        <f aca="false">IF(E22="","",IF(OR(E22&lt;&gt;"確認済み",入金状況!$D$3&lt;&gt;"確認済み"),NA(),IF(C22&lt;=入金状況!$B$3,D22,0)))</f>
        <v/>
      </c>
      <c r="G22" s="1" t="str">
        <f aca="false">IF(E22="","",IF(E22="確認済み",0,1))</f>
        <v/>
      </c>
      <c r="H22" s="1"/>
    </row>
    <row r="23" customFormat="false" ht="24" hidden="false" customHeight="true" outlineLevel="0" collapsed="false">
      <c r="A23" s="9"/>
      <c r="B23" s="9"/>
      <c r="C23" s="10"/>
      <c r="D23" s="12"/>
      <c r="E23" s="6" t="str">
        <f aca="false">IF(COUNTA(A23:D23)=0,"",IF(NOT(AND(ISTEXT(A23),LEN(A23)=8,EXACT(LEFT(A23,4),"PAY-"),ISNUMBER(FIND(MID(A23,5,1)&amp;"x","0x1x2x3x4x5x6x7x8x9x")),ISNUMBER(FIND(MID(A23,6,1)&amp;"x","0x1x2x3x4x5x6x7x8x9x")),ISNUMBER(FIND(MID(A23,7,1)&amp;"x","0x1x2x3x4x5x6x7x8x9x")),ISNUMBER(FIND(MID(A23,8,1)&amp;"x","0x1x2x3x4x5x6x7x8x9x")))),"入金IDの形式を確認",IF(COUNTIF($A$8:$A$107,A23)&lt;&gt;1,"入金ID重複",IF(NOT(AND(ISTEXT(B23),LEN(B23)=8,EXACT(LEFT(B23,4),"INV-"),ISNUMBER(FIND(MID(B23,5,1)&amp;"x","0x1x2x3x4x5x6x7x8x9x")),ISNUMBER(FIND(MID(B23,6,1)&amp;"x","0x1x2x3x4x5x6x7x8x9x")),ISNUMBER(FIND(MID(B23,7,1)&amp;"x","0x1x2x3x4x5x6x7x8x9x")),ISNUMBER(FIND(MID(B23,8,1)&amp;"x","0x1x2x3x4x5x6x7x8x9x")))),"請求IDの形式を確認",IF(COUNTIF(売上!$A$8:$A$57,B23)&lt;&gt;1,"請求IDが不明・重複",IF(VLOOKUP(B23,売上!$A$8:$F$57,6,FALSE())&lt;&gt;"確認済み","売上入力を確認",IF(NOT(AND(ISNUMBER(C23),C23&gt;=43831,C23&lt;=73050,C23=INT(C23))),"入金日を確認",IF(C23&lt;VLOOKUP(B23,売上!$A$8:$F$57,2,FALSE()),"入金日が売上日より前",IF(NOT(AND(ISNUMBER(D23),D23&gt;=0,D23&lt;=1000000000,D23=INT(D23))),"入金額を確認","確認済み")))))))))</f>
        <v/>
      </c>
      <c r="F23" s="7" t="str">
        <f aca="false">IF(E23="","",IF(OR(E23&lt;&gt;"確認済み",入金状況!$D$3&lt;&gt;"確認済み"),NA(),IF(C23&lt;=入金状況!$B$3,D23,0)))</f>
        <v/>
      </c>
      <c r="G23" s="1" t="str">
        <f aca="false">IF(E23="","",IF(E23="確認済み",0,1))</f>
        <v/>
      </c>
      <c r="H23" s="1"/>
    </row>
    <row r="24" customFormat="false" ht="24" hidden="false" customHeight="true" outlineLevel="0" collapsed="false">
      <c r="A24" s="9"/>
      <c r="B24" s="9"/>
      <c r="C24" s="10"/>
      <c r="D24" s="12"/>
      <c r="E24" s="6" t="str">
        <f aca="false">IF(COUNTA(A24:D24)=0,"",IF(NOT(AND(ISTEXT(A24),LEN(A24)=8,EXACT(LEFT(A24,4),"PAY-"),ISNUMBER(FIND(MID(A24,5,1)&amp;"x","0x1x2x3x4x5x6x7x8x9x")),ISNUMBER(FIND(MID(A24,6,1)&amp;"x","0x1x2x3x4x5x6x7x8x9x")),ISNUMBER(FIND(MID(A24,7,1)&amp;"x","0x1x2x3x4x5x6x7x8x9x")),ISNUMBER(FIND(MID(A24,8,1)&amp;"x","0x1x2x3x4x5x6x7x8x9x")))),"入金IDの形式を確認",IF(COUNTIF($A$8:$A$107,A24)&lt;&gt;1,"入金ID重複",IF(NOT(AND(ISTEXT(B24),LEN(B24)=8,EXACT(LEFT(B24,4),"INV-"),ISNUMBER(FIND(MID(B24,5,1)&amp;"x","0x1x2x3x4x5x6x7x8x9x")),ISNUMBER(FIND(MID(B24,6,1)&amp;"x","0x1x2x3x4x5x6x7x8x9x")),ISNUMBER(FIND(MID(B24,7,1)&amp;"x","0x1x2x3x4x5x6x7x8x9x")),ISNUMBER(FIND(MID(B24,8,1)&amp;"x","0x1x2x3x4x5x6x7x8x9x")))),"請求IDの形式を確認",IF(COUNTIF(売上!$A$8:$A$57,B24)&lt;&gt;1,"請求IDが不明・重複",IF(VLOOKUP(B24,売上!$A$8:$F$57,6,FALSE())&lt;&gt;"確認済み","売上入力を確認",IF(NOT(AND(ISNUMBER(C24),C24&gt;=43831,C24&lt;=73050,C24=INT(C24))),"入金日を確認",IF(C24&lt;VLOOKUP(B24,売上!$A$8:$F$57,2,FALSE()),"入金日が売上日より前",IF(NOT(AND(ISNUMBER(D24),D24&gt;=0,D24&lt;=1000000000,D24=INT(D24))),"入金額を確認","確認済み")))))))))</f>
        <v/>
      </c>
      <c r="F24" s="7" t="str">
        <f aca="false">IF(E24="","",IF(OR(E24&lt;&gt;"確認済み",入金状況!$D$3&lt;&gt;"確認済み"),NA(),IF(C24&lt;=入金状況!$B$3,D24,0)))</f>
        <v/>
      </c>
      <c r="G24" s="1" t="str">
        <f aca="false">IF(E24="","",IF(E24="確認済み",0,1))</f>
        <v/>
      </c>
      <c r="H24" s="1"/>
    </row>
    <row r="25" customFormat="false" ht="24" hidden="false" customHeight="true" outlineLevel="0" collapsed="false">
      <c r="A25" s="9"/>
      <c r="B25" s="9"/>
      <c r="C25" s="10"/>
      <c r="D25" s="12"/>
      <c r="E25" s="6" t="str">
        <f aca="false">IF(COUNTA(A25:D25)=0,"",IF(NOT(AND(ISTEXT(A25),LEN(A25)=8,EXACT(LEFT(A25,4),"PAY-"),ISNUMBER(FIND(MID(A25,5,1)&amp;"x","0x1x2x3x4x5x6x7x8x9x")),ISNUMBER(FIND(MID(A25,6,1)&amp;"x","0x1x2x3x4x5x6x7x8x9x")),ISNUMBER(FIND(MID(A25,7,1)&amp;"x","0x1x2x3x4x5x6x7x8x9x")),ISNUMBER(FIND(MID(A25,8,1)&amp;"x","0x1x2x3x4x5x6x7x8x9x")))),"入金IDの形式を確認",IF(COUNTIF($A$8:$A$107,A25)&lt;&gt;1,"入金ID重複",IF(NOT(AND(ISTEXT(B25),LEN(B25)=8,EXACT(LEFT(B25,4),"INV-"),ISNUMBER(FIND(MID(B25,5,1)&amp;"x","0x1x2x3x4x5x6x7x8x9x")),ISNUMBER(FIND(MID(B25,6,1)&amp;"x","0x1x2x3x4x5x6x7x8x9x")),ISNUMBER(FIND(MID(B25,7,1)&amp;"x","0x1x2x3x4x5x6x7x8x9x")),ISNUMBER(FIND(MID(B25,8,1)&amp;"x","0x1x2x3x4x5x6x7x8x9x")))),"請求IDの形式を確認",IF(COUNTIF(売上!$A$8:$A$57,B25)&lt;&gt;1,"請求IDが不明・重複",IF(VLOOKUP(B25,売上!$A$8:$F$57,6,FALSE())&lt;&gt;"確認済み","売上入力を確認",IF(NOT(AND(ISNUMBER(C25),C25&gt;=43831,C25&lt;=73050,C25=INT(C25))),"入金日を確認",IF(C25&lt;VLOOKUP(B25,売上!$A$8:$F$57,2,FALSE()),"入金日が売上日より前",IF(NOT(AND(ISNUMBER(D25),D25&gt;=0,D25&lt;=1000000000,D25=INT(D25))),"入金額を確認","確認済み")))))))))</f>
        <v/>
      </c>
      <c r="F25" s="7" t="str">
        <f aca="false">IF(E25="","",IF(OR(E25&lt;&gt;"確認済み",入金状況!$D$3&lt;&gt;"確認済み"),NA(),IF(C25&lt;=入金状況!$B$3,D25,0)))</f>
        <v/>
      </c>
      <c r="G25" s="1" t="str">
        <f aca="false">IF(E25="","",IF(E25="確認済み",0,1))</f>
        <v/>
      </c>
      <c r="H25" s="1"/>
    </row>
    <row r="26" customFormat="false" ht="24" hidden="false" customHeight="true" outlineLevel="0" collapsed="false">
      <c r="A26" s="9"/>
      <c r="B26" s="9"/>
      <c r="C26" s="10"/>
      <c r="D26" s="12"/>
      <c r="E26" s="6" t="str">
        <f aca="false">IF(COUNTA(A26:D26)=0,"",IF(NOT(AND(ISTEXT(A26),LEN(A26)=8,EXACT(LEFT(A26,4),"PAY-"),ISNUMBER(FIND(MID(A26,5,1)&amp;"x","0x1x2x3x4x5x6x7x8x9x")),ISNUMBER(FIND(MID(A26,6,1)&amp;"x","0x1x2x3x4x5x6x7x8x9x")),ISNUMBER(FIND(MID(A26,7,1)&amp;"x","0x1x2x3x4x5x6x7x8x9x")),ISNUMBER(FIND(MID(A26,8,1)&amp;"x","0x1x2x3x4x5x6x7x8x9x")))),"入金IDの形式を確認",IF(COUNTIF($A$8:$A$107,A26)&lt;&gt;1,"入金ID重複",IF(NOT(AND(ISTEXT(B26),LEN(B26)=8,EXACT(LEFT(B26,4),"INV-"),ISNUMBER(FIND(MID(B26,5,1)&amp;"x","0x1x2x3x4x5x6x7x8x9x")),ISNUMBER(FIND(MID(B26,6,1)&amp;"x","0x1x2x3x4x5x6x7x8x9x")),ISNUMBER(FIND(MID(B26,7,1)&amp;"x","0x1x2x3x4x5x6x7x8x9x")),ISNUMBER(FIND(MID(B26,8,1)&amp;"x","0x1x2x3x4x5x6x7x8x9x")))),"請求IDの形式を確認",IF(COUNTIF(売上!$A$8:$A$57,B26)&lt;&gt;1,"請求IDが不明・重複",IF(VLOOKUP(B26,売上!$A$8:$F$57,6,FALSE())&lt;&gt;"確認済み","売上入力を確認",IF(NOT(AND(ISNUMBER(C26),C26&gt;=43831,C26&lt;=73050,C26=INT(C26))),"入金日を確認",IF(C26&lt;VLOOKUP(B26,売上!$A$8:$F$57,2,FALSE()),"入金日が売上日より前",IF(NOT(AND(ISNUMBER(D26),D26&gt;=0,D26&lt;=1000000000,D26=INT(D26))),"入金額を確認","確認済み")))))))))</f>
        <v/>
      </c>
      <c r="F26" s="7" t="str">
        <f aca="false">IF(E26="","",IF(OR(E26&lt;&gt;"確認済み",入金状況!$D$3&lt;&gt;"確認済み"),NA(),IF(C26&lt;=入金状況!$B$3,D26,0)))</f>
        <v/>
      </c>
      <c r="G26" s="1" t="str">
        <f aca="false">IF(E26="","",IF(E26="確認済み",0,1))</f>
        <v/>
      </c>
      <c r="H26" s="1"/>
    </row>
    <row r="27" customFormat="false" ht="24" hidden="false" customHeight="true" outlineLevel="0" collapsed="false">
      <c r="A27" s="9"/>
      <c r="B27" s="9"/>
      <c r="C27" s="10"/>
      <c r="D27" s="12"/>
      <c r="E27" s="6" t="str">
        <f aca="false">IF(COUNTA(A27:D27)=0,"",IF(NOT(AND(ISTEXT(A27),LEN(A27)=8,EXACT(LEFT(A27,4),"PAY-"),ISNUMBER(FIND(MID(A27,5,1)&amp;"x","0x1x2x3x4x5x6x7x8x9x")),ISNUMBER(FIND(MID(A27,6,1)&amp;"x","0x1x2x3x4x5x6x7x8x9x")),ISNUMBER(FIND(MID(A27,7,1)&amp;"x","0x1x2x3x4x5x6x7x8x9x")),ISNUMBER(FIND(MID(A27,8,1)&amp;"x","0x1x2x3x4x5x6x7x8x9x")))),"入金IDの形式を確認",IF(COUNTIF($A$8:$A$107,A27)&lt;&gt;1,"入金ID重複",IF(NOT(AND(ISTEXT(B27),LEN(B27)=8,EXACT(LEFT(B27,4),"INV-"),ISNUMBER(FIND(MID(B27,5,1)&amp;"x","0x1x2x3x4x5x6x7x8x9x")),ISNUMBER(FIND(MID(B27,6,1)&amp;"x","0x1x2x3x4x5x6x7x8x9x")),ISNUMBER(FIND(MID(B27,7,1)&amp;"x","0x1x2x3x4x5x6x7x8x9x")),ISNUMBER(FIND(MID(B27,8,1)&amp;"x","0x1x2x3x4x5x6x7x8x9x")))),"請求IDの形式を確認",IF(COUNTIF(売上!$A$8:$A$57,B27)&lt;&gt;1,"請求IDが不明・重複",IF(VLOOKUP(B27,売上!$A$8:$F$57,6,FALSE())&lt;&gt;"確認済み","売上入力を確認",IF(NOT(AND(ISNUMBER(C27),C27&gt;=43831,C27&lt;=73050,C27=INT(C27))),"入金日を確認",IF(C27&lt;VLOOKUP(B27,売上!$A$8:$F$57,2,FALSE()),"入金日が売上日より前",IF(NOT(AND(ISNUMBER(D27),D27&gt;=0,D27&lt;=1000000000,D27=INT(D27))),"入金額を確認","確認済み")))))))))</f>
        <v/>
      </c>
      <c r="F27" s="7" t="str">
        <f aca="false">IF(E27="","",IF(OR(E27&lt;&gt;"確認済み",入金状況!$D$3&lt;&gt;"確認済み"),NA(),IF(C27&lt;=入金状況!$B$3,D27,0)))</f>
        <v/>
      </c>
      <c r="G27" s="1" t="str">
        <f aca="false">IF(E27="","",IF(E27="確認済み",0,1))</f>
        <v/>
      </c>
      <c r="H27" s="1"/>
    </row>
    <row r="28" customFormat="false" ht="24" hidden="false" customHeight="true" outlineLevel="0" collapsed="false">
      <c r="A28" s="9"/>
      <c r="B28" s="9"/>
      <c r="C28" s="10"/>
      <c r="D28" s="12"/>
      <c r="E28" s="6" t="str">
        <f aca="false">IF(COUNTA(A28:D28)=0,"",IF(NOT(AND(ISTEXT(A28),LEN(A28)=8,EXACT(LEFT(A28,4),"PAY-"),ISNUMBER(FIND(MID(A28,5,1)&amp;"x","0x1x2x3x4x5x6x7x8x9x")),ISNUMBER(FIND(MID(A28,6,1)&amp;"x","0x1x2x3x4x5x6x7x8x9x")),ISNUMBER(FIND(MID(A28,7,1)&amp;"x","0x1x2x3x4x5x6x7x8x9x")),ISNUMBER(FIND(MID(A28,8,1)&amp;"x","0x1x2x3x4x5x6x7x8x9x")))),"入金IDの形式を確認",IF(COUNTIF($A$8:$A$107,A28)&lt;&gt;1,"入金ID重複",IF(NOT(AND(ISTEXT(B28),LEN(B28)=8,EXACT(LEFT(B28,4),"INV-"),ISNUMBER(FIND(MID(B28,5,1)&amp;"x","0x1x2x3x4x5x6x7x8x9x")),ISNUMBER(FIND(MID(B28,6,1)&amp;"x","0x1x2x3x4x5x6x7x8x9x")),ISNUMBER(FIND(MID(B28,7,1)&amp;"x","0x1x2x3x4x5x6x7x8x9x")),ISNUMBER(FIND(MID(B28,8,1)&amp;"x","0x1x2x3x4x5x6x7x8x9x")))),"請求IDの形式を確認",IF(COUNTIF(売上!$A$8:$A$57,B28)&lt;&gt;1,"請求IDが不明・重複",IF(VLOOKUP(B28,売上!$A$8:$F$57,6,FALSE())&lt;&gt;"確認済み","売上入力を確認",IF(NOT(AND(ISNUMBER(C28),C28&gt;=43831,C28&lt;=73050,C28=INT(C28))),"入金日を確認",IF(C28&lt;VLOOKUP(B28,売上!$A$8:$F$57,2,FALSE()),"入金日が売上日より前",IF(NOT(AND(ISNUMBER(D28),D28&gt;=0,D28&lt;=1000000000,D28=INT(D28))),"入金額を確認","確認済み")))))))))</f>
        <v/>
      </c>
      <c r="F28" s="7" t="str">
        <f aca="false">IF(E28="","",IF(OR(E28&lt;&gt;"確認済み",入金状況!$D$3&lt;&gt;"確認済み"),NA(),IF(C28&lt;=入金状況!$B$3,D28,0)))</f>
        <v/>
      </c>
      <c r="G28" s="1" t="str">
        <f aca="false">IF(E28="","",IF(E28="確認済み",0,1))</f>
        <v/>
      </c>
      <c r="H28" s="1"/>
    </row>
    <row r="29" customFormat="false" ht="24" hidden="false" customHeight="true" outlineLevel="0" collapsed="false">
      <c r="A29" s="9"/>
      <c r="B29" s="9"/>
      <c r="C29" s="10"/>
      <c r="D29" s="12"/>
      <c r="E29" s="6" t="str">
        <f aca="false">IF(COUNTA(A29:D29)=0,"",IF(NOT(AND(ISTEXT(A29),LEN(A29)=8,EXACT(LEFT(A29,4),"PAY-"),ISNUMBER(FIND(MID(A29,5,1)&amp;"x","0x1x2x3x4x5x6x7x8x9x")),ISNUMBER(FIND(MID(A29,6,1)&amp;"x","0x1x2x3x4x5x6x7x8x9x")),ISNUMBER(FIND(MID(A29,7,1)&amp;"x","0x1x2x3x4x5x6x7x8x9x")),ISNUMBER(FIND(MID(A29,8,1)&amp;"x","0x1x2x3x4x5x6x7x8x9x")))),"入金IDの形式を確認",IF(COUNTIF($A$8:$A$107,A29)&lt;&gt;1,"入金ID重複",IF(NOT(AND(ISTEXT(B29),LEN(B29)=8,EXACT(LEFT(B29,4),"INV-"),ISNUMBER(FIND(MID(B29,5,1)&amp;"x","0x1x2x3x4x5x6x7x8x9x")),ISNUMBER(FIND(MID(B29,6,1)&amp;"x","0x1x2x3x4x5x6x7x8x9x")),ISNUMBER(FIND(MID(B29,7,1)&amp;"x","0x1x2x3x4x5x6x7x8x9x")),ISNUMBER(FIND(MID(B29,8,1)&amp;"x","0x1x2x3x4x5x6x7x8x9x")))),"請求IDの形式を確認",IF(COUNTIF(売上!$A$8:$A$57,B29)&lt;&gt;1,"請求IDが不明・重複",IF(VLOOKUP(B29,売上!$A$8:$F$57,6,FALSE())&lt;&gt;"確認済み","売上入力を確認",IF(NOT(AND(ISNUMBER(C29),C29&gt;=43831,C29&lt;=73050,C29=INT(C29))),"入金日を確認",IF(C29&lt;VLOOKUP(B29,売上!$A$8:$F$57,2,FALSE()),"入金日が売上日より前",IF(NOT(AND(ISNUMBER(D29),D29&gt;=0,D29&lt;=1000000000,D29=INT(D29))),"入金額を確認","確認済み")))))))))</f>
        <v/>
      </c>
      <c r="F29" s="7" t="str">
        <f aca="false">IF(E29="","",IF(OR(E29&lt;&gt;"確認済み",入金状況!$D$3&lt;&gt;"確認済み"),NA(),IF(C29&lt;=入金状況!$B$3,D29,0)))</f>
        <v/>
      </c>
      <c r="G29" s="1" t="str">
        <f aca="false">IF(E29="","",IF(E29="確認済み",0,1))</f>
        <v/>
      </c>
      <c r="H29" s="1"/>
    </row>
    <row r="30" customFormat="false" ht="24" hidden="false" customHeight="true" outlineLevel="0" collapsed="false">
      <c r="A30" s="9"/>
      <c r="B30" s="9"/>
      <c r="C30" s="10"/>
      <c r="D30" s="12"/>
      <c r="E30" s="6" t="str">
        <f aca="false">IF(COUNTA(A30:D30)=0,"",IF(NOT(AND(ISTEXT(A30),LEN(A30)=8,EXACT(LEFT(A30,4),"PAY-"),ISNUMBER(FIND(MID(A30,5,1)&amp;"x","0x1x2x3x4x5x6x7x8x9x")),ISNUMBER(FIND(MID(A30,6,1)&amp;"x","0x1x2x3x4x5x6x7x8x9x")),ISNUMBER(FIND(MID(A30,7,1)&amp;"x","0x1x2x3x4x5x6x7x8x9x")),ISNUMBER(FIND(MID(A30,8,1)&amp;"x","0x1x2x3x4x5x6x7x8x9x")))),"入金IDの形式を確認",IF(COUNTIF($A$8:$A$107,A30)&lt;&gt;1,"入金ID重複",IF(NOT(AND(ISTEXT(B30),LEN(B30)=8,EXACT(LEFT(B30,4),"INV-"),ISNUMBER(FIND(MID(B30,5,1)&amp;"x","0x1x2x3x4x5x6x7x8x9x")),ISNUMBER(FIND(MID(B30,6,1)&amp;"x","0x1x2x3x4x5x6x7x8x9x")),ISNUMBER(FIND(MID(B30,7,1)&amp;"x","0x1x2x3x4x5x6x7x8x9x")),ISNUMBER(FIND(MID(B30,8,1)&amp;"x","0x1x2x3x4x5x6x7x8x9x")))),"請求IDの形式を確認",IF(COUNTIF(売上!$A$8:$A$57,B30)&lt;&gt;1,"請求IDが不明・重複",IF(VLOOKUP(B30,売上!$A$8:$F$57,6,FALSE())&lt;&gt;"確認済み","売上入力を確認",IF(NOT(AND(ISNUMBER(C30),C30&gt;=43831,C30&lt;=73050,C30=INT(C30))),"入金日を確認",IF(C30&lt;VLOOKUP(B30,売上!$A$8:$F$57,2,FALSE()),"入金日が売上日より前",IF(NOT(AND(ISNUMBER(D30),D30&gt;=0,D30&lt;=1000000000,D30=INT(D30))),"入金額を確認","確認済み")))))))))</f>
        <v/>
      </c>
      <c r="F30" s="7" t="str">
        <f aca="false">IF(E30="","",IF(OR(E30&lt;&gt;"確認済み",入金状況!$D$3&lt;&gt;"確認済み"),NA(),IF(C30&lt;=入金状況!$B$3,D30,0)))</f>
        <v/>
      </c>
      <c r="G30" s="1" t="str">
        <f aca="false">IF(E30="","",IF(E30="確認済み",0,1))</f>
        <v/>
      </c>
      <c r="H30" s="1"/>
    </row>
    <row r="31" customFormat="false" ht="24" hidden="false" customHeight="true" outlineLevel="0" collapsed="false">
      <c r="A31" s="9"/>
      <c r="B31" s="9"/>
      <c r="C31" s="10"/>
      <c r="D31" s="12"/>
      <c r="E31" s="6" t="str">
        <f aca="false">IF(COUNTA(A31:D31)=0,"",IF(NOT(AND(ISTEXT(A31),LEN(A31)=8,EXACT(LEFT(A31,4),"PAY-"),ISNUMBER(FIND(MID(A31,5,1)&amp;"x","0x1x2x3x4x5x6x7x8x9x")),ISNUMBER(FIND(MID(A31,6,1)&amp;"x","0x1x2x3x4x5x6x7x8x9x")),ISNUMBER(FIND(MID(A31,7,1)&amp;"x","0x1x2x3x4x5x6x7x8x9x")),ISNUMBER(FIND(MID(A31,8,1)&amp;"x","0x1x2x3x4x5x6x7x8x9x")))),"入金IDの形式を確認",IF(COUNTIF($A$8:$A$107,A31)&lt;&gt;1,"入金ID重複",IF(NOT(AND(ISTEXT(B31),LEN(B31)=8,EXACT(LEFT(B31,4),"INV-"),ISNUMBER(FIND(MID(B31,5,1)&amp;"x","0x1x2x3x4x5x6x7x8x9x")),ISNUMBER(FIND(MID(B31,6,1)&amp;"x","0x1x2x3x4x5x6x7x8x9x")),ISNUMBER(FIND(MID(B31,7,1)&amp;"x","0x1x2x3x4x5x6x7x8x9x")),ISNUMBER(FIND(MID(B31,8,1)&amp;"x","0x1x2x3x4x5x6x7x8x9x")))),"請求IDの形式を確認",IF(COUNTIF(売上!$A$8:$A$57,B31)&lt;&gt;1,"請求IDが不明・重複",IF(VLOOKUP(B31,売上!$A$8:$F$57,6,FALSE())&lt;&gt;"確認済み","売上入力を確認",IF(NOT(AND(ISNUMBER(C31),C31&gt;=43831,C31&lt;=73050,C31=INT(C31))),"入金日を確認",IF(C31&lt;VLOOKUP(B31,売上!$A$8:$F$57,2,FALSE()),"入金日が売上日より前",IF(NOT(AND(ISNUMBER(D31),D31&gt;=0,D31&lt;=1000000000,D31=INT(D31))),"入金額を確認","確認済み")))))))))</f>
        <v/>
      </c>
      <c r="F31" s="7" t="str">
        <f aca="false">IF(E31="","",IF(OR(E31&lt;&gt;"確認済み",入金状況!$D$3&lt;&gt;"確認済み"),NA(),IF(C31&lt;=入金状況!$B$3,D31,0)))</f>
        <v/>
      </c>
      <c r="G31" s="1" t="str">
        <f aca="false">IF(E31="","",IF(E31="確認済み",0,1))</f>
        <v/>
      </c>
      <c r="H31" s="1"/>
    </row>
    <row r="32" customFormat="false" ht="24" hidden="false" customHeight="true" outlineLevel="0" collapsed="false">
      <c r="A32" s="9"/>
      <c r="B32" s="9"/>
      <c r="C32" s="10"/>
      <c r="D32" s="12"/>
      <c r="E32" s="6" t="str">
        <f aca="false">IF(COUNTA(A32:D32)=0,"",IF(NOT(AND(ISTEXT(A32),LEN(A32)=8,EXACT(LEFT(A32,4),"PAY-"),ISNUMBER(FIND(MID(A32,5,1)&amp;"x","0x1x2x3x4x5x6x7x8x9x")),ISNUMBER(FIND(MID(A32,6,1)&amp;"x","0x1x2x3x4x5x6x7x8x9x")),ISNUMBER(FIND(MID(A32,7,1)&amp;"x","0x1x2x3x4x5x6x7x8x9x")),ISNUMBER(FIND(MID(A32,8,1)&amp;"x","0x1x2x3x4x5x6x7x8x9x")))),"入金IDの形式を確認",IF(COUNTIF($A$8:$A$107,A32)&lt;&gt;1,"入金ID重複",IF(NOT(AND(ISTEXT(B32),LEN(B32)=8,EXACT(LEFT(B32,4),"INV-"),ISNUMBER(FIND(MID(B32,5,1)&amp;"x","0x1x2x3x4x5x6x7x8x9x")),ISNUMBER(FIND(MID(B32,6,1)&amp;"x","0x1x2x3x4x5x6x7x8x9x")),ISNUMBER(FIND(MID(B32,7,1)&amp;"x","0x1x2x3x4x5x6x7x8x9x")),ISNUMBER(FIND(MID(B32,8,1)&amp;"x","0x1x2x3x4x5x6x7x8x9x")))),"請求IDの形式を確認",IF(COUNTIF(売上!$A$8:$A$57,B32)&lt;&gt;1,"請求IDが不明・重複",IF(VLOOKUP(B32,売上!$A$8:$F$57,6,FALSE())&lt;&gt;"確認済み","売上入力を確認",IF(NOT(AND(ISNUMBER(C32),C32&gt;=43831,C32&lt;=73050,C32=INT(C32))),"入金日を確認",IF(C32&lt;VLOOKUP(B32,売上!$A$8:$F$57,2,FALSE()),"入金日が売上日より前",IF(NOT(AND(ISNUMBER(D32),D32&gt;=0,D32&lt;=1000000000,D32=INT(D32))),"入金額を確認","確認済み")))))))))</f>
        <v/>
      </c>
      <c r="F32" s="7" t="str">
        <f aca="false">IF(E32="","",IF(OR(E32&lt;&gt;"確認済み",入金状況!$D$3&lt;&gt;"確認済み"),NA(),IF(C32&lt;=入金状況!$B$3,D32,0)))</f>
        <v/>
      </c>
      <c r="G32" s="1" t="str">
        <f aca="false">IF(E32="","",IF(E32="確認済み",0,1))</f>
        <v/>
      </c>
      <c r="H32" s="1"/>
    </row>
    <row r="33" customFormat="false" ht="24" hidden="false" customHeight="true" outlineLevel="0" collapsed="false">
      <c r="A33" s="9"/>
      <c r="B33" s="9"/>
      <c r="C33" s="10"/>
      <c r="D33" s="12"/>
      <c r="E33" s="6" t="str">
        <f aca="false">IF(COUNTA(A33:D33)=0,"",IF(NOT(AND(ISTEXT(A33),LEN(A33)=8,EXACT(LEFT(A33,4),"PAY-"),ISNUMBER(FIND(MID(A33,5,1)&amp;"x","0x1x2x3x4x5x6x7x8x9x")),ISNUMBER(FIND(MID(A33,6,1)&amp;"x","0x1x2x3x4x5x6x7x8x9x")),ISNUMBER(FIND(MID(A33,7,1)&amp;"x","0x1x2x3x4x5x6x7x8x9x")),ISNUMBER(FIND(MID(A33,8,1)&amp;"x","0x1x2x3x4x5x6x7x8x9x")))),"入金IDの形式を確認",IF(COUNTIF($A$8:$A$107,A33)&lt;&gt;1,"入金ID重複",IF(NOT(AND(ISTEXT(B33),LEN(B33)=8,EXACT(LEFT(B33,4),"INV-"),ISNUMBER(FIND(MID(B33,5,1)&amp;"x","0x1x2x3x4x5x6x7x8x9x")),ISNUMBER(FIND(MID(B33,6,1)&amp;"x","0x1x2x3x4x5x6x7x8x9x")),ISNUMBER(FIND(MID(B33,7,1)&amp;"x","0x1x2x3x4x5x6x7x8x9x")),ISNUMBER(FIND(MID(B33,8,1)&amp;"x","0x1x2x3x4x5x6x7x8x9x")))),"請求IDの形式を確認",IF(COUNTIF(売上!$A$8:$A$57,B33)&lt;&gt;1,"請求IDが不明・重複",IF(VLOOKUP(B33,売上!$A$8:$F$57,6,FALSE())&lt;&gt;"確認済み","売上入力を確認",IF(NOT(AND(ISNUMBER(C33),C33&gt;=43831,C33&lt;=73050,C33=INT(C33))),"入金日を確認",IF(C33&lt;VLOOKUP(B33,売上!$A$8:$F$57,2,FALSE()),"入金日が売上日より前",IF(NOT(AND(ISNUMBER(D33),D33&gt;=0,D33&lt;=1000000000,D33=INT(D33))),"入金額を確認","確認済み")))))))))</f>
        <v/>
      </c>
      <c r="F33" s="7" t="str">
        <f aca="false">IF(E33="","",IF(OR(E33&lt;&gt;"確認済み",入金状況!$D$3&lt;&gt;"確認済み"),NA(),IF(C33&lt;=入金状況!$B$3,D33,0)))</f>
        <v/>
      </c>
      <c r="G33" s="1" t="str">
        <f aca="false">IF(E33="","",IF(E33="確認済み",0,1))</f>
        <v/>
      </c>
      <c r="H33" s="1"/>
    </row>
    <row r="34" customFormat="false" ht="24" hidden="false" customHeight="true" outlineLevel="0" collapsed="false">
      <c r="A34" s="9"/>
      <c r="B34" s="9"/>
      <c r="C34" s="10"/>
      <c r="D34" s="12"/>
      <c r="E34" s="6" t="str">
        <f aca="false">IF(COUNTA(A34:D34)=0,"",IF(NOT(AND(ISTEXT(A34),LEN(A34)=8,EXACT(LEFT(A34,4),"PAY-"),ISNUMBER(FIND(MID(A34,5,1)&amp;"x","0x1x2x3x4x5x6x7x8x9x")),ISNUMBER(FIND(MID(A34,6,1)&amp;"x","0x1x2x3x4x5x6x7x8x9x")),ISNUMBER(FIND(MID(A34,7,1)&amp;"x","0x1x2x3x4x5x6x7x8x9x")),ISNUMBER(FIND(MID(A34,8,1)&amp;"x","0x1x2x3x4x5x6x7x8x9x")))),"入金IDの形式を確認",IF(COUNTIF($A$8:$A$107,A34)&lt;&gt;1,"入金ID重複",IF(NOT(AND(ISTEXT(B34),LEN(B34)=8,EXACT(LEFT(B34,4),"INV-"),ISNUMBER(FIND(MID(B34,5,1)&amp;"x","0x1x2x3x4x5x6x7x8x9x")),ISNUMBER(FIND(MID(B34,6,1)&amp;"x","0x1x2x3x4x5x6x7x8x9x")),ISNUMBER(FIND(MID(B34,7,1)&amp;"x","0x1x2x3x4x5x6x7x8x9x")),ISNUMBER(FIND(MID(B34,8,1)&amp;"x","0x1x2x3x4x5x6x7x8x9x")))),"請求IDの形式を確認",IF(COUNTIF(売上!$A$8:$A$57,B34)&lt;&gt;1,"請求IDが不明・重複",IF(VLOOKUP(B34,売上!$A$8:$F$57,6,FALSE())&lt;&gt;"確認済み","売上入力を確認",IF(NOT(AND(ISNUMBER(C34),C34&gt;=43831,C34&lt;=73050,C34=INT(C34))),"入金日を確認",IF(C34&lt;VLOOKUP(B34,売上!$A$8:$F$57,2,FALSE()),"入金日が売上日より前",IF(NOT(AND(ISNUMBER(D34),D34&gt;=0,D34&lt;=1000000000,D34=INT(D34))),"入金額を確認","確認済み")))))))))</f>
        <v/>
      </c>
      <c r="F34" s="7" t="str">
        <f aca="false">IF(E34="","",IF(OR(E34&lt;&gt;"確認済み",入金状況!$D$3&lt;&gt;"確認済み"),NA(),IF(C34&lt;=入金状況!$B$3,D34,0)))</f>
        <v/>
      </c>
      <c r="G34" s="1" t="str">
        <f aca="false">IF(E34="","",IF(E34="確認済み",0,1))</f>
        <v/>
      </c>
      <c r="H34" s="1"/>
    </row>
    <row r="35" customFormat="false" ht="24" hidden="false" customHeight="true" outlineLevel="0" collapsed="false">
      <c r="A35" s="9"/>
      <c r="B35" s="9"/>
      <c r="C35" s="10"/>
      <c r="D35" s="12"/>
      <c r="E35" s="6" t="str">
        <f aca="false">IF(COUNTA(A35:D35)=0,"",IF(NOT(AND(ISTEXT(A35),LEN(A35)=8,EXACT(LEFT(A35,4),"PAY-"),ISNUMBER(FIND(MID(A35,5,1)&amp;"x","0x1x2x3x4x5x6x7x8x9x")),ISNUMBER(FIND(MID(A35,6,1)&amp;"x","0x1x2x3x4x5x6x7x8x9x")),ISNUMBER(FIND(MID(A35,7,1)&amp;"x","0x1x2x3x4x5x6x7x8x9x")),ISNUMBER(FIND(MID(A35,8,1)&amp;"x","0x1x2x3x4x5x6x7x8x9x")))),"入金IDの形式を確認",IF(COUNTIF($A$8:$A$107,A35)&lt;&gt;1,"入金ID重複",IF(NOT(AND(ISTEXT(B35),LEN(B35)=8,EXACT(LEFT(B35,4),"INV-"),ISNUMBER(FIND(MID(B35,5,1)&amp;"x","0x1x2x3x4x5x6x7x8x9x")),ISNUMBER(FIND(MID(B35,6,1)&amp;"x","0x1x2x3x4x5x6x7x8x9x")),ISNUMBER(FIND(MID(B35,7,1)&amp;"x","0x1x2x3x4x5x6x7x8x9x")),ISNUMBER(FIND(MID(B35,8,1)&amp;"x","0x1x2x3x4x5x6x7x8x9x")))),"請求IDの形式を確認",IF(COUNTIF(売上!$A$8:$A$57,B35)&lt;&gt;1,"請求IDが不明・重複",IF(VLOOKUP(B35,売上!$A$8:$F$57,6,FALSE())&lt;&gt;"確認済み","売上入力を確認",IF(NOT(AND(ISNUMBER(C35),C35&gt;=43831,C35&lt;=73050,C35=INT(C35))),"入金日を確認",IF(C35&lt;VLOOKUP(B35,売上!$A$8:$F$57,2,FALSE()),"入金日が売上日より前",IF(NOT(AND(ISNUMBER(D35),D35&gt;=0,D35&lt;=1000000000,D35=INT(D35))),"入金額を確認","確認済み")))))))))</f>
        <v/>
      </c>
      <c r="F35" s="7" t="str">
        <f aca="false">IF(E35="","",IF(OR(E35&lt;&gt;"確認済み",入金状況!$D$3&lt;&gt;"確認済み"),NA(),IF(C35&lt;=入金状況!$B$3,D35,0)))</f>
        <v/>
      </c>
      <c r="G35" s="1" t="str">
        <f aca="false">IF(E35="","",IF(E35="確認済み",0,1))</f>
        <v/>
      </c>
      <c r="H35" s="1"/>
    </row>
    <row r="36" customFormat="false" ht="24" hidden="false" customHeight="true" outlineLevel="0" collapsed="false">
      <c r="A36" s="9"/>
      <c r="B36" s="9"/>
      <c r="C36" s="10"/>
      <c r="D36" s="12"/>
      <c r="E36" s="6" t="str">
        <f aca="false">IF(COUNTA(A36:D36)=0,"",IF(NOT(AND(ISTEXT(A36),LEN(A36)=8,EXACT(LEFT(A36,4),"PAY-"),ISNUMBER(FIND(MID(A36,5,1)&amp;"x","0x1x2x3x4x5x6x7x8x9x")),ISNUMBER(FIND(MID(A36,6,1)&amp;"x","0x1x2x3x4x5x6x7x8x9x")),ISNUMBER(FIND(MID(A36,7,1)&amp;"x","0x1x2x3x4x5x6x7x8x9x")),ISNUMBER(FIND(MID(A36,8,1)&amp;"x","0x1x2x3x4x5x6x7x8x9x")))),"入金IDの形式を確認",IF(COUNTIF($A$8:$A$107,A36)&lt;&gt;1,"入金ID重複",IF(NOT(AND(ISTEXT(B36),LEN(B36)=8,EXACT(LEFT(B36,4),"INV-"),ISNUMBER(FIND(MID(B36,5,1)&amp;"x","0x1x2x3x4x5x6x7x8x9x")),ISNUMBER(FIND(MID(B36,6,1)&amp;"x","0x1x2x3x4x5x6x7x8x9x")),ISNUMBER(FIND(MID(B36,7,1)&amp;"x","0x1x2x3x4x5x6x7x8x9x")),ISNUMBER(FIND(MID(B36,8,1)&amp;"x","0x1x2x3x4x5x6x7x8x9x")))),"請求IDの形式を確認",IF(COUNTIF(売上!$A$8:$A$57,B36)&lt;&gt;1,"請求IDが不明・重複",IF(VLOOKUP(B36,売上!$A$8:$F$57,6,FALSE())&lt;&gt;"確認済み","売上入力を確認",IF(NOT(AND(ISNUMBER(C36),C36&gt;=43831,C36&lt;=73050,C36=INT(C36))),"入金日を確認",IF(C36&lt;VLOOKUP(B36,売上!$A$8:$F$57,2,FALSE()),"入金日が売上日より前",IF(NOT(AND(ISNUMBER(D36),D36&gt;=0,D36&lt;=1000000000,D36=INT(D36))),"入金額を確認","確認済み")))))))))</f>
        <v/>
      </c>
      <c r="F36" s="7" t="str">
        <f aca="false">IF(E36="","",IF(OR(E36&lt;&gt;"確認済み",入金状況!$D$3&lt;&gt;"確認済み"),NA(),IF(C36&lt;=入金状況!$B$3,D36,0)))</f>
        <v/>
      </c>
      <c r="G36" s="1" t="str">
        <f aca="false">IF(E36="","",IF(E36="確認済み",0,1))</f>
        <v/>
      </c>
      <c r="H36" s="1"/>
    </row>
    <row r="37" customFormat="false" ht="24" hidden="false" customHeight="true" outlineLevel="0" collapsed="false">
      <c r="A37" s="9"/>
      <c r="B37" s="9"/>
      <c r="C37" s="10"/>
      <c r="D37" s="12"/>
      <c r="E37" s="6" t="str">
        <f aca="false">IF(COUNTA(A37:D37)=0,"",IF(NOT(AND(ISTEXT(A37),LEN(A37)=8,EXACT(LEFT(A37,4),"PAY-"),ISNUMBER(FIND(MID(A37,5,1)&amp;"x","0x1x2x3x4x5x6x7x8x9x")),ISNUMBER(FIND(MID(A37,6,1)&amp;"x","0x1x2x3x4x5x6x7x8x9x")),ISNUMBER(FIND(MID(A37,7,1)&amp;"x","0x1x2x3x4x5x6x7x8x9x")),ISNUMBER(FIND(MID(A37,8,1)&amp;"x","0x1x2x3x4x5x6x7x8x9x")))),"入金IDの形式を確認",IF(COUNTIF($A$8:$A$107,A37)&lt;&gt;1,"入金ID重複",IF(NOT(AND(ISTEXT(B37),LEN(B37)=8,EXACT(LEFT(B37,4),"INV-"),ISNUMBER(FIND(MID(B37,5,1)&amp;"x","0x1x2x3x4x5x6x7x8x9x")),ISNUMBER(FIND(MID(B37,6,1)&amp;"x","0x1x2x3x4x5x6x7x8x9x")),ISNUMBER(FIND(MID(B37,7,1)&amp;"x","0x1x2x3x4x5x6x7x8x9x")),ISNUMBER(FIND(MID(B37,8,1)&amp;"x","0x1x2x3x4x5x6x7x8x9x")))),"請求IDの形式を確認",IF(COUNTIF(売上!$A$8:$A$57,B37)&lt;&gt;1,"請求IDが不明・重複",IF(VLOOKUP(B37,売上!$A$8:$F$57,6,FALSE())&lt;&gt;"確認済み","売上入力を確認",IF(NOT(AND(ISNUMBER(C37),C37&gt;=43831,C37&lt;=73050,C37=INT(C37))),"入金日を確認",IF(C37&lt;VLOOKUP(B37,売上!$A$8:$F$57,2,FALSE()),"入金日が売上日より前",IF(NOT(AND(ISNUMBER(D37),D37&gt;=0,D37&lt;=1000000000,D37=INT(D37))),"入金額を確認","確認済み")))))))))</f>
        <v/>
      </c>
      <c r="F37" s="7" t="str">
        <f aca="false">IF(E37="","",IF(OR(E37&lt;&gt;"確認済み",入金状況!$D$3&lt;&gt;"確認済み"),NA(),IF(C37&lt;=入金状況!$B$3,D37,0)))</f>
        <v/>
      </c>
      <c r="G37" s="1" t="str">
        <f aca="false">IF(E37="","",IF(E37="確認済み",0,1))</f>
        <v/>
      </c>
      <c r="H37" s="1"/>
    </row>
    <row r="38" customFormat="false" ht="24" hidden="false" customHeight="true" outlineLevel="0" collapsed="false">
      <c r="A38" s="9"/>
      <c r="B38" s="9"/>
      <c r="C38" s="10"/>
      <c r="D38" s="12"/>
      <c r="E38" s="6" t="str">
        <f aca="false">IF(COUNTA(A38:D38)=0,"",IF(NOT(AND(ISTEXT(A38),LEN(A38)=8,EXACT(LEFT(A38,4),"PAY-"),ISNUMBER(FIND(MID(A38,5,1)&amp;"x","0x1x2x3x4x5x6x7x8x9x")),ISNUMBER(FIND(MID(A38,6,1)&amp;"x","0x1x2x3x4x5x6x7x8x9x")),ISNUMBER(FIND(MID(A38,7,1)&amp;"x","0x1x2x3x4x5x6x7x8x9x")),ISNUMBER(FIND(MID(A38,8,1)&amp;"x","0x1x2x3x4x5x6x7x8x9x")))),"入金IDの形式を確認",IF(COUNTIF($A$8:$A$107,A38)&lt;&gt;1,"入金ID重複",IF(NOT(AND(ISTEXT(B38),LEN(B38)=8,EXACT(LEFT(B38,4),"INV-"),ISNUMBER(FIND(MID(B38,5,1)&amp;"x","0x1x2x3x4x5x6x7x8x9x")),ISNUMBER(FIND(MID(B38,6,1)&amp;"x","0x1x2x3x4x5x6x7x8x9x")),ISNUMBER(FIND(MID(B38,7,1)&amp;"x","0x1x2x3x4x5x6x7x8x9x")),ISNUMBER(FIND(MID(B38,8,1)&amp;"x","0x1x2x3x4x5x6x7x8x9x")))),"請求IDの形式を確認",IF(COUNTIF(売上!$A$8:$A$57,B38)&lt;&gt;1,"請求IDが不明・重複",IF(VLOOKUP(B38,売上!$A$8:$F$57,6,FALSE())&lt;&gt;"確認済み","売上入力を確認",IF(NOT(AND(ISNUMBER(C38),C38&gt;=43831,C38&lt;=73050,C38=INT(C38))),"入金日を確認",IF(C38&lt;VLOOKUP(B38,売上!$A$8:$F$57,2,FALSE()),"入金日が売上日より前",IF(NOT(AND(ISNUMBER(D38),D38&gt;=0,D38&lt;=1000000000,D38=INT(D38))),"入金額を確認","確認済み")))))))))</f>
        <v/>
      </c>
      <c r="F38" s="7" t="str">
        <f aca="false">IF(E38="","",IF(OR(E38&lt;&gt;"確認済み",入金状況!$D$3&lt;&gt;"確認済み"),NA(),IF(C38&lt;=入金状況!$B$3,D38,0)))</f>
        <v/>
      </c>
      <c r="G38" s="1" t="str">
        <f aca="false">IF(E38="","",IF(E38="確認済み",0,1))</f>
        <v/>
      </c>
      <c r="H38" s="1"/>
    </row>
    <row r="39" customFormat="false" ht="24" hidden="false" customHeight="true" outlineLevel="0" collapsed="false">
      <c r="A39" s="9"/>
      <c r="B39" s="9"/>
      <c r="C39" s="10"/>
      <c r="D39" s="12"/>
      <c r="E39" s="6" t="str">
        <f aca="false">IF(COUNTA(A39:D39)=0,"",IF(NOT(AND(ISTEXT(A39),LEN(A39)=8,EXACT(LEFT(A39,4),"PAY-"),ISNUMBER(FIND(MID(A39,5,1)&amp;"x","0x1x2x3x4x5x6x7x8x9x")),ISNUMBER(FIND(MID(A39,6,1)&amp;"x","0x1x2x3x4x5x6x7x8x9x")),ISNUMBER(FIND(MID(A39,7,1)&amp;"x","0x1x2x3x4x5x6x7x8x9x")),ISNUMBER(FIND(MID(A39,8,1)&amp;"x","0x1x2x3x4x5x6x7x8x9x")))),"入金IDの形式を確認",IF(COUNTIF($A$8:$A$107,A39)&lt;&gt;1,"入金ID重複",IF(NOT(AND(ISTEXT(B39),LEN(B39)=8,EXACT(LEFT(B39,4),"INV-"),ISNUMBER(FIND(MID(B39,5,1)&amp;"x","0x1x2x3x4x5x6x7x8x9x")),ISNUMBER(FIND(MID(B39,6,1)&amp;"x","0x1x2x3x4x5x6x7x8x9x")),ISNUMBER(FIND(MID(B39,7,1)&amp;"x","0x1x2x3x4x5x6x7x8x9x")),ISNUMBER(FIND(MID(B39,8,1)&amp;"x","0x1x2x3x4x5x6x7x8x9x")))),"請求IDの形式を確認",IF(COUNTIF(売上!$A$8:$A$57,B39)&lt;&gt;1,"請求IDが不明・重複",IF(VLOOKUP(B39,売上!$A$8:$F$57,6,FALSE())&lt;&gt;"確認済み","売上入力を確認",IF(NOT(AND(ISNUMBER(C39),C39&gt;=43831,C39&lt;=73050,C39=INT(C39))),"入金日を確認",IF(C39&lt;VLOOKUP(B39,売上!$A$8:$F$57,2,FALSE()),"入金日が売上日より前",IF(NOT(AND(ISNUMBER(D39),D39&gt;=0,D39&lt;=1000000000,D39=INT(D39))),"入金額を確認","確認済み")))))))))</f>
        <v/>
      </c>
      <c r="F39" s="7" t="str">
        <f aca="false">IF(E39="","",IF(OR(E39&lt;&gt;"確認済み",入金状況!$D$3&lt;&gt;"確認済み"),NA(),IF(C39&lt;=入金状況!$B$3,D39,0)))</f>
        <v/>
      </c>
      <c r="G39" s="1" t="str">
        <f aca="false">IF(E39="","",IF(E39="確認済み",0,1))</f>
        <v/>
      </c>
      <c r="H39" s="1"/>
    </row>
    <row r="40" customFormat="false" ht="24" hidden="false" customHeight="true" outlineLevel="0" collapsed="false">
      <c r="A40" s="9"/>
      <c r="B40" s="9"/>
      <c r="C40" s="10"/>
      <c r="D40" s="12"/>
      <c r="E40" s="6" t="str">
        <f aca="false">IF(COUNTA(A40:D40)=0,"",IF(NOT(AND(ISTEXT(A40),LEN(A40)=8,EXACT(LEFT(A40,4),"PAY-"),ISNUMBER(FIND(MID(A40,5,1)&amp;"x","0x1x2x3x4x5x6x7x8x9x")),ISNUMBER(FIND(MID(A40,6,1)&amp;"x","0x1x2x3x4x5x6x7x8x9x")),ISNUMBER(FIND(MID(A40,7,1)&amp;"x","0x1x2x3x4x5x6x7x8x9x")),ISNUMBER(FIND(MID(A40,8,1)&amp;"x","0x1x2x3x4x5x6x7x8x9x")))),"入金IDの形式を確認",IF(COUNTIF($A$8:$A$107,A40)&lt;&gt;1,"入金ID重複",IF(NOT(AND(ISTEXT(B40),LEN(B40)=8,EXACT(LEFT(B40,4),"INV-"),ISNUMBER(FIND(MID(B40,5,1)&amp;"x","0x1x2x3x4x5x6x7x8x9x")),ISNUMBER(FIND(MID(B40,6,1)&amp;"x","0x1x2x3x4x5x6x7x8x9x")),ISNUMBER(FIND(MID(B40,7,1)&amp;"x","0x1x2x3x4x5x6x7x8x9x")),ISNUMBER(FIND(MID(B40,8,1)&amp;"x","0x1x2x3x4x5x6x7x8x9x")))),"請求IDの形式を確認",IF(COUNTIF(売上!$A$8:$A$57,B40)&lt;&gt;1,"請求IDが不明・重複",IF(VLOOKUP(B40,売上!$A$8:$F$57,6,FALSE())&lt;&gt;"確認済み","売上入力を確認",IF(NOT(AND(ISNUMBER(C40),C40&gt;=43831,C40&lt;=73050,C40=INT(C40))),"入金日を確認",IF(C40&lt;VLOOKUP(B40,売上!$A$8:$F$57,2,FALSE()),"入金日が売上日より前",IF(NOT(AND(ISNUMBER(D40),D40&gt;=0,D40&lt;=1000000000,D40=INT(D40))),"入金額を確認","確認済み")))))))))</f>
        <v/>
      </c>
      <c r="F40" s="7" t="str">
        <f aca="false">IF(E40="","",IF(OR(E40&lt;&gt;"確認済み",入金状況!$D$3&lt;&gt;"確認済み"),NA(),IF(C40&lt;=入金状況!$B$3,D40,0)))</f>
        <v/>
      </c>
      <c r="G40" s="1" t="str">
        <f aca="false">IF(E40="","",IF(E40="確認済み",0,1))</f>
        <v/>
      </c>
      <c r="H40" s="1"/>
    </row>
    <row r="41" customFormat="false" ht="24" hidden="false" customHeight="true" outlineLevel="0" collapsed="false">
      <c r="A41" s="9"/>
      <c r="B41" s="9"/>
      <c r="C41" s="10"/>
      <c r="D41" s="12"/>
      <c r="E41" s="6" t="str">
        <f aca="false">IF(COUNTA(A41:D41)=0,"",IF(NOT(AND(ISTEXT(A41),LEN(A41)=8,EXACT(LEFT(A41,4),"PAY-"),ISNUMBER(FIND(MID(A41,5,1)&amp;"x","0x1x2x3x4x5x6x7x8x9x")),ISNUMBER(FIND(MID(A41,6,1)&amp;"x","0x1x2x3x4x5x6x7x8x9x")),ISNUMBER(FIND(MID(A41,7,1)&amp;"x","0x1x2x3x4x5x6x7x8x9x")),ISNUMBER(FIND(MID(A41,8,1)&amp;"x","0x1x2x3x4x5x6x7x8x9x")))),"入金IDの形式を確認",IF(COUNTIF($A$8:$A$107,A41)&lt;&gt;1,"入金ID重複",IF(NOT(AND(ISTEXT(B41),LEN(B41)=8,EXACT(LEFT(B41,4),"INV-"),ISNUMBER(FIND(MID(B41,5,1)&amp;"x","0x1x2x3x4x5x6x7x8x9x")),ISNUMBER(FIND(MID(B41,6,1)&amp;"x","0x1x2x3x4x5x6x7x8x9x")),ISNUMBER(FIND(MID(B41,7,1)&amp;"x","0x1x2x3x4x5x6x7x8x9x")),ISNUMBER(FIND(MID(B41,8,1)&amp;"x","0x1x2x3x4x5x6x7x8x9x")))),"請求IDの形式を確認",IF(COUNTIF(売上!$A$8:$A$57,B41)&lt;&gt;1,"請求IDが不明・重複",IF(VLOOKUP(B41,売上!$A$8:$F$57,6,FALSE())&lt;&gt;"確認済み","売上入力を確認",IF(NOT(AND(ISNUMBER(C41),C41&gt;=43831,C41&lt;=73050,C41=INT(C41))),"入金日を確認",IF(C41&lt;VLOOKUP(B41,売上!$A$8:$F$57,2,FALSE()),"入金日が売上日より前",IF(NOT(AND(ISNUMBER(D41),D41&gt;=0,D41&lt;=1000000000,D41=INT(D41))),"入金額を確認","確認済み")))))))))</f>
        <v/>
      </c>
      <c r="F41" s="7" t="str">
        <f aca="false">IF(E41="","",IF(OR(E41&lt;&gt;"確認済み",入金状況!$D$3&lt;&gt;"確認済み"),NA(),IF(C41&lt;=入金状況!$B$3,D41,0)))</f>
        <v/>
      </c>
      <c r="G41" s="1" t="str">
        <f aca="false">IF(E41="","",IF(E41="確認済み",0,1))</f>
        <v/>
      </c>
      <c r="H41" s="1"/>
    </row>
    <row r="42" customFormat="false" ht="24" hidden="false" customHeight="true" outlineLevel="0" collapsed="false">
      <c r="A42" s="9"/>
      <c r="B42" s="9"/>
      <c r="C42" s="10"/>
      <c r="D42" s="12"/>
      <c r="E42" s="6" t="str">
        <f aca="false">IF(COUNTA(A42:D42)=0,"",IF(NOT(AND(ISTEXT(A42),LEN(A42)=8,EXACT(LEFT(A42,4),"PAY-"),ISNUMBER(FIND(MID(A42,5,1)&amp;"x","0x1x2x3x4x5x6x7x8x9x")),ISNUMBER(FIND(MID(A42,6,1)&amp;"x","0x1x2x3x4x5x6x7x8x9x")),ISNUMBER(FIND(MID(A42,7,1)&amp;"x","0x1x2x3x4x5x6x7x8x9x")),ISNUMBER(FIND(MID(A42,8,1)&amp;"x","0x1x2x3x4x5x6x7x8x9x")))),"入金IDの形式を確認",IF(COUNTIF($A$8:$A$107,A42)&lt;&gt;1,"入金ID重複",IF(NOT(AND(ISTEXT(B42),LEN(B42)=8,EXACT(LEFT(B42,4),"INV-"),ISNUMBER(FIND(MID(B42,5,1)&amp;"x","0x1x2x3x4x5x6x7x8x9x")),ISNUMBER(FIND(MID(B42,6,1)&amp;"x","0x1x2x3x4x5x6x7x8x9x")),ISNUMBER(FIND(MID(B42,7,1)&amp;"x","0x1x2x3x4x5x6x7x8x9x")),ISNUMBER(FIND(MID(B42,8,1)&amp;"x","0x1x2x3x4x5x6x7x8x9x")))),"請求IDの形式を確認",IF(COUNTIF(売上!$A$8:$A$57,B42)&lt;&gt;1,"請求IDが不明・重複",IF(VLOOKUP(B42,売上!$A$8:$F$57,6,FALSE())&lt;&gt;"確認済み","売上入力を確認",IF(NOT(AND(ISNUMBER(C42),C42&gt;=43831,C42&lt;=73050,C42=INT(C42))),"入金日を確認",IF(C42&lt;VLOOKUP(B42,売上!$A$8:$F$57,2,FALSE()),"入金日が売上日より前",IF(NOT(AND(ISNUMBER(D42),D42&gt;=0,D42&lt;=1000000000,D42=INT(D42))),"入金額を確認","確認済み")))))))))</f>
        <v/>
      </c>
      <c r="F42" s="7" t="str">
        <f aca="false">IF(E42="","",IF(OR(E42&lt;&gt;"確認済み",入金状況!$D$3&lt;&gt;"確認済み"),NA(),IF(C42&lt;=入金状況!$B$3,D42,0)))</f>
        <v/>
      </c>
      <c r="G42" s="1" t="str">
        <f aca="false">IF(E42="","",IF(E42="確認済み",0,1))</f>
        <v/>
      </c>
      <c r="H42" s="1"/>
    </row>
    <row r="43" customFormat="false" ht="24" hidden="false" customHeight="true" outlineLevel="0" collapsed="false">
      <c r="A43" s="9"/>
      <c r="B43" s="9"/>
      <c r="C43" s="10"/>
      <c r="D43" s="12"/>
      <c r="E43" s="6" t="str">
        <f aca="false">IF(COUNTA(A43:D43)=0,"",IF(NOT(AND(ISTEXT(A43),LEN(A43)=8,EXACT(LEFT(A43,4),"PAY-"),ISNUMBER(FIND(MID(A43,5,1)&amp;"x","0x1x2x3x4x5x6x7x8x9x")),ISNUMBER(FIND(MID(A43,6,1)&amp;"x","0x1x2x3x4x5x6x7x8x9x")),ISNUMBER(FIND(MID(A43,7,1)&amp;"x","0x1x2x3x4x5x6x7x8x9x")),ISNUMBER(FIND(MID(A43,8,1)&amp;"x","0x1x2x3x4x5x6x7x8x9x")))),"入金IDの形式を確認",IF(COUNTIF($A$8:$A$107,A43)&lt;&gt;1,"入金ID重複",IF(NOT(AND(ISTEXT(B43),LEN(B43)=8,EXACT(LEFT(B43,4),"INV-"),ISNUMBER(FIND(MID(B43,5,1)&amp;"x","0x1x2x3x4x5x6x7x8x9x")),ISNUMBER(FIND(MID(B43,6,1)&amp;"x","0x1x2x3x4x5x6x7x8x9x")),ISNUMBER(FIND(MID(B43,7,1)&amp;"x","0x1x2x3x4x5x6x7x8x9x")),ISNUMBER(FIND(MID(B43,8,1)&amp;"x","0x1x2x3x4x5x6x7x8x9x")))),"請求IDの形式を確認",IF(COUNTIF(売上!$A$8:$A$57,B43)&lt;&gt;1,"請求IDが不明・重複",IF(VLOOKUP(B43,売上!$A$8:$F$57,6,FALSE())&lt;&gt;"確認済み","売上入力を確認",IF(NOT(AND(ISNUMBER(C43),C43&gt;=43831,C43&lt;=73050,C43=INT(C43))),"入金日を確認",IF(C43&lt;VLOOKUP(B43,売上!$A$8:$F$57,2,FALSE()),"入金日が売上日より前",IF(NOT(AND(ISNUMBER(D43),D43&gt;=0,D43&lt;=1000000000,D43=INT(D43))),"入金額を確認","確認済み")))))))))</f>
        <v/>
      </c>
      <c r="F43" s="7" t="str">
        <f aca="false">IF(E43="","",IF(OR(E43&lt;&gt;"確認済み",入金状況!$D$3&lt;&gt;"確認済み"),NA(),IF(C43&lt;=入金状況!$B$3,D43,0)))</f>
        <v/>
      </c>
      <c r="G43" s="1" t="str">
        <f aca="false">IF(E43="","",IF(E43="確認済み",0,1))</f>
        <v/>
      </c>
      <c r="H43" s="1"/>
    </row>
    <row r="44" customFormat="false" ht="24" hidden="false" customHeight="true" outlineLevel="0" collapsed="false">
      <c r="A44" s="9"/>
      <c r="B44" s="9"/>
      <c r="C44" s="10"/>
      <c r="D44" s="12"/>
      <c r="E44" s="6" t="str">
        <f aca="false">IF(COUNTA(A44:D44)=0,"",IF(NOT(AND(ISTEXT(A44),LEN(A44)=8,EXACT(LEFT(A44,4),"PAY-"),ISNUMBER(FIND(MID(A44,5,1)&amp;"x","0x1x2x3x4x5x6x7x8x9x")),ISNUMBER(FIND(MID(A44,6,1)&amp;"x","0x1x2x3x4x5x6x7x8x9x")),ISNUMBER(FIND(MID(A44,7,1)&amp;"x","0x1x2x3x4x5x6x7x8x9x")),ISNUMBER(FIND(MID(A44,8,1)&amp;"x","0x1x2x3x4x5x6x7x8x9x")))),"入金IDの形式を確認",IF(COUNTIF($A$8:$A$107,A44)&lt;&gt;1,"入金ID重複",IF(NOT(AND(ISTEXT(B44),LEN(B44)=8,EXACT(LEFT(B44,4),"INV-"),ISNUMBER(FIND(MID(B44,5,1)&amp;"x","0x1x2x3x4x5x6x7x8x9x")),ISNUMBER(FIND(MID(B44,6,1)&amp;"x","0x1x2x3x4x5x6x7x8x9x")),ISNUMBER(FIND(MID(B44,7,1)&amp;"x","0x1x2x3x4x5x6x7x8x9x")),ISNUMBER(FIND(MID(B44,8,1)&amp;"x","0x1x2x3x4x5x6x7x8x9x")))),"請求IDの形式を確認",IF(COUNTIF(売上!$A$8:$A$57,B44)&lt;&gt;1,"請求IDが不明・重複",IF(VLOOKUP(B44,売上!$A$8:$F$57,6,FALSE())&lt;&gt;"確認済み","売上入力を確認",IF(NOT(AND(ISNUMBER(C44),C44&gt;=43831,C44&lt;=73050,C44=INT(C44))),"入金日を確認",IF(C44&lt;VLOOKUP(B44,売上!$A$8:$F$57,2,FALSE()),"入金日が売上日より前",IF(NOT(AND(ISNUMBER(D44),D44&gt;=0,D44&lt;=1000000000,D44=INT(D44))),"入金額を確認","確認済み")))))))))</f>
        <v/>
      </c>
      <c r="F44" s="7" t="str">
        <f aca="false">IF(E44="","",IF(OR(E44&lt;&gt;"確認済み",入金状況!$D$3&lt;&gt;"確認済み"),NA(),IF(C44&lt;=入金状況!$B$3,D44,0)))</f>
        <v/>
      </c>
      <c r="G44" s="1" t="str">
        <f aca="false">IF(E44="","",IF(E44="確認済み",0,1))</f>
        <v/>
      </c>
      <c r="H44" s="1"/>
    </row>
    <row r="45" customFormat="false" ht="24" hidden="false" customHeight="true" outlineLevel="0" collapsed="false">
      <c r="A45" s="9"/>
      <c r="B45" s="9"/>
      <c r="C45" s="10"/>
      <c r="D45" s="12"/>
      <c r="E45" s="6" t="str">
        <f aca="false">IF(COUNTA(A45:D45)=0,"",IF(NOT(AND(ISTEXT(A45),LEN(A45)=8,EXACT(LEFT(A45,4),"PAY-"),ISNUMBER(FIND(MID(A45,5,1)&amp;"x","0x1x2x3x4x5x6x7x8x9x")),ISNUMBER(FIND(MID(A45,6,1)&amp;"x","0x1x2x3x4x5x6x7x8x9x")),ISNUMBER(FIND(MID(A45,7,1)&amp;"x","0x1x2x3x4x5x6x7x8x9x")),ISNUMBER(FIND(MID(A45,8,1)&amp;"x","0x1x2x3x4x5x6x7x8x9x")))),"入金IDの形式を確認",IF(COUNTIF($A$8:$A$107,A45)&lt;&gt;1,"入金ID重複",IF(NOT(AND(ISTEXT(B45),LEN(B45)=8,EXACT(LEFT(B45,4),"INV-"),ISNUMBER(FIND(MID(B45,5,1)&amp;"x","0x1x2x3x4x5x6x7x8x9x")),ISNUMBER(FIND(MID(B45,6,1)&amp;"x","0x1x2x3x4x5x6x7x8x9x")),ISNUMBER(FIND(MID(B45,7,1)&amp;"x","0x1x2x3x4x5x6x7x8x9x")),ISNUMBER(FIND(MID(B45,8,1)&amp;"x","0x1x2x3x4x5x6x7x8x9x")))),"請求IDの形式を確認",IF(COUNTIF(売上!$A$8:$A$57,B45)&lt;&gt;1,"請求IDが不明・重複",IF(VLOOKUP(B45,売上!$A$8:$F$57,6,FALSE())&lt;&gt;"確認済み","売上入力を確認",IF(NOT(AND(ISNUMBER(C45),C45&gt;=43831,C45&lt;=73050,C45=INT(C45))),"入金日を確認",IF(C45&lt;VLOOKUP(B45,売上!$A$8:$F$57,2,FALSE()),"入金日が売上日より前",IF(NOT(AND(ISNUMBER(D45),D45&gt;=0,D45&lt;=1000000000,D45=INT(D45))),"入金額を確認","確認済み")))))))))</f>
        <v/>
      </c>
      <c r="F45" s="7" t="str">
        <f aca="false">IF(E45="","",IF(OR(E45&lt;&gt;"確認済み",入金状況!$D$3&lt;&gt;"確認済み"),NA(),IF(C45&lt;=入金状況!$B$3,D45,0)))</f>
        <v/>
      </c>
      <c r="G45" s="1" t="str">
        <f aca="false">IF(E45="","",IF(E45="確認済み",0,1))</f>
        <v/>
      </c>
      <c r="H45" s="1"/>
    </row>
    <row r="46" customFormat="false" ht="24" hidden="false" customHeight="true" outlineLevel="0" collapsed="false">
      <c r="A46" s="9"/>
      <c r="B46" s="9"/>
      <c r="C46" s="10"/>
      <c r="D46" s="12"/>
      <c r="E46" s="6" t="str">
        <f aca="false">IF(COUNTA(A46:D46)=0,"",IF(NOT(AND(ISTEXT(A46),LEN(A46)=8,EXACT(LEFT(A46,4),"PAY-"),ISNUMBER(FIND(MID(A46,5,1)&amp;"x","0x1x2x3x4x5x6x7x8x9x")),ISNUMBER(FIND(MID(A46,6,1)&amp;"x","0x1x2x3x4x5x6x7x8x9x")),ISNUMBER(FIND(MID(A46,7,1)&amp;"x","0x1x2x3x4x5x6x7x8x9x")),ISNUMBER(FIND(MID(A46,8,1)&amp;"x","0x1x2x3x4x5x6x7x8x9x")))),"入金IDの形式を確認",IF(COUNTIF($A$8:$A$107,A46)&lt;&gt;1,"入金ID重複",IF(NOT(AND(ISTEXT(B46),LEN(B46)=8,EXACT(LEFT(B46,4),"INV-"),ISNUMBER(FIND(MID(B46,5,1)&amp;"x","0x1x2x3x4x5x6x7x8x9x")),ISNUMBER(FIND(MID(B46,6,1)&amp;"x","0x1x2x3x4x5x6x7x8x9x")),ISNUMBER(FIND(MID(B46,7,1)&amp;"x","0x1x2x3x4x5x6x7x8x9x")),ISNUMBER(FIND(MID(B46,8,1)&amp;"x","0x1x2x3x4x5x6x7x8x9x")))),"請求IDの形式を確認",IF(COUNTIF(売上!$A$8:$A$57,B46)&lt;&gt;1,"請求IDが不明・重複",IF(VLOOKUP(B46,売上!$A$8:$F$57,6,FALSE())&lt;&gt;"確認済み","売上入力を確認",IF(NOT(AND(ISNUMBER(C46),C46&gt;=43831,C46&lt;=73050,C46=INT(C46))),"入金日を確認",IF(C46&lt;VLOOKUP(B46,売上!$A$8:$F$57,2,FALSE()),"入金日が売上日より前",IF(NOT(AND(ISNUMBER(D46),D46&gt;=0,D46&lt;=1000000000,D46=INT(D46))),"入金額を確認","確認済み")))))))))</f>
        <v/>
      </c>
      <c r="F46" s="7" t="str">
        <f aca="false">IF(E46="","",IF(OR(E46&lt;&gt;"確認済み",入金状況!$D$3&lt;&gt;"確認済み"),NA(),IF(C46&lt;=入金状況!$B$3,D46,0)))</f>
        <v/>
      </c>
      <c r="G46" s="1" t="str">
        <f aca="false">IF(E46="","",IF(E46="確認済み",0,1))</f>
        <v/>
      </c>
      <c r="H46" s="1"/>
    </row>
    <row r="47" customFormat="false" ht="24" hidden="false" customHeight="true" outlineLevel="0" collapsed="false">
      <c r="A47" s="9"/>
      <c r="B47" s="9"/>
      <c r="C47" s="10"/>
      <c r="D47" s="12"/>
      <c r="E47" s="6" t="str">
        <f aca="false">IF(COUNTA(A47:D47)=0,"",IF(NOT(AND(ISTEXT(A47),LEN(A47)=8,EXACT(LEFT(A47,4),"PAY-"),ISNUMBER(FIND(MID(A47,5,1)&amp;"x","0x1x2x3x4x5x6x7x8x9x")),ISNUMBER(FIND(MID(A47,6,1)&amp;"x","0x1x2x3x4x5x6x7x8x9x")),ISNUMBER(FIND(MID(A47,7,1)&amp;"x","0x1x2x3x4x5x6x7x8x9x")),ISNUMBER(FIND(MID(A47,8,1)&amp;"x","0x1x2x3x4x5x6x7x8x9x")))),"入金IDの形式を確認",IF(COUNTIF($A$8:$A$107,A47)&lt;&gt;1,"入金ID重複",IF(NOT(AND(ISTEXT(B47),LEN(B47)=8,EXACT(LEFT(B47,4),"INV-"),ISNUMBER(FIND(MID(B47,5,1)&amp;"x","0x1x2x3x4x5x6x7x8x9x")),ISNUMBER(FIND(MID(B47,6,1)&amp;"x","0x1x2x3x4x5x6x7x8x9x")),ISNUMBER(FIND(MID(B47,7,1)&amp;"x","0x1x2x3x4x5x6x7x8x9x")),ISNUMBER(FIND(MID(B47,8,1)&amp;"x","0x1x2x3x4x5x6x7x8x9x")))),"請求IDの形式を確認",IF(COUNTIF(売上!$A$8:$A$57,B47)&lt;&gt;1,"請求IDが不明・重複",IF(VLOOKUP(B47,売上!$A$8:$F$57,6,FALSE())&lt;&gt;"確認済み","売上入力を確認",IF(NOT(AND(ISNUMBER(C47),C47&gt;=43831,C47&lt;=73050,C47=INT(C47))),"入金日を確認",IF(C47&lt;VLOOKUP(B47,売上!$A$8:$F$57,2,FALSE()),"入金日が売上日より前",IF(NOT(AND(ISNUMBER(D47),D47&gt;=0,D47&lt;=1000000000,D47=INT(D47))),"入金額を確認","確認済み")))))))))</f>
        <v/>
      </c>
      <c r="F47" s="7" t="str">
        <f aca="false">IF(E47="","",IF(OR(E47&lt;&gt;"確認済み",入金状況!$D$3&lt;&gt;"確認済み"),NA(),IF(C47&lt;=入金状況!$B$3,D47,0)))</f>
        <v/>
      </c>
      <c r="G47" s="1" t="str">
        <f aca="false">IF(E47="","",IF(E47="確認済み",0,1))</f>
        <v/>
      </c>
      <c r="H47" s="1"/>
    </row>
    <row r="48" customFormat="false" ht="24" hidden="false" customHeight="true" outlineLevel="0" collapsed="false">
      <c r="A48" s="9"/>
      <c r="B48" s="9"/>
      <c r="C48" s="10"/>
      <c r="D48" s="12"/>
      <c r="E48" s="6" t="str">
        <f aca="false">IF(COUNTA(A48:D48)=0,"",IF(NOT(AND(ISTEXT(A48),LEN(A48)=8,EXACT(LEFT(A48,4),"PAY-"),ISNUMBER(FIND(MID(A48,5,1)&amp;"x","0x1x2x3x4x5x6x7x8x9x")),ISNUMBER(FIND(MID(A48,6,1)&amp;"x","0x1x2x3x4x5x6x7x8x9x")),ISNUMBER(FIND(MID(A48,7,1)&amp;"x","0x1x2x3x4x5x6x7x8x9x")),ISNUMBER(FIND(MID(A48,8,1)&amp;"x","0x1x2x3x4x5x6x7x8x9x")))),"入金IDの形式を確認",IF(COUNTIF($A$8:$A$107,A48)&lt;&gt;1,"入金ID重複",IF(NOT(AND(ISTEXT(B48),LEN(B48)=8,EXACT(LEFT(B48,4),"INV-"),ISNUMBER(FIND(MID(B48,5,1)&amp;"x","0x1x2x3x4x5x6x7x8x9x")),ISNUMBER(FIND(MID(B48,6,1)&amp;"x","0x1x2x3x4x5x6x7x8x9x")),ISNUMBER(FIND(MID(B48,7,1)&amp;"x","0x1x2x3x4x5x6x7x8x9x")),ISNUMBER(FIND(MID(B48,8,1)&amp;"x","0x1x2x3x4x5x6x7x8x9x")))),"請求IDの形式を確認",IF(COUNTIF(売上!$A$8:$A$57,B48)&lt;&gt;1,"請求IDが不明・重複",IF(VLOOKUP(B48,売上!$A$8:$F$57,6,FALSE())&lt;&gt;"確認済み","売上入力を確認",IF(NOT(AND(ISNUMBER(C48),C48&gt;=43831,C48&lt;=73050,C48=INT(C48))),"入金日を確認",IF(C48&lt;VLOOKUP(B48,売上!$A$8:$F$57,2,FALSE()),"入金日が売上日より前",IF(NOT(AND(ISNUMBER(D48),D48&gt;=0,D48&lt;=1000000000,D48=INT(D48))),"入金額を確認","確認済み")))))))))</f>
        <v/>
      </c>
      <c r="F48" s="7" t="str">
        <f aca="false">IF(E48="","",IF(OR(E48&lt;&gt;"確認済み",入金状況!$D$3&lt;&gt;"確認済み"),NA(),IF(C48&lt;=入金状況!$B$3,D48,0)))</f>
        <v/>
      </c>
      <c r="G48" s="1" t="str">
        <f aca="false">IF(E48="","",IF(E48="確認済み",0,1))</f>
        <v/>
      </c>
      <c r="H48" s="1"/>
    </row>
    <row r="49" customFormat="false" ht="24" hidden="false" customHeight="true" outlineLevel="0" collapsed="false">
      <c r="A49" s="9"/>
      <c r="B49" s="9"/>
      <c r="C49" s="10"/>
      <c r="D49" s="12"/>
      <c r="E49" s="6" t="str">
        <f aca="false">IF(COUNTA(A49:D49)=0,"",IF(NOT(AND(ISTEXT(A49),LEN(A49)=8,EXACT(LEFT(A49,4),"PAY-"),ISNUMBER(FIND(MID(A49,5,1)&amp;"x","0x1x2x3x4x5x6x7x8x9x")),ISNUMBER(FIND(MID(A49,6,1)&amp;"x","0x1x2x3x4x5x6x7x8x9x")),ISNUMBER(FIND(MID(A49,7,1)&amp;"x","0x1x2x3x4x5x6x7x8x9x")),ISNUMBER(FIND(MID(A49,8,1)&amp;"x","0x1x2x3x4x5x6x7x8x9x")))),"入金IDの形式を確認",IF(COUNTIF($A$8:$A$107,A49)&lt;&gt;1,"入金ID重複",IF(NOT(AND(ISTEXT(B49),LEN(B49)=8,EXACT(LEFT(B49,4),"INV-"),ISNUMBER(FIND(MID(B49,5,1)&amp;"x","0x1x2x3x4x5x6x7x8x9x")),ISNUMBER(FIND(MID(B49,6,1)&amp;"x","0x1x2x3x4x5x6x7x8x9x")),ISNUMBER(FIND(MID(B49,7,1)&amp;"x","0x1x2x3x4x5x6x7x8x9x")),ISNUMBER(FIND(MID(B49,8,1)&amp;"x","0x1x2x3x4x5x6x7x8x9x")))),"請求IDの形式を確認",IF(COUNTIF(売上!$A$8:$A$57,B49)&lt;&gt;1,"請求IDが不明・重複",IF(VLOOKUP(B49,売上!$A$8:$F$57,6,FALSE())&lt;&gt;"確認済み","売上入力を確認",IF(NOT(AND(ISNUMBER(C49),C49&gt;=43831,C49&lt;=73050,C49=INT(C49))),"入金日を確認",IF(C49&lt;VLOOKUP(B49,売上!$A$8:$F$57,2,FALSE()),"入金日が売上日より前",IF(NOT(AND(ISNUMBER(D49),D49&gt;=0,D49&lt;=1000000000,D49=INT(D49))),"入金額を確認","確認済み")))))))))</f>
        <v/>
      </c>
      <c r="F49" s="7" t="str">
        <f aca="false">IF(E49="","",IF(OR(E49&lt;&gt;"確認済み",入金状況!$D$3&lt;&gt;"確認済み"),NA(),IF(C49&lt;=入金状況!$B$3,D49,0)))</f>
        <v/>
      </c>
      <c r="G49" s="1" t="str">
        <f aca="false">IF(E49="","",IF(E49="確認済み",0,1))</f>
        <v/>
      </c>
      <c r="H49" s="1"/>
    </row>
    <row r="50" customFormat="false" ht="24" hidden="false" customHeight="true" outlineLevel="0" collapsed="false">
      <c r="A50" s="9"/>
      <c r="B50" s="9"/>
      <c r="C50" s="10"/>
      <c r="D50" s="12"/>
      <c r="E50" s="6" t="str">
        <f aca="false">IF(COUNTA(A50:D50)=0,"",IF(NOT(AND(ISTEXT(A50),LEN(A50)=8,EXACT(LEFT(A50,4),"PAY-"),ISNUMBER(FIND(MID(A50,5,1)&amp;"x","0x1x2x3x4x5x6x7x8x9x")),ISNUMBER(FIND(MID(A50,6,1)&amp;"x","0x1x2x3x4x5x6x7x8x9x")),ISNUMBER(FIND(MID(A50,7,1)&amp;"x","0x1x2x3x4x5x6x7x8x9x")),ISNUMBER(FIND(MID(A50,8,1)&amp;"x","0x1x2x3x4x5x6x7x8x9x")))),"入金IDの形式を確認",IF(COUNTIF($A$8:$A$107,A50)&lt;&gt;1,"入金ID重複",IF(NOT(AND(ISTEXT(B50),LEN(B50)=8,EXACT(LEFT(B50,4),"INV-"),ISNUMBER(FIND(MID(B50,5,1)&amp;"x","0x1x2x3x4x5x6x7x8x9x")),ISNUMBER(FIND(MID(B50,6,1)&amp;"x","0x1x2x3x4x5x6x7x8x9x")),ISNUMBER(FIND(MID(B50,7,1)&amp;"x","0x1x2x3x4x5x6x7x8x9x")),ISNUMBER(FIND(MID(B50,8,1)&amp;"x","0x1x2x3x4x5x6x7x8x9x")))),"請求IDの形式を確認",IF(COUNTIF(売上!$A$8:$A$57,B50)&lt;&gt;1,"請求IDが不明・重複",IF(VLOOKUP(B50,売上!$A$8:$F$57,6,FALSE())&lt;&gt;"確認済み","売上入力を確認",IF(NOT(AND(ISNUMBER(C50),C50&gt;=43831,C50&lt;=73050,C50=INT(C50))),"入金日を確認",IF(C50&lt;VLOOKUP(B50,売上!$A$8:$F$57,2,FALSE()),"入金日が売上日より前",IF(NOT(AND(ISNUMBER(D50),D50&gt;=0,D50&lt;=1000000000,D50=INT(D50))),"入金額を確認","確認済み")))))))))</f>
        <v/>
      </c>
      <c r="F50" s="7" t="str">
        <f aca="false">IF(E50="","",IF(OR(E50&lt;&gt;"確認済み",入金状況!$D$3&lt;&gt;"確認済み"),NA(),IF(C50&lt;=入金状況!$B$3,D50,0)))</f>
        <v/>
      </c>
      <c r="G50" s="1" t="str">
        <f aca="false">IF(E50="","",IF(E50="確認済み",0,1))</f>
        <v/>
      </c>
      <c r="H50" s="1"/>
    </row>
    <row r="51" customFormat="false" ht="24" hidden="false" customHeight="true" outlineLevel="0" collapsed="false">
      <c r="A51" s="9"/>
      <c r="B51" s="9"/>
      <c r="C51" s="10"/>
      <c r="D51" s="12"/>
      <c r="E51" s="6" t="str">
        <f aca="false">IF(COUNTA(A51:D51)=0,"",IF(NOT(AND(ISTEXT(A51),LEN(A51)=8,EXACT(LEFT(A51,4),"PAY-"),ISNUMBER(FIND(MID(A51,5,1)&amp;"x","0x1x2x3x4x5x6x7x8x9x")),ISNUMBER(FIND(MID(A51,6,1)&amp;"x","0x1x2x3x4x5x6x7x8x9x")),ISNUMBER(FIND(MID(A51,7,1)&amp;"x","0x1x2x3x4x5x6x7x8x9x")),ISNUMBER(FIND(MID(A51,8,1)&amp;"x","0x1x2x3x4x5x6x7x8x9x")))),"入金IDの形式を確認",IF(COUNTIF($A$8:$A$107,A51)&lt;&gt;1,"入金ID重複",IF(NOT(AND(ISTEXT(B51),LEN(B51)=8,EXACT(LEFT(B51,4),"INV-"),ISNUMBER(FIND(MID(B51,5,1)&amp;"x","0x1x2x3x4x5x6x7x8x9x")),ISNUMBER(FIND(MID(B51,6,1)&amp;"x","0x1x2x3x4x5x6x7x8x9x")),ISNUMBER(FIND(MID(B51,7,1)&amp;"x","0x1x2x3x4x5x6x7x8x9x")),ISNUMBER(FIND(MID(B51,8,1)&amp;"x","0x1x2x3x4x5x6x7x8x9x")))),"請求IDの形式を確認",IF(COUNTIF(売上!$A$8:$A$57,B51)&lt;&gt;1,"請求IDが不明・重複",IF(VLOOKUP(B51,売上!$A$8:$F$57,6,FALSE())&lt;&gt;"確認済み","売上入力を確認",IF(NOT(AND(ISNUMBER(C51),C51&gt;=43831,C51&lt;=73050,C51=INT(C51))),"入金日を確認",IF(C51&lt;VLOOKUP(B51,売上!$A$8:$F$57,2,FALSE()),"入金日が売上日より前",IF(NOT(AND(ISNUMBER(D51),D51&gt;=0,D51&lt;=1000000000,D51=INT(D51))),"入金額を確認","確認済み")))))))))</f>
        <v/>
      </c>
      <c r="F51" s="7" t="str">
        <f aca="false">IF(E51="","",IF(OR(E51&lt;&gt;"確認済み",入金状況!$D$3&lt;&gt;"確認済み"),NA(),IF(C51&lt;=入金状況!$B$3,D51,0)))</f>
        <v/>
      </c>
      <c r="G51" s="1" t="str">
        <f aca="false">IF(E51="","",IF(E51="確認済み",0,1))</f>
        <v/>
      </c>
      <c r="H51" s="1"/>
    </row>
    <row r="52" customFormat="false" ht="24" hidden="false" customHeight="true" outlineLevel="0" collapsed="false">
      <c r="A52" s="9"/>
      <c r="B52" s="9"/>
      <c r="C52" s="10"/>
      <c r="D52" s="12"/>
      <c r="E52" s="6" t="str">
        <f aca="false">IF(COUNTA(A52:D52)=0,"",IF(NOT(AND(ISTEXT(A52),LEN(A52)=8,EXACT(LEFT(A52,4),"PAY-"),ISNUMBER(FIND(MID(A52,5,1)&amp;"x","0x1x2x3x4x5x6x7x8x9x")),ISNUMBER(FIND(MID(A52,6,1)&amp;"x","0x1x2x3x4x5x6x7x8x9x")),ISNUMBER(FIND(MID(A52,7,1)&amp;"x","0x1x2x3x4x5x6x7x8x9x")),ISNUMBER(FIND(MID(A52,8,1)&amp;"x","0x1x2x3x4x5x6x7x8x9x")))),"入金IDの形式を確認",IF(COUNTIF($A$8:$A$107,A52)&lt;&gt;1,"入金ID重複",IF(NOT(AND(ISTEXT(B52),LEN(B52)=8,EXACT(LEFT(B52,4),"INV-"),ISNUMBER(FIND(MID(B52,5,1)&amp;"x","0x1x2x3x4x5x6x7x8x9x")),ISNUMBER(FIND(MID(B52,6,1)&amp;"x","0x1x2x3x4x5x6x7x8x9x")),ISNUMBER(FIND(MID(B52,7,1)&amp;"x","0x1x2x3x4x5x6x7x8x9x")),ISNUMBER(FIND(MID(B52,8,1)&amp;"x","0x1x2x3x4x5x6x7x8x9x")))),"請求IDの形式を確認",IF(COUNTIF(売上!$A$8:$A$57,B52)&lt;&gt;1,"請求IDが不明・重複",IF(VLOOKUP(B52,売上!$A$8:$F$57,6,FALSE())&lt;&gt;"確認済み","売上入力を確認",IF(NOT(AND(ISNUMBER(C52),C52&gt;=43831,C52&lt;=73050,C52=INT(C52))),"入金日を確認",IF(C52&lt;VLOOKUP(B52,売上!$A$8:$F$57,2,FALSE()),"入金日が売上日より前",IF(NOT(AND(ISNUMBER(D52),D52&gt;=0,D52&lt;=1000000000,D52=INT(D52))),"入金額を確認","確認済み")))))))))</f>
        <v/>
      </c>
      <c r="F52" s="7" t="str">
        <f aca="false">IF(E52="","",IF(OR(E52&lt;&gt;"確認済み",入金状況!$D$3&lt;&gt;"確認済み"),NA(),IF(C52&lt;=入金状況!$B$3,D52,0)))</f>
        <v/>
      </c>
      <c r="G52" s="1" t="str">
        <f aca="false">IF(E52="","",IF(E52="確認済み",0,1))</f>
        <v/>
      </c>
      <c r="H52" s="1"/>
    </row>
    <row r="53" customFormat="false" ht="24" hidden="false" customHeight="true" outlineLevel="0" collapsed="false">
      <c r="A53" s="9"/>
      <c r="B53" s="9"/>
      <c r="C53" s="10"/>
      <c r="D53" s="12"/>
      <c r="E53" s="6" t="str">
        <f aca="false">IF(COUNTA(A53:D53)=0,"",IF(NOT(AND(ISTEXT(A53),LEN(A53)=8,EXACT(LEFT(A53,4),"PAY-"),ISNUMBER(FIND(MID(A53,5,1)&amp;"x","0x1x2x3x4x5x6x7x8x9x")),ISNUMBER(FIND(MID(A53,6,1)&amp;"x","0x1x2x3x4x5x6x7x8x9x")),ISNUMBER(FIND(MID(A53,7,1)&amp;"x","0x1x2x3x4x5x6x7x8x9x")),ISNUMBER(FIND(MID(A53,8,1)&amp;"x","0x1x2x3x4x5x6x7x8x9x")))),"入金IDの形式を確認",IF(COUNTIF($A$8:$A$107,A53)&lt;&gt;1,"入金ID重複",IF(NOT(AND(ISTEXT(B53),LEN(B53)=8,EXACT(LEFT(B53,4),"INV-"),ISNUMBER(FIND(MID(B53,5,1)&amp;"x","0x1x2x3x4x5x6x7x8x9x")),ISNUMBER(FIND(MID(B53,6,1)&amp;"x","0x1x2x3x4x5x6x7x8x9x")),ISNUMBER(FIND(MID(B53,7,1)&amp;"x","0x1x2x3x4x5x6x7x8x9x")),ISNUMBER(FIND(MID(B53,8,1)&amp;"x","0x1x2x3x4x5x6x7x8x9x")))),"請求IDの形式を確認",IF(COUNTIF(売上!$A$8:$A$57,B53)&lt;&gt;1,"請求IDが不明・重複",IF(VLOOKUP(B53,売上!$A$8:$F$57,6,FALSE())&lt;&gt;"確認済み","売上入力を確認",IF(NOT(AND(ISNUMBER(C53),C53&gt;=43831,C53&lt;=73050,C53=INT(C53))),"入金日を確認",IF(C53&lt;VLOOKUP(B53,売上!$A$8:$F$57,2,FALSE()),"入金日が売上日より前",IF(NOT(AND(ISNUMBER(D53),D53&gt;=0,D53&lt;=1000000000,D53=INT(D53))),"入金額を確認","確認済み")))))))))</f>
        <v/>
      </c>
      <c r="F53" s="7" t="str">
        <f aca="false">IF(E53="","",IF(OR(E53&lt;&gt;"確認済み",入金状況!$D$3&lt;&gt;"確認済み"),NA(),IF(C53&lt;=入金状況!$B$3,D53,0)))</f>
        <v/>
      </c>
      <c r="G53" s="1" t="str">
        <f aca="false">IF(E53="","",IF(E53="確認済み",0,1))</f>
        <v/>
      </c>
      <c r="H53" s="1"/>
    </row>
    <row r="54" customFormat="false" ht="24" hidden="false" customHeight="true" outlineLevel="0" collapsed="false">
      <c r="A54" s="9"/>
      <c r="B54" s="9"/>
      <c r="C54" s="10"/>
      <c r="D54" s="12"/>
      <c r="E54" s="6" t="str">
        <f aca="false">IF(COUNTA(A54:D54)=0,"",IF(NOT(AND(ISTEXT(A54),LEN(A54)=8,EXACT(LEFT(A54,4),"PAY-"),ISNUMBER(FIND(MID(A54,5,1)&amp;"x","0x1x2x3x4x5x6x7x8x9x")),ISNUMBER(FIND(MID(A54,6,1)&amp;"x","0x1x2x3x4x5x6x7x8x9x")),ISNUMBER(FIND(MID(A54,7,1)&amp;"x","0x1x2x3x4x5x6x7x8x9x")),ISNUMBER(FIND(MID(A54,8,1)&amp;"x","0x1x2x3x4x5x6x7x8x9x")))),"入金IDの形式を確認",IF(COUNTIF($A$8:$A$107,A54)&lt;&gt;1,"入金ID重複",IF(NOT(AND(ISTEXT(B54),LEN(B54)=8,EXACT(LEFT(B54,4),"INV-"),ISNUMBER(FIND(MID(B54,5,1)&amp;"x","0x1x2x3x4x5x6x7x8x9x")),ISNUMBER(FIND(MID(B54,6,1)&amp;"x","0x1x2x3x4x5x6x7x8x9x")),ISNUMBER(FIND(MID(B54,7,1)&amp;"x","0x1x2x3x4x5x6x7x8x9x")),ISNUMBER(FIND(MID(B54,8,1)&amp;"x","0x1x2x3x4x5x6x7x8x9x")))),"請求IDの形式を確認",IF(COUNTIF(売上!$A$8:$A$57,B54)&lt;&gt;1,"請求IDが不明・重複",IF(VLOOKUP(B54,売上!$A$8:$F$57,6,FALSE())&lt;&gt;"確認済み","売上入力を確認",IF(NOT(AND(ISNUMBER(C54),C54&gt;=43831,C54&lt;=73050,C54=INT(C54))),"入金日を確認",IF(C54&lt;VLOOKUP(B54,売上!$A$8:$F$57,2,FALSE()),"入金日が売上日より前",IF(NOT(AND(ISNUMBER(D54),D54&gt;=0,D54&lt;=1000000000,D54=INT(D54))),"入金額を確認","確認済み")))))))))</f>
        <v/>
      </c>
      <c r="F54" s="7" t="str">
        <f aca="false">IF(E54="","",IF(OR(E54&lt;&gt;"確認済み",入金状況!$D$3&lt;&gt;"確認済み"),NA(),IF(C54&lt;=入金状況!$B$3,D54,0)))</f>
        <v/>
      </c>
      <c r="G54" s="1" t="str">
        <f aca="false">IF(E54="","",IF(E54="確認済み",0,1))</f>
        <v/>
      </c>
      <c r="H54" s="1"/>
    </row>
    <row r="55" customFormat="false" ht="24" hidden="false" customHeight="true" outlineLevel="0" collapsed="false">
      <c r="A55" s="9"/>
      <c r="B55" s="9"/>
      <c r="C55" s="10"/>
      <c r="D55" s="12"/>
      <c r="E55" s="6" t="str">
        <f aca="false">IF(COUNTA(A55:D55)=0,"",IF(NOT(AND(ISTEXT(A55),LEN(A55)=8,EXACT(LEFT(A55,4),"PAY-"),ISNUMBER(FIND(MID(A55,5,1)&amp;"x","0x1x2x3x4x5x6x7x8x9x")),ISNUMBER(FIND(MID(A55,6,1)&amp;"x","0x1x2x3x4x5x6x7x8x9x")),ISNUMBER(FIND(MID(A55,7,1)&amp;"x","0x1x2x3x4x5x6x7x8x9x")),ISNUMBER(FIND(MID(A55,8,1)&amp;"x","0x1x2x3x4x5x6x7x8x9x")))),"入金IDの形式を確認",IF(COUNTIF($A$8:$A$107,A55)&lt;&gt;1,"入金ID重複",IF(NOT(AND(ISTEXT(B55),LEN(B55)=8,EXACT(LEFT(B55,4),"INV-"),ISNUMBER(FIND(MID(B55,5,1)&amp;"x","0x1x2x3x4x5x6x7x8x9x")),ISNUMBER(FIND(MID(B55,6,1)&amp;"x","0x1x2x3x4x5x6x7x8x9x")),ISNUMBER(FIND(MID(B55,7,1)&amp;"x","0x1x2x3x4x5x6x7x8x9x")),ISNUMBER(FIND(MID(B55,8,1)&amp;"x","0x1x2x3x4x5x6x7x8x9x")))),"請求IDの形式を確認",IF(COUNTIF(売上!$A$8:$A$57,B55)&lt;&gt;1,"請求IDが不明・重複",IF(VLOOKUP(B55,売上!$A$8:$F$57,6,FALSE())&lt;&gt;"確認済み","売上入力を確認",IF(NOT(AND(ISNUMBER(C55),C55&gt;=43831,C55&lt;=73050,C55=INT(C55))),"入金日を確認",IF(C55&lt;VLOOKUP(B55,売上!$A$8:$F$57,2,FALSE()),"入金日が売上日より前",IF(NOT(AND(ISNUMBER(D55),D55&gt;=0,D55&lt;=1000000000,D55=INT(D55))),"入金額を確認","確認済み")))))))))</f>
        <v/>
      </c>
      <c r="F55" s="7" t="str">
        <f aca="false">IF(E55="","",IF(OR(E55&lt;&gt;"確認済み",入金状況!$D$3&lt;&gt;"確認済み"),NA(),IF(C55&lt;=入金状況!$B$3,D55,0)))</f>
        <v/>
      </c>
      <c r="G55" s="1" t="str">
        <f aca="false">IF(E55="","",IF(E55="確認済み",0,1))</f>
        <v/>
      </c>
      <c r="H55" s="1"/>
    </row>
    <row r="56" customFormat="false" ht="24" hidden="false" customHeight="true" outlineLevel="0" collapsed="false">
      <c r="A56" s="9"/>
      <c r="B56" s="9"/>
      <c r="C56" s="10"/>
      <c r="D56" s="12"/>
      <c r="E56" s="6" t="str">
        <f aca="false">IF(COUNTA(A56:D56)=0,"",IF(NOT(AND(ISTEXT(A56),LEN(A56)=8,EXACT(LEFT(A56,4),"PAY-"),ISNUMBER(FIND(MID(A56,5,1)&amp;"x","0x1x2x3x4x5x6x7x8x9x")),ISNUMBER(FIND(MID(A56,6,1)&amp;"x","0x1x2x3x4x5x6x7x8x9x")),ISNUMBER(FIND(MID(A56,7,1)&amp;"x","0x1x2x3x4x5x6x7x8x9x")),ISNUMBER(FIND(MID(A56,8,1)&amp;"x","0x1x2x3x4x5x6x7x8x9x")))),"入金IDの形式を確認",IF(COUNTIF($A$8:$A$107,A56)&lt;&gt;1,"入金ID重複",IF(NOT(AND(ISTEXT(B56),LEN(B56)=8,EXACT(LEFT(B56,4),"INV-"),ISNUMBER(FIND(MID(B56,5,1)&amp;"x","0x1x2x3x4x5x6x7x8x9x")),ISNUMBER(FIND(MID(B56,6,1)&amp;"x","0x1x2x3x4x5x6x7x8x9x")),ISNUMBER(FIND(MID(B56,7,1)&amp;"x","0x1x2x3x4x5x6x7x8x9x")),ISNUMBER(FIND(MID(B56,8,1)&amp;"x","0x1x2x3x4x5x6x7x8x9x")))),"請求IDの形式を確認",IF(COUNTIF(売上!$A$8:$A$57,B56)&lt;&gt;1,"請求IDが不明・重複",IF(VLOOKUP(B56,売上!$A$8:$F$57,6,FALSE())&lt;&gt;"確認済み","売上入力を確認",IF(NOT(AND(ISNUMBER(C56),C56&gt;=43831,C56&lt;=73050,C56=INT(C56))),"入金日を確認",IF(C56&lt;VLOOKUP(B56,売上!$A$8:$F$57,2,FALSE()),"入金日が売上日より前",IF(NOT(AND(ISNUMBER(D56),D56&gt;=0,D56&lt;=1000000000,D56=INT(D56))),"入金額を確認","確認済み")))))))))</f>
        <v/>
      </c>
      <c r="F56" s="7" t="str">
        <f aca="false">IF(E56="","",IF(OR(E56&lt;&gt;"確認済み",入金状況!$D$3&lt;&gt;"確認済み"),NA(),IF(C56&lt;=入金状況!$B$3,D56,0)))</f>
        <v/>
      </c>
      <c r="G56" s="1" t="str">
        <f aca="false">IF(E56="","",IF(E56="確認済み",0,1))</f>
        <v/>
      </c>
      <c r="H56" s="1"/>
    </row>
    <row r="57" customFormat="false" ht="24" hidden="false" customHeight="true" outlineLevel="0" collapsed="false">
      <c r="A57" s="9"/>
      <c r="B57" s="9"/>
      <c r="C57" s="10"/>
      <c r="D57" s="12"/>
      <c r="E57" s="6" t="str">
        <f aca="false">IF(COUNTA(A57:D57)=0,"",IF(NOT(AND(ISTEXT(A57),LEN(A57)=8,EXACT(LEFT(A57,4),"PAY-"),ISNUMBER(FIND(MID(A57,5,1)&amp;"x","0x1x2x3x4x5x6x7x8x9x")),ISNUMBER(FIND(MID(A57,6,1)&amp;"x","0x1x2x3x4x5x6x7x8x9x")),ISNUMBER(FIND(MID(A57,7,1)&amp;"x","0x1x2x3x4x5x6x7x8x9x")),ISNUMBER(FIND(MID(A57,8,1)&amp;"x","0x1x2x3x4x5x6x7x8x9x")))),"入金IDの形式を確認",IF(COUNTIF($A$8:$A$107,A57)&lt;&gt;1,"入金ID重複",IF(NOT(AND(ISTEXT(B57),LEN(B57)=8,EXACT(LEFT(B57,4),"INV-"),ISNUMBER(FIND(MID(B57,5,1)&amp;"x","0x1x2x3x4x5x6x7x8x9x")),ISNUMBER(FIND(MID(B57,6,1)&amp;"x","0x1x2x3x4x5x6x7x8x9x")),ISNUMBER(FIND(MID(B57,7,1)&amp;"x","0x1x2x3x4x5x6x7x8x9x")),ISNUMBER(FIND(MID(B57,8,1)&amp;"x","0x1x2x3x4x5x6x7x8x9x")))),"請求IDの形式を確認",IF(COUNTIF(売上!$A$8:$A$57,B57)&lt;&gt;1,"請求IDが不明・重複",IF(VLOOKUP(B57,売上!$A$8:$F$57,6,FALSE())&lt;&gt;"確認済み","売上入力を確認",IF(NOT(AND(ISNUMBER(C57),C57&gt;=43831,C57&lt;=73050,C57=INT(C57))),"入金日を確認",IF(C57&lt;VLOOKUP(B57,売上!$A$8:$F$57,2,FALSE()),"入金日が売上日より前",IF(NOT(AND(ISNUMBER(D57),D57&gt;=0,D57&lt;=1000000000,D57=INT(D57))),"入金額を確認","確認済み")))))))))</f>
        <v/>
      </c>
      <c r="F57" s="7" t="str">
        <f aca="false">IF(E57="","",IF(OR(E57&lt;&gt;"確認済み",入金状況!$D$3&lt;&gt;"確認済み"),NA(),IF(C57&lt;=入金状況!$B$3,D57,0)))</f>
        <v/>
      </c>
      <c r="G57" s="1" t="str">
        <f aca="false">IF(E57="","",IF(E57="確認済み",0,1))</f>
        <v/>
      </c>
      <c r="H57" s="1"/>
    </row>
    <row r="58" customFormat="false" ht="24" hidden="false" customHeight="true" outlineLevel="0" collapsed="false">
      <c r="A58" s="9"/>
      <c r="B58" s="9"/>
      <c r="C58" s="10"/>
      <c r="D58" s="12"/>
      <c r="E58" s="6" t="str">
        <f aca="false">IF(COUNTA(A58:D58)=0,"",IF(NOT(AND(ISTEXT(A58),LEN(A58)=8,EXACT(LEFT(A58,4),"PAY-"),ISNUMBER(FIND(MID(A58,5,1)&amp;"x","0x1x2x3x4x5x6x7x8x9x")),ISNUMBER(FIND(MID(A58,6,1)&amp;"x","0x1x2x3x4x5x6x7x8x9x")),ISNUMBER(FIND(MID(A58,7,1)&amp;"x","0x1x2x3x4x5x6x7x8x9x")),ISNUMBER(FIND(MID(A58,8,1)&amp;"x","0x1x2x3x4x5x6x7x8x9x")))),"入金IDの形式を確認",IF(COUNTIF($A$8:$A$107,A58)&lt;&gt;1,"入金ID重複",IF(NOT(AND(ISTEXT(B58),LEN(B58)=8,EXACT(LEFT(B58,4),"INV-"),ISNUMBER(FIND(MID(B58,5,1)&amp;"x","0x1x2x3x4x5x6x7x8x9x")),ISNUMBER(FIND(MID(B58,6,1)&amp;"x","0x1x2x3x4x5x6x7x8x9x")),ISNUMBER(FIND(MID(B58,7,1)&amp;"x","0x1x2x3x4x5x6x7x8x9x")),ISNUMBER(FIND(MID(B58,8,1)&amp;"x","0x1x2x3x4x5x6x7x8x9x")))),"請求IDの形式を確認",IF(COUNTIF(売上!$A$8:$A$57,B58)&lt;&gt;1,"請求IDが不明・重複",IF(VLOOKUP(B58,売上!$A$8:$F$57,6,FALSE())&lt;&gt;"確認済み","売上入力を確認",IF(NOT(AND(ISNUMBER(C58),C58&gt;=43831,C58&lt;=73050,C58=INT(C58))),"入金日を確認",IF(C58&lt;VLOOKUP(B58,売上!$A$8:$F$57,2,FALSE()),"入金日が売上日より前",IF(NOT(AND(ISNUMBER(D58),D58&gt;=0,D58&lt;=1000000000,D58=INT(D58))),"入金額を確認","確認済み")))))))))</f>
        <v/>
      </c>
      <c r="F58" s="7" t="str">
        <f aca="false">IF(E58="","",IF(OR(E58&lt;&gt;"確認済み",入金状況!$D$3&lt;&gt;"確認済み"),NA(),IF(C58&lt;=入金状況!$B$3,D58,0)))</f>
        <v/>
      </c>
      <c r="G58" s="1" t="str">
        <f aca="false">IF(E58="","",IF(E58="確認済み",0,1))</f>
        <v/>
      </c>
      <c r="H58" s="1"/>
    </row>
    <row r="59" customFormat="false" ht="24" hidden="false" customHeight="true" outlineLevel="0" collapsed="false">
      <c r="A59" s="9"/>
      <c r="B59" s="9"/>
      <c r="C59" s="10"/>
      <c r="D59" s="12"/>
      <c r="E59" s="6" t="str">
        <f aca="false">IF(COUNTA(A59:D59)=0,"",IF(NOT(AND(ISTEXT(A59),LEN(A59)=8,EXACT(LEFT(A59,4),"PAY-"),ISNUMBER(FIND(MID(A59,5,1)&amp;"x","0x1x2x3x4x5x6x7x8x9x")),ISNUMBER(FIND(MID(A59,6,1)&amp;"x","0x1x2x3x4x5x6x7x8x9x")),ISNUMBER(FIND(MID(A59,7,1)&amp;"x","0x1x2x3x4x5x6x7x8x9x")),ISNUMBER(FIND(MID(A59,8,1)&amp;"x","0x1x2x3x4x5x6x7x8x9x")))),"入金IDの形式を確認",IF(COUNTIF($A$8:$A$107,A59)&lt;&gt;1,"入金ID重複",IF(NOT(AND(ISTEXT(B59),LEN(B59)=8,EXACT(LEFT(B59,4),"INV-"),ISNUMBER(FIND(MID(B59,5,1)&amp;"x","0x1x2x3x4x5x6x7x8x9x")),ISNUMBER(FIND(MID(B59,6,1)&amp;"x","0x1x2x3x4x5x6x7x8x9x")),ISNUMBER(FIND(MID(B59,7,1)&amp;"x","0x1x2x3x4x5x6x7x8x9x")),ISNUMBER(FIND(MID(B59,8,1)&amp;"x","0x1x2x3x4x5x6x7x8x9x")))),"請求IDの形式を確認",IF(COUNTIF(売上!$A$8:$A$57,B59)&lt;&gt;1,"請求IDが不明・重複",IF(VLOOKUP(B59,売上!$A$8:$F$57,6,FALSE())&lt;&gt;"確認済み","売上入力を確認",IF(NOT(AND(ISNUMBER(C59),C59&gt;=43831,C59&lt;=73050,C59=INT(C59))),"入金日を確認",IF(C59&lt;VLOOKUP(B59,売上!$A$8:$F$57,2,FALSE()),"入金日が売上日より前",IF(NOT(AND(ISNUMBER(D59),D59&gt;=0,D59&lt;=1000000000,D59=INT(D59))),"入金額を確認","確認済み")))))))))</f>
        <v/>
      </c>
      <c r="F59" s="7" t="str">
        <f aca="false">IF(E59="","",IF(OR(E59&lt;&gt;"確認済み",入金状況!$D$3&lt;&gt;"確認済み"),NA(),IF(C59&lt;=入金状況!$B$3,D59,0)))</f>
        <v/>
      </c>
      <c r="G59" s="1" t="str">
        <f aca="false">IF(E59="","",IF(E59="確認済み",0,1))</f>
        <v/>
      </c>
      <c r="H59" s="1"/>
    </row>
    <row r="60" customFormat="false" ht="24" hidden="false" customHeight="true" outlineLevel="0" collapsed="false">
      <c r="A60" s="9"/>
      <c r="B60" s="9"/>
      <c r="C60" s="10"/>
      <c r="D60" s="12"/>
      <c r="E60" s="6" t="str">
        <f aca="false">IF(COUNTA(A60:D60)=0,"",IF(NOT(AND(ISTEXT(A60),LEN(A60)=8,EXACT(LEFT(A60,4),"PAY-"),ISNUMBER(FIND(MID(A60,5,1)&amp;"x","0x1x2x3x4x5x6x7x8x9x")),ISNUMBER(FIND(MID(A60,6,1)&amp;"x","0x1x2x3x4x5x6x7x8x9x")),ISNUMBER(FIND(MID(A60,7,1)&amp;"x","0x1x2x3x4x5x6x7x8x9x")),ISNUMBER(FIND(MID(A60,8,1)&amp;"x","0x1x2x3x4x5x6x7x8x9x")))),"入金IDの形式を確認",IF(COUNTIF($A$8:$A$107,A60)&lt;&gt;1,"入金ID重複",IF(NOT(AND(ISTEXT(B60),LEN(B60)=8,EXACT(LEFT(B60,4),"INV-"),ISNUMBER(FIND(MID(B60,5,1)&amp;"x","0x1x2x3x4x5x6x7x8x9x")),ISNUMBER(FIND(MID(B60,6,1)&amp;"x","0x1x2x3x4x5x6x7x8x9x")),ISNUMBER(FIND(MID(B60,7,1)&amp;"x","0x1x2x3x4x5x6x7x8x9x")),ISNUMBER(FIND(MID(B60,8,1)&amp;"x","0x1x2x3x4x5x6x7x8x9x")))),"請求IDの形式を確認",IF(COUNTIF(売上!$A$8:$A$57,B60)&lt;&gt;1,"請求IDが不明・重複",IF(VLOOKUP(B60,売上!$A$8:$F$57,6,FALSE())&lt;&gt;"確認済み","売上入力を確認",IF(NOT(AND(ISNUMBER(C60),C60&gt;=43831,C60&lt;=73050,C60=INT(C60))),"入金日を確認",IF(C60&lt;VLOOKUP(B60,売上!$A$8:$F$57,2,FALSE()),"入金日が売上日より前",IF(NOT(AND(ISNUMBER(D60),D60&gt;=0,D60&lt;=1000000000,D60=INT(D60))),"入金額を確認","確認済み")))))))))</f>
        <v/>
      </c>
      <c r="F60" s="7" t="str">
        <f aca="false">IF(E60="","",IF(OR(E60&lt;&gt;"確認済み",入金状況!$D$3&lt;&gt;"確認済み"),NA(),IF(C60&lt;=入金状況!$B$3,D60,0)))</f>
        <v/>
      </c>
      <c r="G60" s="1" t="str">
        <f aca="false">IF(E60="","",IF(E60="確認済み",0,1))</f>
        <v/>
      </c>
      <c r="H60" s="1"/>
    </row>
    <row r="61" customFormat="false" ht="24" hidden="false" customHeight="true" outlineLevel="0" collapsed="false">
      <c r="A61" s="9"/>
      <c r="B61" s="9"/>
      <c r="C61" s="10"/>
      <c r="D61" s="12"/>
      <c r="E61" s="6" t="str">
        <f aca="false">IF(COUNTA(A61:D61)=0,"",IF(NOT(AND(ISTEXT(A61),LEN(A61)=8,EXACT(LEFT(A61,4),"PAY-"),ISNUMBER(FIND(MID(A61,5,1)&amp;"x","0x1x2x3x4x5x6x7x8x9x")),ISNUMBER(FIND(MID(A61,6,1)&amp;"x","0x1x2x3x4x5x6x7x8x9x")),ISNUMBER(FIND(MID(A61,7,1)&amp;"x","0x1x2x3x4x5x6x7x8x9x")),ISNUMBER(FIND(MID(A61,8,1)&amp;"x","0x1x2x3x4x5x6x7x8x9x")))),"入金IDの形式を確認",IF(COUNTIF($A$8:$A$107,A61)&lt;&gt;1,"入金ID重複",IF(NOT(AND(ISTEXT(B61),LEN(B61)=8,EXACT(LEFT(B61,4),"INV-"),ISNUMBER(FIND(MID(B61,5,1)&amp;"x","0x1x2x3x4x5x6x7x8x9x")),ISNUMBER(FIND(MID(B61,6,1)&amp;"x","0x1x2x3x4x5x6x7x8x9x")),ISNUMBER(FIND(MID(B61,7,1)&amp;"x","0x1x2x3x4x5x6x7x8x9x")),ISNUMBER(FIND(MID(B61,8,1)&amp;"x","0x1x2x3x4x5x6x7x8x9x")))),"請求IDの形式を確認",IF(COUNTIF(売上!$A$8:$A$57,B61)&lt;&gt;1,"請求IDが不明・重複",IF(VLOOKUP(B61,売上!$A$8:$F$57,6,FALSE())&lt;&gt;"確認済み","売上入力を確認",IF(NOT(AND(ISNUMBER(C61),C61&gt;=43831,C61&lt;=73050,C61=INT(C61))),"入金日を確認",IF(C61&lt;VLOOKUP(B61,売上!$A$8:$F$57,2,FALSE()),"入金日が売上日より前",IF(NOT(AND(ISNUMBER(D61),D61&gt;=0,D61&lt;=1000000000,D61=INT(D61))),"入金額を確認","確認済み")))))))))</f>
        <v/>
      </c>
      <c r="F61" s="7" t="str">
        <f aca="false">IF(E61="","",IF(OR(E61&lt;&gt;"確認済み",入金状況!$D$3&lt;&gt;"確認済み"),NA(),IF(C61&lt;=入金状況!$B$3,D61,0)))</f>
        <v/>
      </c>
      <c r="G61" s="1" t="str">
        <f aca="false">IF(E61="","",IF(E61="確認済み",0,1))</f>
        <v/>
      </c>
      <c r="H61" s="1"/>
    </row>
    <row r="62" customFormat="false" ht="24" hidden="false" customHeight="true" outlineLevel="0" collapsed="false">
      <c r="A62" s="9"/>
      <c r="B62" s="9"/>
      <c r="C62" s="10"/>
      <c r="D62" s="12"/>
      <c r="E62" s="6" t="str">
        <f aca="false">IF(COUNTA(A62:D62)=0,"",IF(NOT(AND(ISTEXT(A62),LEN(A62)=8,EXACT(LEFT(A62,4),"PAY-"),ISNUMBER(FIND(MID(A62,5,1)&amp;"x","0x1x2x3x4x5x6x7x8x9x")),ISNUMBER(FIND(MID(A62,6,1)&amp;"x","0x1x2x3x4x5x6x7x8x9x")),ISNUMBER(FIND(MID(A62,7,1)&amp;"x","0x1x2x3x4x5x6x7x8x9x")),ISNUMBER(FIND(MID(A62,8,1)&amp;"x","0x1x2x3x4x5x6x7x8x9x")))),"入金IDの形式を確認",IF(COUNTIF($A$8:$A$107,A62)&lt;&gt;1,"入金ID重複",IF(NOT(AND(ISTEXT(B62),LEN(B62)=8,EXACT(LEFT(B62,4),"INV-"),ISNUMBER(FIND(MID(B62,5,1)&amp;"x","0x1x2x3x4x5x6x7x8x9x")),ISNUMBER(FIND(MID(B62,6,1)&amp;"x","0x1x2x3x4x5x6x7x8x9x")),ISNUMBER(FIND(MID(B62,7,1)&amp;"x","0x1x2x3x4x5x6x7x8x9x")),ISNUMBER(FIND(MID(B62,8,1)&amp;"x","0x1x2x3x4x5x6x7x8x9x")))),"請求IDの形式を確認",IF(COUNTIF(売上!$A$8:$A$57,B62)&lt;&gt;1,"請求IDが不明・重複",IF(VLOOKUP(B62,売上!$A$8:$F$57,6,FALSE())&lt;&gt;"確認済み","売上入力を確認",IF(NOT(AND(ISNUMBER(C62),C62&gt;=43831,C62&lt;=73050,C62=INT(C62))),"入金日を確認",IF(C62&lt;VLOOKUP(B62,売上!$A$8:$F$57,2,FALSE()),"入金日が売上日より前",IF(NOT(AND(ISNUMBER(D62),D62&gt;=0,D62&lt;=1000000000,D62=INT(D62))),"入金額を確認","確認済み")))))))))</f>
        <v/>
      </c>
      <c r="F62" s="7" t="str">
        <f aca="false">IF(E62="","",IF(OR(E62&lt;&gt;"確認済み",入金状況!$D$3&lt;&gt;"確認済み"),NA(),IF(C62&lt;=入金状況!$B$3,D62,0)))</f>
        <v/>
      </c>
      <c r="G62" s="1" t="str">
        <f aca="false">IF(E62="","",IF(E62="確認済み",0,1))</f>
        <v/>
      </c>
      <c r="H62" s="1"/>
    </row>
    <row r="63" customFormat="false" ht="24" hidden="false" customHeight="true" outlineLevel="0" collapsed="false">
      <c r="A63" s="9"/>
      <c r="B63" s="9"/>
      <c r="C63" s="10"/>
      <c r="D63" s="12"/>
      <c r="E63" s="6" t="str">
        <f aca="false">IF(COUNTA(A63:D63)=0,"",IF(NOT(AND(ISTEXT(A63),LEN(A63)=8,EXACT(LEFT(A63,4),"PAY-"),ISNUMBER(FIND(MID(A63,5,1)&amp;"x","0x1x2x3x4x5x6x7x8x9x")),ISNUMBER(FIND(MID(A63,6,1)&amp;"x","0x1x2x3x4x5x6x7x8x9x")),ISNUMBER(FIND(MID(A63,7,1)&amp;"x","0x1x2x3x4x5x6x7x8x9x")),ISNUMBER(FIND(MID(A63,8,1)&amp;"x","0x1x2x3x4x5x6x7x8x9x")))),"入金IDの形式を確認",IF(COUNTIF($A$8:$A$107,A63)&lt;&gt;1,"入金ID重複",IF(NOT(AND(ISTEXT(B63),LEN(B63)=8,EXACT(LEFT(B63,4),"INV-"),ISNUMBER(FIND(MID(B63,5,1)&amp;"x","0x1x2x3x4x5x6x7x8x9x")),ISNUMBER(FIND(MID(B63,6,1)&amp;"x","0x1x2x3x4x5x6x7x8x9x")),ISNUMBER(FIND(MID(B63,7,1)&amp;"x","0x1x2x3x4x5x6x7x8x9x")),ISNUMBER(FIND(MID(B63,8,1)&amp;"x","0x1x2x3x4x5x6x7x8x9x")))),"請求IDの形式を確認",IF(COUNTIF(売上!$A$8:$A$57,B63)&lt;&gt;1,"請求IDが不明・重複",IF(VLOOKUP(B63,売上!$A$8:$F$57,6,FALSE())&lt;&gt;"確認済み","売上入力を確認",IF(NOT(AND(ISNUMBER(C63),C63&gt;=43831,C63&lt;=73050,C63=INT(C63))),"入金日を確認",IF(C63&lt;VLOOKUP(B63,売上!$A$8:$F$57,2,FALSE()),"入金日が売上日より前",IF(NOT(AND(ISNUMBER(D63),D63&gt;=0,D63&lt;=1000000000,D63=INT(D63))),"入金額を確認","確認済み")))))))))</f>
        <v/>
      </c>
      <c r="F63" s="7" t="str">
        <f aca="false">IF(E63="","",IF(OR(E63&lt;&gt;"確認済み",入金状況!$D$3&lt;&gt;"確認済み"),NA(),IF(C63&lt;=入金状況!$B$3,D63,0)))</f>
        <v/>
      </c>
      <c r="G63" s="1" t="str">
        <f aca="false">IF(E63="","",IF(E63="確認済み",0,1))</f>
        <v/>
      </c>
      <c r="H63" s="1"/>
    </row>
    <row r="64" customFormat="false" ht="24" hidden="false" customHeight="true" outlineLevel="0" collapsed="false">
      <c r="A64" s="9"/>
      <c r="B64" s="9"/>
      <c r="C64" s="10"/>
      <c r="D64" s="12"/>
      <c r="E64" s="6" t="str">
        <f aca="false">IF(COUNTA(A64:D64)=0,"",IF(NOT(AND(ISTEXT(A64),LEN(A64)=8,EXACT(LEFT(A64,4),"PAY-"),ISNUMBER(FIND(MID(A64,5,1)&amp;"x","0x1x2x3x4x5x6x7x8x9x")),ISNUMBER(FIND(MID(A64,6,1)&amp;"x","0x1x2x3x4x5x6x7x8x9x")),ISNUMBER(FIND(MID(A64,7,1)&amp;"x","0x1x2x3x4x5x6x7x8x9x")),ISNUMBER(FIND(MID(A64,8,1)&amp;"x","0x1x2x3x4x5x6x7x8x9x")))),"入金IDの形式を確認",IF(COUNTIF($A$8:$A$107,A64)&lt;&gt;1,"入金ID重複",IF(NOT(AND(ISTEXT(B64),LEN(B64)=8,EXACT(LEFT(B64,4),"INV-"),ISNUMBER(FIND(MID(B64,5,1)&amp;"x","0x1x2x3x4x5x6x7x8x9x")),ISNUMBER(FIND(MID(B64,6,1)&amp;"x","0x1x2x3x4x5x6x7x8x9x")),ISNUMBER(FIND(MID(B64,7,1)&amp;"x","0x1x2x3x4x5x6x7x8x9x")),ISNUMBER(FIND(MID(B64,8,1)&amp;"x","0x1x2x3x4x5x6x7x8x9x")))),"請求IDの形式を確認",IF(COUNTIF(売上!$A$8:$A$57,B64)&lt;&gt;1,"請求IDが不明・重複",IF(VLOOKUP(B64,売上!$A$8:$F$57,6,FALSE())&lt;&gt;"確認済み","売上入力を確認",IF(NOT(AND(ISNUMBER(C64),C64&gt;=43831,C64&lt;=73050,C64=INT(C64))),"入金日を確認",IF(C64&lt;VLOOKUP(B64,売上!$A$8:$F$57,2,FALSE()),"入金日が売上日より前",IF(NOT(AND(ISNUMBER(D64),D64&gt;=0,D64&lt;=1000000000,D64=INT(D64))),"入金額を確認","確認済み")))))))))</f>
        <v/>
      </c>
      <c r="F64" s="7" t="str">
        <f aca="false">IF(E64="","",IF(OR(E64&lt;&gt;"確認済み",入金状況!$D$3&lt;&gt;"確認済み"),NA(),IF(C64&lt;=入金状況!$B$3,D64,0)))</f>
        <v/>
      </c>
      <c r="G64" s="1" t="str">
        <f aca="false">IF(E64="","",IF(E64="確認済み",0,1))</f>
        <v/>
      </c>
      <c r="H64" s="1"/>
    </row>
    <row r="65" customFormat="false" ht="24" hidden="false" customHeight="true" outlineLevel="0" collapsed="false">
      <c r="A65" s="9"/>
      <c r="B65" s="9"/>
      <c r="C65" s="10"/>
      <c r="D65" s="12"/>
      <c r="E65" s="6" t="str">
        <f aca="false">IF(COUNTA(A65:D65)=0,"",IF(NOT(AND(ISTEXT(A65),LEN(A65)=8,EXACT(LEFT(A65,4),"PAY-"),ISNUMBER(FIND(MID(A65,5,1)&amp;"x","0x1x2x3x4x5x6x7x8x9x")),ISNUMBER(FIND(MID(A65,6,1)&amp;"x","0x1x2x3x4x5x6x7x8x9x")),ISNUMBER(FIND(MID(A65,7,1)&amp;"x","0x1x2x3x4x5x6x7x8x9x")),ISNUMBER(FIND(MID(A65,8,1)&amp;"x","0x1x2x3x4x5x6x7x8x9x")))),"入金IDの形式を確認",IF(COUNTIF($A$8:$A$107,A65)&lt;&gt;1,"入金ID重複",IF(NOT(AND(ISTEXT(B65),LEN(B65)=8,EXACT(LEFT(B65,4),"INV-"),ISNUMBER(FIND(MID(B65,5,1)&amp;"x","0x1x2x3x4x5x6x7x8x9x")),ISNUMBER(FIND(MID(B65,6,1)&amp;"x","0x1x2x3x4x5x6x7x8x9x")),ISNUMBER(FIND(MID(B65,7,1)&amp;"x","0x1x2x3x4x5x6x7x8x9x")),ISNUMBER(FIND(MID(B65,8,1)&amp;"x","0x1x2x3x4x5x6x7x8x9x")))),"請求IDの形式を確認",IF(COUNTIF(売上!$A$8:$A$57,B65)&lt;&gt;1,"請求IDが不明・重複",IF(VLOOKUP(B65,売上!$A$8:$F$57,6,FALSE())&lt;&gt;"確認済み","売上入力を確認",IF(NOT(AND(ISNUMBER(C65),C65&gt;=43831,C65&lt;=73050,C65=INT(C65))),"入金日を確認",IF(C65&lt;VLOOKUP(B65,売上!$A$8:$F$57,2,FALSE()),"入金日が売上日より前",IF(NOT(AND(ISNUMBER(D65),D65&gt;=0,D65&lt;=1000000000,D65=INT(D65))),"入金額を確認","確認済み")))))))))</f>
        <v/>
      </c>
      <c r="F65" s="7" t="str">
        <f aca="false">IF(E65="","",IF(OR(E65&lt;&gt;"確認済み",入金状況!$D$3&lt;&gt;"確認済み"),NA(),IF(C65&lt;=入金状況!$B$3,D65,0)))</f>
        <v/>
      </c>
      <c r="G65" s="1" t="str">
        <f aca="false">IF(E65="","",IF(E65="確認済み",0,1))</f>
        <v/>
      </c>
      <c r="H65" s="1"/>
    </row>
    <row r="66" customFormat="false" ht="24" hidden="false" customHeight="true" outlineLevel="0" collapsed="false">
      <c r="A66" s="9"/>
      <c r="B66" s="9"/>
      <c r="C66" s="10"/>
      <c r="D66" s="12"/>
      <c r="E66" s="6" t="str">
        <f aca="false">IF(COUNTA(A66:D66)=0,"",IF(NOT(AND(ISTEXT(A66),LEN(A66)=8,EXACT(LEFT(A66,4),"PAY-"),ISNUMBER(FIND(MID(A66,5,1)&amp;"x","0x1x2x3x4x5x6x7x8x9x")),ISNUMBER(FIND(MID(A66,6,1)&amp;"x","0x1x2x3x4x5x6x7x8x9x")),ISNUMBER(FIND(MID(A66,7,1)&amp;"x","0x1x2x3x4x5x6x7x8x9x")),ISNUMBER(FIND(MID(A66,8,1)&amp;"x","0x1x2x3x4x5x6x7x8x9x")))),"入金IDの形式を確認",IF(COUNTIF($A$8:$A$107,A66)&lt;&gt;1,"入金ID重複",IF(NOT(AND(ISTEXT(B66),LEN(B66)=8,EXACT(LEFT(B66,4),"INV-"),ISNUMBER(FIND(MID(B66,5,1)&amp;"x","0x1x2x3x4x5x6x7x8x9x")),ISNUMBER(FIND(MID(B66,6,1)&amp;"x","0x1x2x3x4x5x6x7x8x9x")),ISNUMBER(FIND(MID(B66,7,1)&amp;"x","0x1x2x3x4x5x6x7x8x9x")),ISNUMBER(FIND(MID(B66,8,1)&amp;"x","0x1x2x3x4x5x6x7x8x9x")))),"請求IDの形式を確認",IF(COUNTIF(売上!$A$8:$A$57,B66)&lt;&gt;1,"請求IDが不明・重複",IF(VLOOKUP(B66,売上!$A$8:$F$57,6,FALSE())&lt;&gt;"確認済み","売上入力を確認",IF(NOT(AND(ISNUMBER(C66),C66&gt;=43831,C66&lt;=73050,C66=INT(C66))),"入金日を確認",IF(C66&lt;VLOOKUP(B66,売上!$A$8:$F$57,2,FALSE()),"入金日が売上日より前",IF(NOT(AND(ISNUMBER(D66),D66&gt;=0,D66&lt;=1000000000,D66=INT(D66))),"入金額を確認","確認済み")))))))))</f>
        <v/>
      </c>
      <c r="F66" s="7" t="str">
        <f aca="false">IF(E66="","",IF(OR(E66&lt;&gt;"確認済み",入金状況!$D$3&lt;&gt;"確認済み"),NA(),IF(C66&lt;=入金状況!$B$3,D66,0)))</f>
        <v/>
      </c>
      <c r="G66" s="1" t="str">
        <f aca="false">IF(E66="","",IF(E66="確認済み",0,1))</f>
        <v/>
      </c>
      <c r="H66" s="1"/>
    </row>
    <row r="67" customFormat="false" ht="24" hidden="false" customHeight="true" outlineLevel="0" collapsed="false">
      <c r="A67" s="9"/>
      <c r="B67" s="9"/>
      <c r="C67" s="10"/>
      <c r="D67" s="12"/>
      <c r="E67" s="6" t="str">
        <f aca="false">IF(COUNTA(A67:D67)=0,"",IF(NOT(AND(ISTEXT(A67),LEN(A67)=8,EXACT(LEFT(A67,4),"PAY-"),ISNUMBER(FIND(MID(A67,5,1)&amp;"x","0x1x2x3x4x5x6x7x8x9x")),ISNUMBER(FIND(MID(A67,6,1)&amp;"x","0x1x2x3x4x5x6x7x8x9x")),ISNUMBER(FIND(MID(A67,7,1)&amp;"x","0x1x2x3x4x5x6x7x8x9x")),ISNUMBER(FIND(MID(A67,8,1)&amp;"x","0x1x2x3x4x5x6x7x8x9x")))),"入金IDの形式を確認",IF(COUNTIF($A$8:$A$107,A67)&lt;&gt;1,"入金ID重複",IF(NOT(AND(ISTEXT(B67),LEN(B67)=8,EXACT(LEFT(B67,4),"INV-"),ISNUMBER(FIND(MID(B67,5,1)&amp;"x","0x1x2x3x4x5x6x7x8x9x")),ISNUMBER(FIND(MID(B67,6,1)&amp;"x","0x1x2x3x4x5x6x7x8x9x")),ISNUMBER(FIND(MID(B67,7,1)&amp;"x","0x1x2x3x4x5x6x7x8x9x")),ISNUMBER(FIND(MID(B67,8,1)&amp;"x","0x1x2x3x4x5x6x7x8x9x")))),"請求IDの形式を確認",IF(COUNTIF(売上!$A$8:$A$57,B67)&lt;&gt;1,"請求IDが不明・重複",IF(VLOOKUP(B67,売上!$A$8:$F$57,6,FALSE())&lt;&gt;"確認済み","売上入力を確認",IF(NOT(AND(ISNUMBER(C67),C67&gt;=43831,C67&lt;=73050,C67=INT(C67))),"入金日を確認",IF(C67&lt;VLOOKUP(B67,売上!$A$8:$F$57,2,FALSE()),"入金日が売上日より前",IF(NOT(AND(ISNUMBER(D67),D67&gt;=0,D67&lt;=1000000000,D67=INT(D67))),"入金額を確認","確認済み")))))))))</f>
        <v/>
      </c>
      <c r="F67" s="7" t="str">
        <f aca="false">IF(E67="","",IF(OR(E67&lt;&gt;"確認済み",入金状況!$D$3&lt;&gt;"確認済み"),NA(),IF(C67&lt;=入金状況!$B$3,D67,0)))</f>
        <v/>
      </c>
      <c r="G67" s="1" t="str">
        <f aca="false">IF(E67="","",IF(E67="確認済み",0,1))</f>
        <v/>
      </c>
      <c r="H67" s="1"/>
    </row>
    <row r="68" customFormat="false" ht="24" hidden="false" customHeight="true" outlineLevel="0" collapsed="false">
      <c r="A68" s="9"/>
      <c r="B68" s="9"/>
      <c r="C68" s="10"/>
      <c r="D68" s="12"/>
      <c r="E68" s="6" t="str">
        <f aca="false">IF(COUNTA(A68:D68)=0,"",IF(NOT(AND(ISTEXT(A68),LEN(A68)=8,EXACT(LEFT(A68,4),"PAY-"),ISNUMBER(FIND(MID(A68,5,1)&amp;"x","0x1x2x3x4x5x6x7x8x9x")),ISNUMBER(FIND(MID(A68,6,1)&amp;"x","0x1x2x3x4x5x6x7x8x9x")),ISNUMBER(FIND(MID(A68,7,1)&amp;"x","0x1x2x3x4x5x6x7x8x9x")),ISNUMBER(FIND(MID(A68,8,1)&amp;"x","0x1x2x3x4x5x6x7x8x9x")))),"入金IDの形式を確認",IF(COUNTIF($A$8:$A$107,A68)&lt;&gt;1,"入金ID重複",IF(NOT(AND(ISTEXT(B68),LEN(B68)=8,EXACT(LEFT(B68,4),"INV-"),ISNUMBER(FIND(MID(B68,5,1)&amp;"x","0x1x2x3x4x5x6x7x8x9x")),ISNUMBER(FIND(MID(B68,6,1)&amp;"x","0x1x2x3x4x5x6x7x8x9x")),ISNUMBER(FIND(MID(B68,7,1)&amp;"x","0x1x2x3x4x5x6x7x8x9x")),ISNUMBER(FIND(MID(B68,8,1)&amp;"x","0x1x2x3x4x5x6x7x8x9x")))),"請求IDの形式を確認",IF(COUNTIF(売上!$A$8:$A$57,B68)&lt;&gt;1,"請求IDが不明・重複",IF(VLOOKUP(B68,売上!$A$8:$F$57,6,FALSE())&lt;&gt;"確認済み","売上入力を確認",IF(NOT(AND(ISNUMBER(C68),C68&gt;=43831,C68&lt;=73050,C68=INT(C68))),"入金日を確認",IF(C68&lt;VLOOKUP(B68,売上!$A$8:$F$57,2,FALSE()),"入金日が売上日より前",IF(NOT(AND(ISNUMBER(D68),D68&gt;=0,D68&lt;=1000000000,D68=INT(D68))),"入金額を確認","確認済み")))))))))</f>
        <v/>
      </c>
      <c r="F68" s="7" t="str">
        <f aca="false">IF(E68="","",IF(OR(E68&lt;&gt;"確認済み",入金状況!$D$3&lt;&gt;"確認済み"),NA(),IF(C68&lt;=入金状況!$B$3,D68,0)))</f>
        <v/>
      </c>
      <c r="G68" s="1" t="str">
        <f aca="false">IF(E68="","",IF(E68="確認済み",0,1))</f>
        <v/>
      </c>
      <c r="H68" s="1"/>
    </row>
    <row r="69" customFormat="false" ht="24" hidden="false" customHeight="true" outlineLevel="0" collapsed="false">
      <c r="A69" s="9"/>
      <c r="B69" s="9"/>
      <c r="C69" s="10"/>
      <c r="D69" s="12"/>
      <c r="E69" s="6" t="str">
        <f aca="false">IF(COUNTA(A69:D69)=0,"",IF(NOT(AND(ISTEXT(A69),LEN(A69)=8,EXACT(LEFT(A69,4),"PAY-"),ISNUMBER(FIND(MID(A69,5,1)&amp;"x","0x1x2x3x4x5x6x7x8x9x")),ISNUMBER(FIND(MID(A69,6,1)&amp;"x","0x1x2x3x4x5x6x7x8x9x")),ISNUMBER(FIND(MID(A69,7,1)&amp;"x","0x1x2x3x4x5x6x7x8x9x")),ISNUMBER(FIND(MID(A69,8,1)&amp;"x","0x1x2x3x4x5x6x7x8x9x")))),"入金IDの形式を確認",IF(COUNTIF($A$8:$A$107,A69)&lt;&gt;1,"入金ID重複",IF(NOT(AND(ISTEXT(B69),LEN(B69)=8,EXACT(LEFT(B69,4),"INV-"),ISNUMBER(FIND(MID(B69,5,1)&amp;"x","0x1x2x3x4x5x6x7x8x9x")),ISNUMBER(FIND(MID(B69,6,1)&amp;"x","0x1x2x3x4x5x6x7x8x9x")),ISNUMBER(FIND(MID(B69,7,1)&amp;"x","0x1x2x3x4x5x6x7x8x9x")),ISNUMBER(FIND(MID(B69,8,1)&amp;"x","0x1x2x3x4x5x6x7x8x9x")))),"請求IDの形式を確認",IF(COUNTIF(売上!$A$8:$A$57,B69)&lt;&gt;1,"請求IDが不明・重複",IF(VLOOKUP(B69,売上!$A$8:$F$57,6,FALSE())&lt;&gt;"確認済み","売上入力を確認",IF(NOT(AND(ISNUMBER(C69),C69&gt;=43831,C69&lt;=73050,C69=INT(C69))),"入金日を確認",IF(C69&lt;VLOOKUP(B69,売上!$A$8:$F$57,2,FALSE()),"入金日が売上日より前",IF(NOT(AND(ISNUMBER(D69),D69&gt;=0,D69&lt;=1000000000,D69=INT(D69))),"入金額を確認","確認済み")))))))))</f>
        <v/>
      </c>
      <c r="F69" s="7" t="str">
        <f aca="false">IF(E69="","",IF(OR(E69&lt;&gt;"確認済み",入金状況!$D$3&lt;&gt;"確認済み"),NA(),IF(C69&lt;=入金状況!$B$3,D69,0)))</f>
        <v/>
      </c>
      <c r="G69" s="1" t="str">
        <f aca="false">IF(E69="","",IF(E69="確認済み",0,1))</f>
        <v/>
      </c>
      <c r="H69" s="1"/>
    </row>
    <row r="70" customFormat="false" ht="24" hidden="false" customHeight="true" outlineLevel="0" collapsed="false">
      <c r="A70" s="9"/>
      <c r="B70" s="9"/>
      <c r="C70" s="10"/>
      <c r="D70" s="12"/>
      <c r="E70" s="6" t="str">
        <f aca="false">IF(COUNTA(A70:D70)=0,"",IF(NOT(AND(ISTEXT(A70),LEN(A70)=8,EXACT(LEFT(A70,4),"PAY-"),ISNUMBER(FIND(MID(A70,5,1)&amp;"x","0x1x2x3x4x5x6x7x8x9x")),ISNUMBER(FIND(MID(A70,6,1)&amp;"x","0x1x2x3x4x5x6x7x8x9x")),ISNUMBER(FIND(MID(A70,7,1)&amp;"x","0x1x2x3x4x5x6x7x8x9x")),ISNUMBER(FIND(MID(A70,8,1)&amp;"x","0x1x2x3x4x5x6x7x8x9x")))),"入金IDの形式を確認",IF(COUNTIF($A$8:$A$107,A70)&lt;&gt;1,"入金ID重複",IF(NOT(AND(ISTEXT(B70),LEN(B70)=8,EXACT(LEFT(B70,4),"INV-"),ISNUMBER(FIND(MID(B70,5,1)&amp;"x","0x1x2x3x4x5x6x7x8x9x")),ISNUMBER(FIND(MID(B70,6,1)&amp;"x","0x1x2x3x4x5x6x7x8x9x")),ISNUMBER(FIND(MID(B70,7,1)&amp;"x","0x1x2x3x4x5x6x7x8x9x")),ISNUMBER(FIND(MID(B70,8,1)&amp;"x","0x1x2x3x4x5x6x7x8x9x")))),"請求IDの形式を確認",IF(COUNTIF(売上!$A$8:$A$57,B70)&lt;&gt;1,"請求IDが不明・重複",IF(VLOOKUP(B70,売上!$A$8:$F$57,6,FALSE())&lt;&gt;"確認済み","売上入力を確認",IF(NOT(AND(ISNUMBER(C70),C70&gt;=43831,C70&lt;=73050,C70=INT(C70))),"入金日を確認",IF(C70&lt;VLOOKUP(B70,売上!$A$8:$F$57,2,FALSE()),"入金日が売上日より前",IF(NOT(AND(ISNUMBER(D70),D70&gt;=0,D70&lt;=1000000000,D70=INT(D70))),"入金額を確認","確認済み")))))))))</f>
        <v/>
      </c>
      <c r="F70" s="7" t="str">
        <f aca="false">IF(E70="","",IF(OR(E70&lt;&gt;"確認済み",入金状況!$D$3&lt;&gt;"確認済み"),NA(),IF(C70&lt;=入金状況!$B$3,D70,0)))</f>
        <v/>
      </c>
      <c r="G70" s="1" t="str">
        <f aca="false">IF(E70="","",IF(E70="確認済み",0,1))</f>
        <v/>
      </c>
      <c r="H70" s="1"/>
    </row>
    <row r="71" customFormat="false" ht="24" hidden="false" customHeight="true" outlineLevel="0" collapsed="false">
      <c r="A71" s="9"/>
      <c r="B71" s="9"/>
      <c r="C71" s="10"/>
      <c r="D71" s="12"/>
      <c r="E71" s="6" t="str">
        <f aca="false">IF(COUNTA(A71:D71)=0,"",IF(NOT(AND(ISTEXT(A71),LEN(A71)=8,EXACT(LEFT(A71,4),"PAY-"),ISNUMBER(FIND(MID(A71,5,1)&amp;"x","0x1x2x3x4x5x6x7x8x9x")),ISNUMBER(FIND(MID(A71,6,1)&amp;"x","0x1x2x3x4x5x6x7x8x9x")),ISNUMBER(FIND(MID(A71,7,1)&amp;"x","0x1x2x3x4x5x6x7x8x9x")),ISNUMBER(FIND(MID(A71,8,1)&amp;"x","0x1x2x3x4x5x6x7x8x9x")))),"入金IDの形式を確認",IF(COUNTIF($A$8:$A$107,A71)&lt;&gt;1,"入金ID重複",IF(NOT(AND(ISTEXT(B71),LEN(B71)=8,EXACT(LEFT(B71,4),"INV-"),ISNUMBER(FIND(MID(B71,5,1)&amp;"x","0x1x2x3x4x5x6x7x8x9x")),ISNUMBER(FIND(MID(B71,6,1)&amp;"x","0x1x2x3x4x5x6x7x8x9x")),ISNUMBER(FIND(MID(B71,7,1)&amp;"x","0x1x2x3x4x5x6x7x8x9x")),ISNUMBER(FIND(MID(B71,8,1)&amp;"x","0x1x2x3x4x5x6x7x8x9x")))),"請求IDの形式を確認",IF(COUNTIF(売上!$A$8:$A$57,B71)&lt;&gt;1,"請求IDが不明・重複",IF(VLOOKUP(B71,売上!$A$8:$F$57,6,FALSE())&lt;&gt;"確認済み","売上入力を確認",IF(NOT(AND(ISNUMBER(C71),C71&gt;=43831,C71&lt;=73050,C71=INT(C71))),"入金日を確認",IF(C71&lt;VLOOKUP(B71,売上!$A$8:$F$57,2,FALSE()),"入金日が売上日より前",IF(NOT(AND(ISNUMBER(D71),D71&gt;=0,D71&lt;=1000000000,D71=INT(D71))),"入金額を確認","確認済み")))))))))</f>
        <v/>
      </c>
      <c r="F71" s="7" t="str">
        <f aca="false">IF(E71="","",IF(OR(E71&lt;&gt;"確認済み",入金状況!$D$3&lt;&gt;"確認済み"),NA(),IF(C71&lt;=入金状況!$B$3,D71,0)))</f>
        <v/>
      </c>
      <c r="G71" s="1" t="str">
        <f aca="false">IF(E71="","",IF(E71="確認済み",0,1))</f>
        <v/>
      </c>
      <c r="H71" s="1"/>
    </row>
    <row r="72" customFormat="false" ht="24" hidden="false" customHeight="true" outlineLevel="0" collapsed="false">
      <c r="A72" s="9"/>
      <c r="B72" s="9"/>
      <c r="C72" s="10"/>
      <c r="D72" s="12"/>
      <c r="E72" s="6" t="str">
        <f aca="false">IF(COUNTA(A72:D72)=0,"",IF(NOT(AND(ISTEXT(A72),LEN(A72)=8,EXACT(LEFT(A72,4),"PAY-"),ISNUMBER(FIND(MID(A72,5,1)&amp;"x","0x1x2x3x4x5x6x7x8x9x")),ISNUMBER(FIND(MID(A72,6,1)&amp;"x","0x1x2x3x4x5x6x7x8x9x")),ISNUMBER(FIND(MID(A72,7,1)&amp;"x","0x1x2x3x4x5x6x7x8x9x")),ISNUMBER(FIND(MID(A72,8,1)&amp;"x","0x1x2x3x4x5x6x7x8x9x")))),"入金IDの形式を確認",IF(COUNTIF($A$8:$A$107,A72)&lt;&gt;1,"入金ID重複",IF(NOT(AND(ISTEXT(B72),LEN(B72)=8,EXACT(LEFT(B72,4),"INV-"),ISNUMBER(FIND(MID(B72,5,1)&amp;"x","0x1x2x3x4x5x6x7x8x9x")),ISNUMBER(FIND(MID(B72,6,1)&amp;"x","0x1x2x3x4x5x6x7x8x9x")),ISNUMBER(FIND(MID(B72,7,1)&amp;"x","0x1x2x3x4x5x6x7x8x9x")),ISNUMBER(FIND(MID(B72,8,1)&amp;"x","0x1x2x3x4x5x6x7x8x9x")))),"請求IDの形式を確認",IF(COUNTIF(売上!$A$8:$A$57,B72)&lt;&gt;1,"請求IDが不明・重複",IF(VLOOKUP(B72,売上!$A$8:$F$57,6,FALSE())&lt;&gt;"確認済み","売上入力を確認",IF(NOT(AND(ISNUMBER(C72),C72&gt;=43831,C72&lt;=73050,C72=INT(C72))),"入金日を確認",IF(C72&lt;VLOOKUP(B72,売上!$A$8:$F$57,2,FALSE()),"入金日が売上日より前",IF(NOT(AND(ISNUMBER(D72),D72&gt;=0,D72&lt;=1000000000,D72=INT(D72))),"入金額を確認","確認済み")))))))))</f>
        <v/>
      </c>
      <c r="F72" s="7" t="str">
        <f aca="false">IF(E72="","",IF(OR(E72&lt;&gt;"確認済み",入金状況!$D$3&lt;&gt;"確認済み"),NA(),IF(C72&lt;=入金状況!$B$3,D72,0)))</f>
        <v/>
      </c>
      <c r="G72" s="1" t="str">
        <f aca="false">IF(E72="","",IF(E72="確認済み",0,1))</f>
        <v/>
      </c>
      <c r="H72" s="1"/>
    </row>
    <row r="73" customFormat="false" ht="24" hidden="false" customHeight="true" outlineLevel="0" collapsed="false">
      <c r="A73" s="9"/>
      <c r="B73" s="9"/>
      <c r="C73" s="10"/>
      <c r="D73" s="12"/>
      <c r="E73" s="6" t="str">
        <f aca="false">IF(COUNTA(A73:D73)=0,"",IF(NOT(AND(ISTEXT(A73),LEN(A73)=8,EXACT(LEFT(A73,4),"PAY-"),ISNUMBER(FIND(MID(A73,5,1)&amp;"x","0x1x2x3x4x5x6x7x8x9x")),ISNUMBER(FIND(MID(A73,6,1)&amp;"x","0x1x2x3x4x5x6x7x8x9x")),ISNUMBER(FIND(MID(A73,7,1)&amp;"x","0x1x2x3x4x5x6x7x8x9x")),ISNUMBER(FIND(MID(A73,8,1)&amp;"x","0x1x2x3x4x5x6x7x8x9x")))),"入金IDの形式を確認",IF(COUNTIF($A$8:$A$107,A73)&lt;&gt;1,"入金ID重複",IF(NOT(AND(ISTEXT(B73),LEN(B73)=8,EXACT(LEFT(B73,4),"INV-"),ISNUMBER(FIND(MID(B73,5,1)&amp;"x","0x1x2x3x4x5x6x7x8x9x")),ISNUMBER(FIND(MID(B73,6,1)&amp;"x","0x1x2x3x4x5x6x7x8x9x")),ISNUMBER(FIND(MID(B73,7,1)&amp;"x","0x1x2x3x4x5x6x7x8x9x")),ISNUMBER(FIND(MID(B73,8,1)&amp;"x","0x1x2x3x4x5x6x7x8x9x")))),"請求IDの形式を確認",IF(COUNTIF(売上!$A$8:$A$57,B73)&lt;&gt;1,"請求IDが不明・重複",IF(VLOOKUP(B73,売上!$A$8:$F$57,6,FALSE())&lt;&gt;"確認済み","売上入力を確認",IF(NOT(AND(ISNUMBER(C73),C73&gt;=43831,C73&lt;=73050,C73=INT(C73))),"入金日を確認",IF(C73&lt;VLOOKUP(B73,売上!$A$8:$F$57,2,FALSE()),"入金日が売上日より前",IF(NOT(AND(ISNUMBER(D73),D73&gt;=0,D73&lt;=1000000000,D73=INT(D73))),"入金額を確認","確認済み")))))))))</f>
        <v/>
      </c>
      <c r="F73" s="7" t="str">
        <f aca="false">IF(E73="","",IF(OR(E73&lt;&gt;"確認済み",入金状況!$D$3&lt;&gt;"確認済み"),NA(),IF(C73&lt;=入金状況!$B$3,D73,0)))</f>
        <v/>
      </c>
      <c r="G73" s="1" t="str">
        <f aca="false">IF(E73="","",IF(E73="確認済み",0,1))</f>
        <v/>
      </c>
      <c r="H73" s="1"/>
    </row>
    <row r="74" customFormat="false" ht="24" hidden="false" customHeight="true" outlineLevel="0" collapsed="false">
      <c r="A74" s="9"/>
      <c r="B74" s="9"/>
      <c r="C74" s="10"/>
      <c r="D74" s="12"/>
      <c r="E74" s="6" t="str">
        <f aca="false">IF(COUNTA(A74:D74)=0,"",IF(NOT(AND(ISTEXT(A74),LEN(A74)=8,EXACT(LEFT(A74,4),"PAY-"),ISNUMBER(FIND(MID(A74,5,1)&amp;"x","0x1x2x3x4x5x6x7x8x9x")),ISNUMBER(FIND(MID(A74,6,1)&amp;"x","0x1x2x3x4x5x6x7x8x9x")),ISNUMBER(FIND(MID(A74,7,1)&amp;"x","0x1x2x3x4x5x6x7x8x9x")),ISNUMBER(FIND(MID(A74,8,1)&amp;"x","0x1x2x3x4x5x6x7x8x9x")))),"入金IDの形式を確認",IF(COUNTIF($A$8:$A$107,A74)&lt;&gt;1,"入金ID重複",IF(NOT(AND(ISTEXT(B74),LEN(B74)=8,EXACT(LEFT(B74,4),"INV-"),ISNUMBER(FIND(MID(B74,5,1)&amp;"x","0x1x2x3x4x5x6x7x8x9x")),ISNUMBER(FIND(MID(B74,6,1)&amp;"x","0x1x2x3x4x5x6x7x8x9x")),ISNUMBER(FIND(MID(B74,7,1)&amp;"x","0x1x2x3x4x5x6x7x8x9x")),ISNUMBER(FIND(MID(B74,8,1)&amp;"x","0x1x2x3x4x5x6x7x8x9x")))),"請求IDの形式を確認",IF(COUNTIF(売上!$A$8:$A$57,B74)&lt;&gt;1,"請求IDが不明・重複",IF(VLOOKUP(B74,売上!$A$8:$F$57,6,FALSE())&lt;&gt;"確認済み","売上入力を確認",IF(NOT(AND(ISNUMBER(C74),C74&gt;=43831,C74&lt;=73050,C74=INT(C74))),"入金日を確認",IF(C74&lt;VLOOKUP(B74,売上!$A$8:$F$57,2,FALSE()),"入金日が売上日より前",IF(NOT(AND(ISNUMBER(D74),D74&gt;=0,D74&lt;=1000000000,D74=INT(D74))),"入金額を確認","確認済み")))))))))</f>
        <v/>
      </c>
      <c r="F74" s="7" t="str">
        <f aca="false">IF(E74="","",IF(OR(E74&lt;&gt;"確認済み",入金状況!$D$3&lt;&gt;"確認済み"),NA(),IF(C74&lt;=入金状況!$B$3,D74,0)))</f>
        <v/>
      </c>
      <c r="G74" s="1" t="str">
        <f aca="false">IF(E74="","",IF(E74="確認済み",0,1))</f>
        <v/>
      </c>
      <c r="H74" s="1"/>
    </row>
    <row r="75" customFormat="false" ht="24" hidden="false" customHeight="true" outlineLevel="0" collapsed="false">
      <c r="A75" s="9"/>
      <c r="B75" s="9"/>
      <c r="C75" s="10"/>
      <c r="D75" s="12"/>
      <c r="E75" s="6" t="str">
        <f aca="false">IF(COUNTA(A75:D75)=0,"",IF(NOT(AND(ISTEXT(A75),LEN(A75)=8,EXACT(LEFT(A75,4),"PAY-"),ISNUMBER(FIND(MID(A75,5,1)&amp;"x","0x1x2x3x4x5x6x7x8x9x")),ISNUMBER(FIND(MID(A75,6,1)&amp;"x","0x1x2x3x4x5x6x7x8x9x")),ISNUMBER(FIND(MID(A75,7,1)&amp;"x","0x1x2x3x4x5x6x7x8x9x")),ISNUMBER(FIND(MID(A75,8,1)&amp;"x","0x1x2x3x4x5x6x7x8x9x")))),"入金IDの形式を確認",IF(COUNTIF($A$8:$A$107,A75)&lt;&gt;1,"入金ID重複",IF(NOT(AND(ISTEXT(B75),LEN(B75)=8,EXACT(LEFT(B75,4),"INV-"),ISNUMBER(FIND(MID(B75,5,1)&amp;"x","0x1x2x3x4x5x6x7x8x9x")),ISNUMBER(FIND(MID(B75,6,1)&amp;"x","0x1x2x3x4x5x6x7x8x9x")),ISNUMBER(FIND(MID(B75,7,1)&amp;"x","0x1x2x3x4x5x6x7x8x9x")),ISNUMBER(FIND(MID(B75,8,1)&amp;"x","0x1x2x3x4x5x6x7x8x9x")))),"請求IDの形式を確認",IF(COUNTIF(売上!$A$8:$A$57,B75)&lt;&gt;1,"請求IDが不明・重複",IF(VLOOKUP(B75,売上!$A$8:$F$57,6,FALSE())&lt;&gt;"確認済み","売上入力を確認",IF(NOT(AND(ISNUMBER(C75),C75&gt;=43831,C75&lt;=73050,C75=INT(C75))),"入金日を確認",IF(C75&lt;VLOOKUP(B75,売上!$A$8:$F$57,2,FALSE()),"入金日が売上日より前",IF(NOT(AND(ISNUMBER(D75),D75&gt;=0,D75&lt;=1000000000,D75=INT(D75))),"入金額を確認","確認済み")))))))))</f>
        <v/>
      </c>
      <c r="F75" s="7" t="str">
        <f aca="false">IF(E75="","",IF(OR(E75&lt;&gt;"確認済み",入金状況!$D$3&lt;&gt;"確認済み"),NA(),IF(C75&lt;=入金状況!$B$3,D75,0)))</f>
        <v/>
      </c>
      <c r="G75" s="1" t="str">
        <f aca="false">IF(E75="","",IF(E75="確認済み",0,1))</f>
        <v/>
      </c>
      <c r="H75" s="1"/>
    </row>
    <row r="76" customFormat="false" ht="24" hidden="false" customHeight="true" outlineLevel="0" collapsed="false">
      <c r="A76" s="9"/>
      <c r="B76" s="9"/>
      <c r="C76" s="10"/>
      <c r="D76" s="12"/>
      <c r="E76" s="6" t="str">
        <f aca="false">IF(COUNTA(A76:D76)=0,"",IF(NOT(AND(ISTEXT(A76),LEN(A76)=8,EXACT(LEFT(A76,4),"PAY-"),ISNUMBER(FIND(MID(A76,5,1)&amp;"x","0x1x2x3x4x5x6x7x8x9x")),ISNUMBER(FIND(MID(A76,6,1)&amp;"x","0x1x2x3x4x5x6x7x8x9x")),ISNUMBER(FIND(MID(A76,7,1)&amp;"x","0x1x2x3x4x5x6x7x8x9x")),ISNUMBER(FIND(MID(A76,8,1)&amp;"x","0x1x2x3x4x5x6x7x8x9x")))),"入金IDの形式を確認",IF(COUNTIF($A$8:$A$107,A76)&lt;&gt;1,"入金ID重複",IF(NOT(AND(ISTEXT(B76),LEN(B76)=8,EXACT(LEFT(B76,4),"INV-"),ISNUMBER(FIND(MID(B76,5,1)&amp;"x","0x1x2x3x4x5x6x7x8x9x")),ISNUMBER(FIND(MID(B76,6,1)&amp;"x","0x1x2x3x4x5x6x7x8x9x")),ISNUMBER(FIND(MID(B76,7,1)&amp;"x","0x1x2x3x4x5x6x7x8x9x")),ISNUMBER(FIND(MID(B76,8,1)&amp;"x","0x1x2x3x4x5x6x7x8x9x")))),"請求IDの形式を確認",IF(COUNTIF(売上!$A$8:$A$57,B76)&lt;&gt;1,"請求IDが不明・重複",IF(VLOOKUP(B76,売上!$A$8:$F$57,6,FALSE())&lt;&gt;"確認済み","売上入力を確認",IF(NOT(AND(ISNUMBER(C76),C76&gt;=43831,C76&lt;=73050,C76=INT(C76))),"入金日を確認",IF(C76&lt;VLOOKUP(B76,売上!$A$8:$F$57,2,FALSE()),"入金日が売上日より前",IF(NOT(AND(ISNUMBER(D76),D76&gt;=0,D76&lt;=1000000000,D76=INT(D76))),"入金額を確認","確認済み")))))))))</f>
        <v/>
      </c>
      <c r="F76" s="7" t="str">
        <f aca="false">IF(E76="","",IF(OR(E76&lt;&gt;"確認済み",入金状況!$D$3&lt;&gt;"確認済み"),NA(),IF(C76&lt;=入金状況!$B$3,D76,0)))</f>
        <v/>
      </c>
      <c r="G76" s="1" t="str">
        <f aca="false">IF(E76="","",IF(E76="確認済み",0,1))</f>
        <v/>
      </c>
      <c r="H76" s="1"/>
    </row>
    <row r="77" customFormat="false" ht="24" hidden="false" customHeight="true" outlineLevel="0" collapsed="false">
      <c r="A77" s="9"/>
      <c r="B77" s="9"/>
      <c r="C77" s="10"/>
      <c r="D77" s="12"/>
      <c r="E77" s="6" t="str">
        <f aca="false">IF(COUNTA(A77:D77)=0,"",IF(NOT(AND(ISTEXT(A77),LEN(A77)=8,EXACT(LEFT(A77,4),"PAY-"),ISNUMBER(FIND(MID(A77,5,1)&amp;"x","0x1x2x3x4x5x6x7x8x9x")),ISNUMBER(FIND(MID(A77,6,1)&amp;"x","0x1x2x3x4x5x6x7x8x9x")),ISNUMBER(FIND(MID(A77,7,1)&amp;"x","0x1x2x3x4x5x6x7x8x9x")),ISNUMBER(FIND(MID(A77,8,1)&amp;"x","0x1x2x3x4x5x6x7x8x9x")))),"入金IDの形式を確認",IF(COUNTIF($A$8:$A$107,A77)&lt;&gt;1,"入金ID重複",IF(NOT(AND(ISTEXT(B77),LEN(B77)=8,EXACT(LEFT(B77,4),"INV-"),ISNUMBER(FIND(MID(B77,5,1)&amp;"x","0x1x2x3x4x5x6x7x8x9x")),ISNUMBER(FIND(MID(B77,6,1)&amp;"x","0x1x2x3x4x5x6x7x8x9x")),ISNUMBER(FIND(MID(B77,7,1)&amp;"x","0x1x2x3x4x5x6x7x8x9x")),ISNUMBER(FIND(MID(B77,8,1)&amp;"x","0x1x2x3x4x5x6x7x8x9x")))),"請求IDの形式を確認",IF(COUNTIF(売上!$A$8:$A$57,B77)&lt;&gt;1,"請求IDが不明・重複",IF(VLOOKUP(B77,売上!$A$8:$F$57,6,FALSE())&lt;&gt;"確認済み","売上入力を確認",IF(NOT(AND(ISNUMBER(C77),C77&gt;=43831,C77&lt;=73050,C77=INT(C77))),"入金日を確認",IF(C77&lt;VLOOKUP(B77,売上!$A$8:$F$57,2,FALSE()),"入金日が売上日より前",IF(NOT(AND(ISNUMBER(D77),D77&gt;=0,D77&lt;=1000000000,D77=INT(D77))),"入金額を確認","確認済み")))))))))</f>
        <v/>
      </c>
      <c r="F77" s="7" t="str">
        <f aca="false">IF(E77="","",IF(OR(E77&lt;&gt;"確認済み",入金状況!$D$3&lt;&gt;"確認済み"),NA(),IF(C77&lt;=入金状況!$B$3,D77,0)))</f>
        <v/>
      </c>
      <c r="G77" s="1" t="str">
        <f aca="false">IF(E77="","",IF(E77="確認済み",0,1))</f>
        <v/>
      </c>
      <c r="H77" s="1"/>
    </row>
    <row r="78" customFormat="false" ht="24" hidden="false" customHeight="true" outlineLevel="0" collapsed="false">
      <c r="A78" s="9"/>
      <c r="B78" s="9"/>
      <c r="C78" s="10"/>
      <c r="D78" s="12"/>
      <c r="E78" s="6" t="str">
        <f aca="false">IF(COUNTA(A78:D78)=0,"",IF(NOT(AND(ISTEXT(A78),LEN(A78)=8,EXACT(LEFT(A78,4),"PAY-"),ISNUMBER(FIND(MID(A78,5,1)&amp;"x","0x1x2x3x4x5x6x7x8x9x")),ISNUMBER(FIND(MID(A78,6,1)&amp;"x","0x1x2x3x4x5x6x7x8x9x")),ISNUMBER(FIND(MID(A78,7,1)&amp;"x","0x1x2x3x4x5x6x7x8x9x")),ISNUMBER(FIND(MID(A78,8,1)&amp;"x","0x1x2x3x4x5x6x7x8x9x")))),"入金IDの形式を確認",IF(COUNTIF($A$8:$A$107,A78)&lt;&gt;1,"入金ID重複",IF(NOT(AND(ISTEXT(B78),LEN(B78)=8,EXACT(LEFT(B78,4),"INV-"),ISNUMBER(FIND(MID(B78,5,1)&amp;"x","0x1x2x3x4x5x6x7x8x9x")),ISNUMBER(FIND(MID(B78,6,1)&amp;"x","0x1x2x3x4x5x6x7x8x9x")),ISNUMBER(FIND(MID(B78,7,1)&amp;"x","0x1x2x3x4x5x6x7x8x9x")),ISNUMBER(FIND(MID(B78,8,1)&amp;"x","0x1x2x3x4x5x6x7x8x9x")))),"請求IDの形式を確認",IF(COUNTIF(売上!$A$8:$A$57,B78)&lt;&gt;1,"請求IDが不明・重複",IF(VLOOKUP(B78,売上!$A$8:$F$57,6,FALSE())&lt;&gt;"確認済み","売上入力を確認",IF(NOT(AND(ISNUMBER(C78),C78&gt;=43831,C78&lt;=73050,C78=INT(C78))),"入金日を確認",IF(C78&lt;VLOOKUP(B78,売上!$A$8:$F$57,2,FALSE()),"入金日が売上日より前",IF(NOT(AND(ISNUMBER(D78),D78&gt;=0,D78&lt;=1000000000,D78=INT(D78))),"入金額を確認","確認済み")))))))))</f>
        <v/>
      </c>
      <c r="F78" s="7" t="str">
        <f aca="false">IF(E78="","",IF(OR(E78&lt;&gt;"確認済み",入金状況!$D$3&lt;&gt;"確認済み"),NA(),IF(C78&lt;=入金状況!$B$3,D78,0)))</f>
        <v/>
      </c>
      <c r="G78" s="1" t="str">
        <f aca="false">IF(E78="","",IF(E78="確認済み",0,1))</f>
        <v/>
      </c>
      <c r="H78" s="1"/>
    </row>
    <row r="79" customFormat="false" ht="24" hidden="false" customHeight="true" outlineLevel="0" collapsed="false">
      <c r="A79" s="9"/>
      <c r="B79" s="9"/>
      <c r="C79" s="10"/>
      <c r="D79" s="12"/>
      <c r="E79" s="6" t="str">
        <f aca="false">IF(COUNTA(A79:D79)=0,"",IF(NOT(AND(ISTEXT(A79),LEN(A79)=8,EXACT(LEFT(A79,4),"PAY-"),ISNUMBER(FIND(MID(A79,5,1)&amp;"x","0x1x2x3x4x5x6x7x8x9x")),ISNUMBER(FIND(MID(A79,6,1)&amp;"x","0x1x2x3x4x5x6x7x8x9x")),ISNUMBER(FIND(MID(A79,7,1)&amp;"x","0x1x2x3x4x5x6x7x8x9x")),ISNUMBER(FIND(MID(A79,8,1)&amp;"x","0x1x2x3x4x5x6x7x8x9x")))),"入金IDの形式を確認",IF(COUNTIF($A$8:$A$107,A79)&lt;&gt;1,"入金ID重複",IF(NOT(AND(ISTEXT(B79),LEN(B79)=8,EXACT(LEFT(B79,4),"INV-"),ISNUMBER(FIND(MID(B79,5,1)&amp;"x","0x1x2x3x4x5x6x7x8x9x")),ISNUMBER(FIND(MID(B79,6,1)&amp;"x","0x1x2x3x4x5x6x7x8x9x")),ISNUMBER(FIND(MID(B79,7,1)&amp;"x","0x1x2x3x4x5x6x7x8x9x")),ISNUMBER(FIND(MID(B79,8,1)&amp;"x","0x1x2x3x4x5x6x7x8x9x")))),"請求IDの形式を確認",IF(COUNTIF(売上!$A$8:$A$57,B79)&lt;&gt;1,"請求IDが不明・重複",IF(VLOOKUP(B79,売上!$A$8:$F$57,6,FALSE())&lt;&gt;"確認済み","売上入力を確認",IF(NOT(AND(ISNUMBER(C79),C79&gt;=43831,C79&lt;=73050,C79=INT(C79))),"入金日を確認",IF(C79&lt;VLOOKUP(B79,売上!$A$8:$F$57,2,FALSE()),"入金日が売上日より前",IF(NOT(AND(ISNUMBER(D79),D79&gt;=0,D79&lt;=1000000000,D79=INT(D79))),"入金額を確認","確認済み")))))))))</f>
        <v/>
      </c>
      <c r="F79" s="7" t="str">
        <f aca="false">IF(E79="","",IF(OR(E79&lt;&gt;"確認済み",入金状況!$D$3&lt;&gt;"確認済み"),NA(),IF(C79&lt;=入金状況!$B$3,D79,0)))</f>
        <v/>
      </c>
      <c r="G79" s="1" t="str">
        <f aca="false">IF(E79="","",IF(E79="確認済み",0,1))</f>
        <v/>
      </c>
      <c r="H79" s="1"/>
    </row>
    <row r="80" customFormat="false" ht="24" hidden="false" customHeight="true" outlineLevel="0" collapsed="false">
      <c r="A80" s="9"/>
      <c r="B80" s="9"/>
      <c r="C80" s="10"/>
      <c r="D80" s="12"/>
      <c r="E80" s="6" t="str">
        <f aca="false">IF(COUNTA(A80:D80)=0,"",IF(NOT(AND(ISTEXT(A80),LEN(A80)=8,EXACT(LEFT(A80,4),"PAY-"),ISNUMBER(FIND(MID(A80,5,1)&amp;"x","0x1x2x3x4x5x6x7x8x9x")),ISNUMBER(FIND(MID(A80,6,1)&amp;"x","0x1x2x3x4x5x6x7x8x9x")),ISNUMBER(FIND(MID(A80,7,1)&amp;"x","0x1x2x3x4x5x6x7x8x9x")),ISNUMBER(FIND(MID(A80,8,1)&amp;"x","0x1x2x3x4x5x6x7x8x9x")))),"入金IDの形式を確認",IF(COUNTIF($A$8:$A$107,A80)&lt;&gt;1,"入金ID重複",IF(NOT(AND(ISTEXT(B80),LEN(B80)=8,EXACT(LEFT(B80,4),"INV-"),ISNUMBER(FIND(MID(B80,5,1)&amp;"x","0x1x2x3x4x5x6x7x8x9x")),ISNUMBER(FIND(MID(B80,6,1)&amp;"x","0x1x2x3x4x5x6x7x8x9x")),ISNUMBER(FIND(MID(B80,7,1)&amp;"x","0x1x2x3x4x5x6x7x8x9x")),ISNUMBER(FIND(MID(B80,8,1)&amp;"x","0x1x2x3x4x5x6x7x8x9x")))),"請求IDの形式を確認",IF(COUNTIF(売上!$A$8:$A$57,B80)&lt;&gt;1,"請求IDが不明・重複",IF(VLOOKUP(B80,売上!$A$8:$F$57,6,FALSE())&lt;&gt;"確認済み","売上入力を確認",IF(NOT(AND(ISNUMBER(C80),C80&gt;=43831,C80&lt;=73050,C80=INT(C80))),"入金日を確認",IF(C80&lt;VLOOKUP(B80,売上!$A$8:$F$57,2,FALSE()),"入金日が売上日より前",IF(NOT(AND(ISNUMBER(D80),D80&gt;=0,D80&lt;=1000000000,D80=INT(D80))),"入金額を確認","確認済み")))))))))</f>
        <v/>
      </c>
      <c r="F80" s="7" t="str">
        <f aca="false">IF(E80="","",IF(OR(E80&lt;&gt;"確認済み",入金状況!$D$3&lt;&gt;"確認済み"),NA(),IF(C80&lt;=入金状況!$B$3,D80,0)))</f>
        <v/>
      </c>
      <c r="G80" s="1" t="str">
        <f aca="false">IF(E80="","",IF(E80="確認済み",0,1))</f>
        <v/>
      </c>
      <c r="H80" s="1"/>
    </row>
    <row r="81" customFormat="false" ht="24" hidden="false" customHeight="true" outlineLevel="0" collapsed="false">
      <c r="A81" s="9"/>
      <c r="B81" s="9"/>
      <c r="C81" s="10"/>
      <c r="D81" s="12"/>
      <c r="E81" s="6" t="str">
        <f aca="false">IF(COUNTA(A81:D81)=0,"",IF(NOT(AND(ISTEXT(A81),LEN(A81)=8,EXACT(LEFT(A81,4),"PAY-"),ISNUMBER(FIND(MID(A81,5,1)&amp;"x","0x1x2x3x4x5x6x7x8x9x")),ISNUMBER(FIND(MID(A81,6,1)&amp;"x","0x1x2x3x4x5x6x7x8x9x")),ISNUMBER(FIND(MID(A81,7,1)&amp;"x","0x1x2x3x4x5x6x7x8x9x")),ISNUMBER(FIND(MID(A81,8,1)&amp;"x","0x1x2x3x4x5x6x7x8x9x")))),"入金IDの形式を確認",IF(COUNTIF($A$8:$A$107,A81)&lt;&gt;1,"入金ID重複",IF(NOT(AND(ISTEXT(B81),LEN(B81)=8,EXACT(LEFT(B81,4),"INV-"),ISNUMBER(FIND(MID(B81,5,1)&amp;"x","0x1x2x3x4x5x6x7x8x9x")),ISNUMBER(FIND(MID(B81,6,1)&amp;"x","0x1x2x3x4x5x6x7x8x9x")),ISNUMBER(FIND(MID(B81,7,1)&amp;"x","0x1x2x3x4x5x6x7x8x9x")),ISNUMBER(FIND(MID(B81,8,1)&amp;"x","0x1x2x3x4x5x6x7x8x9x")))),"請求IDの形式を確認",IF(COUNTIF(売上!$A$8:$A$57,B81)&lt;&gt;1,"請求IDが不明・重複",IF(VLOOKUP(B81,売上!$A$8:$F$57,6,FALSE())&lt;&gt;"確認済み","売上入力を確認",IF(NOT(AND(ISNUMBER(C81),C81&gt;=43831,C81&lt;=73050,C81=INT(C81))),"入金日を確認",IF(C81&lt;VLOOKUP(B81,売上!$A$8:$F$57,2,FALSE()),"入金日が売上日より前",IF(NOT(AND(ISNUMBER(D81),D81&gt;=0,D81&lt;=1000000000,D81=INT(D81))),"入金額を確認","確認済み")))))))))</f>
        <v/>
      </c>
      <c r="F81" s="7" t="str">
        <f aca="false">IF(E81="","",IF(OR(E81&lt;&gt;"確認済み",入金状況!$D$3&lt;&gt;"確認済み"),NA(),IF(C81&lt;=入金状況!$B$3,D81,0)))</f>
        <v/>
      </c>
      <c r="G81" s="1" t="str">
        <f aca="false">IF(E81="","",IF(E81="確認済み",0,1))</f>
        <v/>
      </c>
      <c r="H81" s="1"/>
    </row>
    <row r="82" customFormat="false" ht="24" hidden="false" customHeight="true" outlineLevel="0" collapsed="false">
      <c r="A82" s="9"/>
      <c r="B82" s="9"/>
      <c r="C82" s="10"/>
      <c r="D82" s="12"/>
      <c r="E82" s="6" t="str">
        <f aca="false">IF(COUNTA(A82:D82)=0,"",IF(NOT(AND(ISTEXT(A82),LEN(A82)=8,EXACT(LEFT(A82,4),"PAY-"),ISNUMBER(FIND(MID(A82,5,1)&amp;"x","0x1x2x3x4x5x6x7x8x9x")),ISNUMBER(FIND(MID(A82,6,1)&amp;"x","0x1x2x3x4x5x6x7x8x9x")),ISNUMBER(FIND(MID(A82,7,1)&amp;"x","0x1x2x3x4x5x6x7x8x9x")),ISNUMBER(FIND(MID(A82,8,1)&amp;"x","0x1x2x3x4x5x6x7x8x9x")))),"入金IDの形式を確認",IF(COUNTIF($A$8:$A$107,A82)&lt;&gt;1,"入金ID重複",IF(NOT(AND(ISTEXT(B82),LEN(B82)=8,EXACT(LEFT(B82,4),"INV-"),ISNUMBER(FIND(MID(B82,5,1)&amp;"x","0x1x2x3x4x5x6x7x8x9x")),ISNUMBER(FIND(MID(B82,6,1)&amp;"x","0x1x2x3x4x5x6x7x8x9x")),ISNUMBER(FIND(MID(B82,7,1)&amp;"x","0x1x2x3x4x5x6x7x8x9x")),ISNUMBER(FIND(MID(B82,8,1)&amp;"x","0x1x2x3x4x5x6x7x8x9x")))),"請求IDの形式を確認",IF(COUNTIF(売上!$A$8:$A$57,B82)&lt;&gt;1,"請求IDが不明・重複",IF(VLOOKUP(B82,売上!$A$8:$F$57,6,FALSE())&lt;&gt;"確認済み","売上入力を確認",IF(NOT(AND(ISNUMBER(C82),C82&gt;=43831,C82&lt;=73050,C82=INT(C82))),"入金日を確認",IF(C82&lt;VLOOKUP(B82,売上!$A$8:$F$57,2,FALSE()),"入金日が売上日より前",IF(NOT(AND(ISNUMBER(D82),D82&gt;=0,D82&lt;=1000000000,D82=INT(D82))),"入金額を確認","確認済み")))))))))</f>
        <v/>
      </c>
      <c r="F82" s="7" t="str">
        <f aca="false">IF(E82="","",IF(OR(E82&lt;&gt;"確認済み",入金状況!$D$3&lt;&gt;"確認済み"),NA(),IF(C82&lt;=入金状況!$B$3,D82,0)))</f>
        <v/>
      </c>
      <c r="G82" s="1" t="str">
        <f aca="false">IF(E82="","",IF(E82="確認済み",0,1))</f>
        <v/>
      </c>
      <c r="H82" s="1"/>
    </row>
    <row r="83" customFormat="false" ht="24" hidden="false" customHeight="true" outlineLevel="0" collapsed="false">
      <c r="A83" s="9"/>
      <c r="B83" s="9"/>
      <c r="C83" s="10"/>
      <c r="D83" s="12"/>
      <c r="E83" s="6" t="str">
        <f aca="false">IF(COUNTA(A83:D83)=0,"",IF(NOT(AND(ISTEXT(A83),LEN(A83)=8,EXACT(LEFT(A83,4),"PAY-"),ISNUMBER(FIND(MID(A83,5,1)&amp;"x","0x1x2x3x4x5x6x7x8x9x")),ISNUMBER(FIND(MID(A83,6,1)&amp;"x","0x1x2x3x4x5x6x7x8x9x")),ISNUMBER(FIND(MID(A83,7,1)&amp;"x","0x1x2x3x4x5x6x7x8x9x")),ISNUMBER(FIND(MID(A83,8,1)&amp;"x","0x1x2x3x4x5x6x7x8x9x")))),"入金IDの形式を確認",IF(COUNTIF($A$8:$A$107,A83)&lt;&gt;1,"入金ID重複",IF(NOT(AND(ISTEXT(B83),LEN(B83)=8,EXACT(LEFT(B83,4),"INV-"),ISNUMBER(FIND(MID(B83,5,1)&amp;"x","0x1x2x3x4x5x6x7x8x9x")),ISNUMBER(FIND(MID(B83,6,1)&amp;"x","0x1x2x3x4x5x6x7x8x9x")),ISNUMBER(FIND(MID(B83,7,1)&amp;"x","0x1x2x3x4x5x6x7x8x9x")),ISNUMBER(FIND(MID(B83,8,1)&amp;"x","0x1x2x3x4x5x6x7x8x9x")))),"請求IDの形式を確認",IF(COUNTIF(売上!$A$8:$A$57,B83)&lt;&gt;1,"請求IDが不明・重複",IF(VLOOKUP(B83,売上!$A$8:$F$57,6,FALSE())&lt;&gt;"確認済み","売上入力を確認",IF(NOT(AND(ISNUMBER(C83),C83&gt;=43831,C83&lt;=73050,C83=INT(C83))),"入金日を確認",IF(C83&lt;VLOOKUP(B83,売上!$A$8:$F$57,2,FALSE()),"入金日が売上日より前",IF(NOT(AND(ISNUMBER(D83),D83&gt;=0,D83&lt;=1000000000,D83=INT(D83))),"入金額を確認","確認済み")))))))))</f>
        <v/>
      </c>
      <c r="F83" s="7" t="str">
        <f aca="false">IF(E83="","",IF(OR(E83&lt;&gt;"確認済み",入金状況!$D$3&lt;&gt;"確認済み"),NA(),IF(C83&lt;=入金状況!$B$3,D83,0)))</f>
        <v/>
      </c>
      <c r="G83" s="1" t="str">
        <f aca="false">IF(E83="","",IF(E83="確認済み",0,1))</f>
        <v/>
      </c>
      <c r="H83" s="1"/>
    </row>
    <row r="84" customFormat="false" ht="24" hidden="false" customHeight="true" outlineLevel="0" collapsed="false">
      <c r="A84" s="9"/>
      <c r="B84" s="9"/>
      <c r="C84" s="10"/>
      <c r="D84" s="12"/>
      <c r="E84" s="6" t="str">
        <f aca="false">IF(COUNTA(A84:D84)=0,"",IF(NOT(AND(ISTEXT(A84),LEN(A84)=8,EXACT(LEFT(A84,4),"PAY-"),ISNUMBER(FIND(MID(A84,5,1)&amp;"x","0x1x2x3x4x5x6x7x8x9x")),ISNUMBER(FIND(MID(A84,6,1)&amp;"x","0x1x2x3x4x5x6x7x8x9x")),ISNUMBER(FIND(MID(A84,7,1)&amp;"x","0x1x2x3x4x5x6x7x8x9x")),ISNUMBER(FIND(MID(A84,8,1)&amp;"x","0x1x2x3x4x5x6x7x8x9x")))),"入金IDの形式を確認",IF(COUNTIF($A$8:$A$107,A84)&lt;&gt;1,"入金ID重複",IF(NOT(AND(ISTEXT(B84),LEN(B84)=8,EXACT(LEFT(B84,4),"INV-"),ISNUMBER(FIND(MID(B84,5,1)&amp;"x","0x1x2x3x4x5x6x7x8x9x")),ISNUMBER(FIND(MID(B84,6,1)&amp;"x","0x1x2x3x4x5x6x7x8x9x")),ISNUMBER(FIND(MID(B84,7,1)&amp;"x","0x1x2x3x4x5x6x7x8x9x")),ISNUMBER(FIND(MID(B84,8,1)&amp;"x","0x1x2x3x4x5x6x7x8x9x")))),"請求IDの形式を確認",IF(COUNTIF(売上!$A$8:$A$57,B84)&lt;&gt;1,"請求IDが不明・重複",IF(VLOOKUP(B84,売上!$A$8:$F$57,6,FALSE())&lt;&gt;"確認済み","売上入力を確認",IF(NOT(AND(ISNUMBER(C84),C84&gt;=43831,C84&lt;=73050,C84=INT(C84))),"入金日を確認",IF(C84&lt;VLOOKUP(B84,売上!$A$8:$F$57,2,FALSE()),"入金日が売上日より前",IF(NOT(AND(ISNUMBER(D84),D84&gt;=0,D84&lt;=1000000000,D84=INT(D84))),"入金額を確認","確認済み")))))))))</f>
        <v/>
      </c>
      <c r="F84" s="7" t="str">
        <f aca="false">IF(E84="","",IF(OR(E84&lt;&gt;"確認済み",入金状況!$D$3&lt;&gt;"確認済み"),NA(),IF(C84&lt;=入金状況!$B$3,D84,0)))</f>
        <v/>
      </c>
      <c r="G84" s="1" t="str">
        <f aca="false">IF(E84="","",IF(E84="確認済み",0,1))</f>
        <v/>
      </c>
      <c r="H84" s="1"/>
    </row>
    <row r="85" customFormat="false" ht="24" hidden="false" customHeight="true" outlineLevel="0" collapsed="false">
      <c r="A85" s="9"/>
      <c r="B85" s="9"/>
      <c r="C85" s="10"/>
      <c r="D85" s="12"/>
      <c r="E85" s="6" t="str">
        <f aca="false">IF(COUNTA(A85:D85)=0,"",IF(NOT(AND(ISTEXT(A85),LEN(A85)=8,EXACT(LEFT(A85,4),"PAY-"),ISNUMBER(FIND(MID(A85,5,1)&amp;"x","0x1x2x3x4x5x6x7x8x9x")),ISNUMBER(FIND(MID(A85,6,1)&amp;"x","0x1x2x3x4x5x6x7x8x9x")),ISNUMBER(FIND(MID(A85,7,1)&amp;"x","0x1x2x3x4x5x6x7x8x9x")),ISNUMBER(FIND(MID(A85,8,1)&amp;"x","0x1x2x3x4x5x6x7x8x9x")))),"入金IDの形式を確認",IF(COUNTIF($A$8:$A$107,A85)&lt;&gt;1,"入金ID重複",IF(NOT(AND(ISTEXT(B85),LEN(B85)=8,EXACT(LEFT(B85,4),"INV-"),ISNUMBER(FIND(MID(B85,5,1)&amp;"x","0x1x2x3x4x5x6x7x8x9x")),ISNUMBER(FIND(MID(B85,6,1)&amp;"x","0x1x2x3x4x5x6x7x8x9x")),ISNUMBER(FIND(MID(B85,7,1)&amp;"x","0x1x2x3x4x5x6x7x8x9x")),ISNUMBER(FIND(MID(B85,8,1)&amp;"x","0x1x2x3x4x5x6x7x8x9x")))),"請求IDの形式を確認",IF(COUNTIF(売上!$A$8:$A$57,B85)&lt;&gt;1,"請求IDが不明・重複",IF(VLOOKUP(B85,売上!$A$8:$F$57,6,FALSE())&lt;&gt;"確認済み","売上入力を確認",IF(NOT(AND(ISNUMBER(C85),C85&gt;=43831,C85&lt;=73050,C85=INT(C85))),"入金日を確認",IF(C85&lt;VLOOKUP(B85,売上!$A$8:$F$57,2,FALSE()),"入金日が売上日より前",IF(NOT(AND(ISNUMBER(D85),D85&gt;=0,D85&lt;=1000000000,D85=INT(D85))),"入金額を確認","確認済み")))))))))</f>
        <v/>
      </c>
      <c r="F85" s="7" t="str">
        <f aca="false">IF(E85="","",IF(OR(E85&lt;&gt;"確認済み",入金状況!$D$3&lt;&gt;"確認済み"),NA(),IF(C85&lt;=入金状況!$B$3,D85,0)))</f>
        <v/>
      </c>
      <c r="G85" s="1" t="str">
        <f aca="false">IF(E85="","",IF(E85="確認済み",0,1))</f>
        <v/>
      </c>
      <c r="H85" s="1"/>
    </row>
    <row r="86" customFormat="false" ht="24" hidden="false" customHeight="true" outlineLevel="0" collapsed="false">
      <c r="A86" s="9"/>
      <c r="B86" s="9"/>
      <c r="C86" s="10"/>
      <c r="D86" s="12"/>
      <c r="E86" s="6" t="str">
        <f aca="false">IF(COUNTA(A86:D86)=0,"",IF(NOT(AND(ISTEXT(A86),LEN(A86)=8,EXACT(LEFT(A86,4),"PAY-"),ISNUMBER(FIND(MID(A86,5,1)&amp;"x","0x1x2x3x4x5x6x7x8x9x")),ISNUMBER(FIND(MID(A86,6,1)&amp;"x","0x1x2x3x4x5x6x7x8x9x")),ISNUMBER(FIND(MID(A86,7,1)&amp;"x","0x1x2x3x4x5x6x7x8x9x")),ISNUMBER(FIND(MID(A86,8,1)&amp;"x","0x1x2x3x4x5x6x7x8x9x")))),"入金IDの形式を確認",IF(COUNTIF($A$8:$A$107,A86)&lt;&gt;1,"入金ID重複",IF(NOT(AND(ISTEXT(B86),LEN(B86)=8,EXACT(LEFT(B86,4),"INV-"),ISNUMBER(FIND(MID(B86,5,1)&amp;"x","0x1x2x3x4x5x6x7x8x9x")),ISNUMBER(FIND(MID(B86,6,1)&amp;"x","0x1x2x3x4x5x6x7x8x9x")),ISNUMBER(FIND(MID(B86,7,1)&amp;"x","0x1x2x3x4x5x6x7x8x9x")),ISNUMBER(FIND(MID(B86,8,1)&amp;"x","0x1x2x3x4x5x6x7x8x9x")))),"請求IDの形式を確認",IF(COUNTIF(売上!$A$8:$A$57,B86)&lt;&gt;1,"請求IDが不明・重複",IF(VLOOKUP(B86,売上!$A$8:$F$57,6,FALSE())&lt;&gt;"確認済み","売上入力を確認",IF(NOT(AND(ISNUMBER(C86),C86&gt;=43831,C86&lt;=73050,C86=INT(C86))),"入金日を確認",IF(C86&lt;VLOOKUP(B86,売上!$A$8:$F$57,2,FALSE()),"入金日が売上日より前",IF(NOT(AND(ISNUMBER(D86),D86&gt;=0,D86&lt;=1000000000,D86=INT(D86))),"入金額を確認","確認済み")))))))))</f>
        <v/>
      </c>
      <c r="F86" s="7" t="str">
        <f aca="false">IF(E86="","",IF(OR(E86&lt;&gt;"確認済み",入金状況!$D$3&lt;&gt;"確認済み"),NA(),IF(C86&lt;=入金状況!$B$3,D86,0)))</f>
        <v/>
      </c>
      <c r="G86" s="1" t="str">
        <f aca="false">IF(E86="","",IF(E86="確認済み",0,1))</f>
        <v/>
      </c>
      <c r="H86" s="1"/>
    </row>
    <row r="87" customFormat="false" ht="24" hidden="false" customHeight="true" outlineLevel="0" collapsed="false">
      <c r="A87" s="9"/>
      <c r="B87" s="9"/>
      <c r="C87" s="10"/>
      <c r="D87" s="12"/>
      <c r="E87" s="6" t="str">
        <f aca="false">IF(COUNTA(A87:D87)=0,"",IF(NOT(AND(ISTEXT(A87),LEN(A87)=8,EXACT(LEFT(A87,4),"PAY-"),ISNUMBER(FIND(MID(A87,5,1)&amp;"x","0x1x2x3x4x5x6x7x8x9x")),ISNUMBER(FIND(MID(A87,6,1)&amp;"x","0x1x2x3x4x5x6x7x8x9x")),ISNUMBER(FIND(MID(A87,7,1)&amp;"x","0x1x2x3x4x5x6x7x8x9x")),ISNUMBER(FIND(MID(A87,8,1)&amp;"x","0x1x2x3x4x5x6x7x8x9x")))),"入金IDの形式を確認",IF(COUNTIF($A$8:$A$107,A87)&lt;&gt;1,"入金ID重複",IF(NOT(AND(ISTEXT(B87),LEN(B87)=8,EXACT(LEFT(B87,4),"INV-"),ISNUMBER(FIND(MID(B87,5,1)&amp;"x","0x1x2x3x4x5x6x7x8x9x")),ISNUMBER(FIND(MID(B87,6,1)&amp;"x","0x1x2x3x4x5x6x7x8x9x")),ISNUMBER(FIND(MID(B87,7,1)&amp;"x","0x1x2x3x4x5x6x7x8x9x")),ISNUMBER(FIND(MID(B87,8,1)&amp;"x","0x1x2x3x4x5x6x7x8x9x")))),"請求IDの形式を確認",IF(COUNTIF(売上!$A$8:$A$57,B87)&lt;&gt;1,"請求IDが不明・重複",IF(VLOOKUP(B87,売上!$A$8:$F$57,6,FALSE())&lt;&gt;"確認済み","売上入力を確認",IF(NOT(AND(ISNUMBER(C87),C87&gt;=43831,C87&lt;=73050,C87=INT(C87))),"入金日を確認",IF(C87&lt;VLOOKUP(B87,売上!$A$8:$F$57,2,FALSE()),"入金日が売上日より前",IF(NOT(AND(ISNUMBER(D87),D87&gt;=0,D87&lt;=1000000000,D87=INT(D87))),"入金額を確認","確認済み")))))))))</f>
        <v/>
      </c>
      <c r="F87" s="7" t="str">
        <f aca="false">IF(E87="","",IF(OR(E87&lt;&gt;"確認済み",入金状況!$D$3&lt;&gt;"確認済み"),NA(),IF(C87&lt;=入金状況!$B$3,D87,0)))</f>
        <v/>
      </c>
      <c r="G87" s="1" t="str">
        <f aca="false">IF(E87="","",IF(E87="確認済み",0,1))</f>
        <v/>
      </c>
      <c r="H87" s="1"/>
    </row>
    <row r="88" customFormat="false" ht="24" hidden="false" customHeight="true" outlineLevel="0" collapsed="false">
      <c r="A88" s="9"/>
      <c r="B88" s="9"/>
      <c r="C88" s="10"/>
      <c r="D88" s="12"/>
      <c r="E88" s="6" t="str">
        <f aca="false">IF(COUNTA(A88:D88)=0,"",IF(NOT(AND(ISTEXT(A88),LEN(A88)=8,EXACT(LEFT(A88,4),"PAY-"),ISNUMBER(FIND(MID(A88,5,1)&amp;"x","0x1x2x3x4x5x6x7x8x9x")),ISNUMBER(FIND(MID(A88,6,1)&amp;"x","0x1x2x3x4x5x6x7x8x9x")),ISNUMBER(FIND(MID(A88,7,1)&amp;"x","0x1x2x3x4x5x6x7x8x9x")),ISNUMBER(FIND(MID(A88,8,1)&amp;"x","0x1x2x3x4x5x6x7x8x9x")))),"入金IDの形式を確認",IF(COUNTIF($A$8:$A$107,A88)&lt;&gt;1,"入金ID重複",IF(NOT(AND(ISTEXT(B88),LEN(B88)=8,EXACT(LEFT(B88,4),"INV-"),ISNUMBER(FIND(MID(B88,5,1)&amp;"x","0x1x2x3x4x5x6x7x8x9x")),ISNUMBER(FIND(MID(B88,6,1)&amp;"x","0x1x2x3x4x5x6x7x8x9x")),ISNUMBER(FIND(MID(B88,7,1)&amp;"x","0x1x2x3x4x5x6x7x8x9x")),ISNUMBER(FIND(MID(B88,8,1)&amp;"x","0x1x2x3x4x5x6x7x8x9x")))),"請求IDの形式を確認",IF(COUNTIF(売上!$A$8:$A$57,B88)&lt;&gt;1,"請求IDが不明・重複",IF(VLOOKUP(B88,売上!$A$8:$F$57,6,FALSE())&lt;&gt;"確認済み","売上入力を確認",IF(NOT(AND(ISNUMBER(C88),C88&gt;=43831,C88&lt;=73050,C88=INT(C88))),"入金日を確認",IF(C88&lt;VLOOKUP(B88,売上!$A$8:$F$57,2,FALSE()),"入金日が売上日より前",IF(NOT(AND(ISNUMBER(D88),D88&gt;=0,D88&lt;=1000000000,D88=INT(D88))),"入金額を確認","確認済み")))))))))</f>
        <v/>
      </c>
      <c r="F88" s="7" t="str">
        <f aca="false">IF(E88="","",IF(OR(E88&lt;&gt;"確認済み",入金状況!$D$3&lt;&gt;"確認済み"),NA(),IF(C88&lt;=入金状況!$B$3,D88,0)))</f>
        <v/>
      </c>
      <c r="G88" s="1" t="str">
        <f aca="false">IF(E88="","",IF(E88="確認済み",0,1))</f>
        <v/>
      </c>
      <c r="H88" s="1"/>
    </row>
    <row r="89" customFormat="false" ht="24" hidden="false" customHeight="true" outlineLevel="0" collapsed="false">
      <c r="A89" s="9"/>
      <c r="B89" s="9"/>
      <c r="C89" s="10"/>
      <c r="D89" s="12"/>
      <c r="E89" s="6" t="str">
        <f aca="false">IF(COUNTA(A89:D89)=0,"",IF(NOT(AND(ISTEXT(A89),LEN(A89)=8,EXACT(LEFT(A89,4),"PAY-"),ISNUMBER(FIND(MID(A89,5,1)&amp;"x","0x1x2x3x4x5x6x7x8x9x")),ISNUMBER(FIND(MID(A89,6,1)&amp;"x","0x1x2x3x4x5x6x7x8x9x")),ISNUMBER(FIND(MID(A89,7,1)&amp;"x","0x1x2x3x4x5x6x7x8x9x")),ISNUMBER(FIND(MID(A89,8,1)&amp;"x","0x1x2x3x4x5x6x7x8x9x")))),"入金IDの形式を確認",IF(COUNTIF($A$8:$A$107,A89)&lt;&gt;1,"入金ID重複",IF(NOT(AND(ISTEXT(B89),LEN(B89)=8,EXACT(LEFT(B89,4),"INV-"),ISNUMBER(FIND(MID(B89,5,1)&amp;"x","0x1x2x3x4x5x6x7x8x9x")),ISNUMBER(FIND(MID(B89,6,1)&amp;"x","0x1x2x3x4x5x6x7x8x9x")),ISNUMBER(FIND(MID(B89,7,1)&amp;"x","0x1x2x3x4x5x6x7x8x9x")),ISNUMBER(FIND(MID(B89,8,1)&amp;"x","0x1x2x3x4x5x6x7x8x9x")))),"請求IDの形式を確認",IF(COUNTIF(売上!$A$8:$A$57,B89)&lt;&gt;1,"請求IDが不明・重複",IF(VLOOKUP(B89,売上!$A$8:$F$57,6,FALSE())&lt;&gt;"確認済み","売上入力を確認",IF(NOT(AND(ISNUMBER(C89),C89&gt;=43831,C89&lt;=73050,C89=INT(C89))),"入金日を確認",IF(C89&lt;VLOOKUP(B89,売上!$A$8:$F$57,2,FALSE()),"入金日が売上日より前",IF(NOT(AND(ISNUMBER(D89),D89&gt;=0,D89&lt;=1000000000,D89=INT(D89))),"入金額を確認","確認済み")))))))))</f>
        <v/>
      </c>
      <c r="F89" s="7" t="str">
        <f aca="false">IF(E89="","",IF(OR(E89&lt;&gt;"確認済み",入金状況!$D$3&lt;&gt;"確認済み"),NA(),IF(C89&lt;=入金状況!$B$3,D89,0)))</f>
        <v/>
      </c>
      <c r="G89" s="1" t="str">
        <f aca="false">IF(E89="","",IF(E89="確認済み",0,1))</f>
        <v/>
      </c>
      <c r="H89" s="1"/>
    </row>
    <row r="90" customFormat="false" ht="24" hidden="false" customHeight="true" outlineLevel="0" collapsed="false">
      <c r="A90" s="9"/>
      <c r="B90" s="9"/>
      <c r="C90" s="10"/>
      <c r="D90" s="12"/>
      <c r="E90" s="6" t="str">
        <f aca="false">IF(COUNTA(A90:D90)=0,"",IF(NOT(AND(ISTEXT(A90),LEN(A90)=8,EXACT(LEFT(A90,4),"PAY-"),ISNUMBER(FIND(MID(A90,5,1)&amp;"x","0x1x2x3x4x5x6x7x8x9x")),ISNUMBER(FIND(MID(A90,6,1)&amp;"x","0x1x2x3x4x5x6x7x8x9x")),ISNUMBER(FIND(MID(A90,7,1)&amp;"x","0x1x2x3x4x5x6x7x8x9x")),ISNUMBER(FIND(MID(A90,8,1)&amp;"x","0x1x2x3x4x5x6x7x8x9x")))),"入金IDの形式を確認",IF(COUNTIF($A$8:$A$107,A90)&lt;&gt;1,"入金ID重複",IF(NOT(AND(ISTEXT(B90),LEN(B90)=8,EXACT(LEFT(B90,4),"INV-"),ISNUMBER(FIND(MID(B90,5,1)&amp;"x","0x1x2x3x4x5x6x7x8x9x")),ISNUMBER(FIND(MID(B90,6,1)&amp;"x","0x1x2x3x4x5x6x7x8x9x")),ISNUMBER(FIND(MID(B90,7,1)&amp;"x","0x1x2x3x4x5x6x7x8x9x")),ISNUMBER(FIND(MID(B90,8,1)&amp;"x","0x1x2x3x4x5x6x7x8x9x")))),"請求IDの形式を確認",IF(COUNTIF(売上!$A$8:$A$57,B90)&lt;&gt;1,"請求IDが不明・重複",IF(VLOOKUP(B90,売上!$A$8:$F$57,6,FALSE())&lt;&gt;"確認済み","売上入力を確認",IF(NOT(AND(ISNUMBER(C90),C90&gt;=43831,C90&lt;=73050,C90=INT(C90))),"入金日を確認",IF(C90&lt;VLOOKUP(B90,売上!$A$8:$F$57,2,FALSE()),"入金日が売上日より前",IF(NOT(AND(ISNUMBER(D90),D90&gt;=0,D90&lt;=1000000000,D90=INT(D90))),"入金額を確認","確認済み")))))))))</f>
        <v/>
      </c>
      <c r="F90" s="7" t="str">
        <f aca="false">IF(E90="","",IF(OR(E90&lt;&gt;"確認済み",入金状況!$D$3&lt;&gt;"確認済み"),NA(),IF(C90&lt;=入金状況!$B$3,D90,0)))</f>
        <v/>
      </c>
      <c r="G90" s="1" t="str">
        <f aca="false">IF(E90="","",IF(E90="確認済み",0,1))</f>
        <v/>
      </c>
      <c r="H90" s="1"/>
    </row>
    <row r="91" customFormat="false" ht="24" hidden="false" customHeight="true" outlineLevel="0" collapsed="false">
      <c r="A91" s="9"/>
      <c r="B91" s="9"/>
      <c r="C91" s="10"/>
      <c r="D91" s="12"/>
      <c r="E91" s="6" t="str">
        <f aca="false">IF(COUNTA(A91:D91)=0,"",IF(NOT(AND(ISTEXT(A91),LEN(A91)=8,EXACT(LEFT(A91,4),"PAY-"),ISNUMBER(FIND(MID(A91,5,1)&amp;"x","0x1x2x3x4x5x6x7x8x9x")),ISNUMBER(FIND(MID(A91,6,1)&amp;"x","0x1x2x3x4x5x6x7x8x9x")),ISNUMBER(FIND(MID(A91,7,1)&amp;"x","0x1x2x3x4x5x6x7x8x9x")),ISNUMBER(FIND(MID(A91,8,1)&amp;"x","0x1x2x3x4x5x6x7x8x9x")))),"入金IDの形式を確認",IF(COUNTIF($A$8:$A$107,A91)&lt;&gt;1,"入金ID重複",IF(NOT(AND(ISTEXT(B91),LEN(B91)=8,EXACT(LEFT(B91,4),"INV-"),ISNUMBER(FIND(MID(B91,5,1)&amp;"x","0x1x2x3x4x5x6x7x8x9x")),ISNUMBER(FIND(MID(B91,6,1)&amp;"x","0x1x2x3x4x5x6x7x8x9x")),ISNUMBER(FIND(MID(B91,7,1)&amp;"x","0x1x2x3x4x5x6x7x8x9x")),ISNUMBER(FIND(MID(B91,8,1)&amp;"x","0x1x2x3x4x5x6x7x8x9x")))),"請求IDの形式を確認",IF(COUNTIF(売上!$A$8:$A$57,B91)&lt;&gt;1,"請求IDが不明・重複",IF(VLOOKUP(B91,売上!$A$8:$F$57,6,FALSE())&lt;&gt;"確認済み","売上入力を確認",IF(NOT(AND(ISNUMBER(C91),C91&gt;=43831,C91&lt;=73050,C91=INT(C91))),"入金日を確認",IF(C91&lt;VLOOKUP(B91,売上!$A$8:$F$57,2,FALSE()),"入金日が売上日より前",IF(NOT(AND(ISNUMBER(D91),D91&gt;=0,D91&lt;=1000000000,D91=INT(D91))),"入金額を確認","確認済み")))))))))</f>
        <v/>
      </c>
      <c r="F91" s="7" t="str">
        <f aca="false">IF(E91="","",IF(OR(E91&lt;&gt;"確認済み",入金状況!$D$3&lt;&gt;"確認済み"),NA(),IF(C91&lt;=入金状況!$B$3,D91,0)))</f>
        <v/>
      </c>
      <c r="G91" s="1" t="str">
        <f aca="false">IF(E91="","",IF(E91="確認済み",0,1))</f>
        <v/>
      </c>
      <c r="H91" s="1"/>
    </row>
    <row r="92" customFormat="false" ht="24" hidden="false" customHeight="true" outlineLevel="0" collapsed="false">
      <c r="A92" s="9"/>
      <c r="B92" s="9"/>
      <c r="C92" s="10"/>
      <c r="D92" s="12"/>
      <c r="E92" s="6" t="str">
        <f aca="false">IF(COUNTA(A92:D92)=0,"",IF(NOT(AND(ISTEXT(A92),LEN(A92)=8,EXACT(LEFT(A92,4),"PAY-"),ISNUMBER(FIND(MID(A92,5,1)&amp;"x","0x1x2x3x4x5x6x7x8x9x")),ISNUMBER(FIND(MID(A92,6,1)&amp;"x","0x1x2x3x4x5x6x7x8x9x")),ISNUMBER(FIND(MID(A92,7,1)&amp;"x","0x1x2x3x4x5x6x7x8x9x")),ISNUMBER(FIND(MID(A92,8,1)&amp;"x","0x1x2x3x4x5x6x7x8x9x")))),"入金IDの形式を確認",IF(COUNTIF($A$8:$A$107,A92)&lt;&gt;1,"入金ID重複",IF(NOT(AND(ISTEXT(B92),LEN(B92)=8,EXACT(LEFT(B92,4),"INV-"),ISNUMBER(FIND(MID(B92,5,1)&amp;"x","0x1x2x3x4x5x6x7x8x9x")),ISNUMBER(FIND(MID(B92,6,1)&amp;"x","0x1x2x3x4x5x6x7x8x9x")),ISNUMBER(FIND(MID(B92,7,1)&amp;"x","0x1x2x3x4x5x6x7x8x9x")),ISNUMBER(FIND(MID(B92,8,1)&amp;"x","0x1x2x3x4x5x6x7x8x9x")))),"請求IDの形式を確認",IF(COUNTIF(売上!$A$8:$A$57,B92)&lt;&gt;1,"請求IDが不明・重複",IF(VLOOKUP(B92,売上!$A$8:$F$57,6,FALSE())&lt;&gt;"確認済み","売上入力を確認",IF(NOT(AND(ISNUMBER(C92),C92&gt;=43831,C92&lt;=73050,C92=INT(C92))),"入金日を確認",IF(C92&lt;VLOOKUP(B92,売上!$A$8:$F$57,2,FALSE()),"入金日が売上日より前",IF(NOT(AND(ISNUMBER(D92),D92&gt;=0,D92&lt;=1000000000,D92=INT(D92))),"入金額を確認","確認済み")))))))))</f>
        <v/>
      </c>
      <c r="F92" s="7" t="str">
        <f aca="false">IF(E92="","",IF(OR(E92&lt;&gt;"確認済み",入金状況!$D$3&lt;&gt;"確認済み"),NA(),IF(C92&lt;=入金状況!$B$3,D92,0)))</f>
        <v/>
      </c>
      <c r="G92" s="1" t="str">
        <f aca="false">IF(E92="","",IF(E92="確認済み",0,1))</f>
        <v/>
      </c>
      <c r="H92" s="1"/>
    </row>
    <row r="93" customFormat="false" ht="24" hidden="false" customHeight="true" outlineLevel="0" collapsed="false">
      <c r="A93" s="9"/>
      <c r="B93" s="9"/>
      <c r="C93" s="10"/>
      <c r="D93" s="12"/>
      <c r="E93" s="6" t="str">
        <f aca="false">IF(COUNTA(A93:D93)=0,"",IF(NOT(AND(ISTEXT(A93),LEN(A93)=8,EXACT(LEFT(A93,4),"PAY-"),ISNUMBER(FIND(MID(A93,5,1)&amp;"x","0x1x2x3x4x5x6x7x8x9x")),ISNUMBER(FIND(MID(A93,6,1)&amp;"x","0x1x2x3x4x5x6x7x8x9x")),ISNUMBER(FIND(MID(A93,7,1)&amp;"x","0x1x2x3x4x5x6x7x8x9x")),ISNUMBER(FIND(MID(A93,8,1)&amp;"x","0x1x2x3x4x5x6x7x8x9x")))),"入金IDの形式を確認",IF(COUNTIF($A$8:$A$107,A93)&lt;&gt;1,"入金ID重複",IF(NOT(AND(ISTEXT(B93),LEN(B93)=8,EXACT(LEFT(B93,4),"INV-"),ISNUMBER(FIND(MID(B93,5,1)&amp;"x","0x1x2x3x4x5x6x7x8x9x")),ISNUMBER(FIND(MID(B93,6,1)&amp;"x","0x1x2x3x4x5x6x7x8x9x")),ISNUMBER(FIND(MID(B93,7,1)&amp;"x","0x1x2x3x4x5x6x7x8x9x")),ISNUMBER(FIND(MID(B93,8,1)&amp;"x","0x1x2x3x4x5x6x7x8x9x")))),"請求IDの形式を確認",IF(COUNTIF(売上!$A$8:$A$57,B93)&lt;&gt;1,"請求IDが不明・重複",IF(VLOOKUP(B93,売上!$A$8:$F$57,6,FALSE())&lt;&gt;"確認済み","売上入力を確認",IF(NOT(AND(ISNUMBER(C93),C93&gt;=43831,C93&lt;=73050,C93=INT(C93))),"入金日を確認",IF(C93&lt;VLOOKUP(B93,売上!$A$8:$F$57,2,FALSE()),"入金日が売上日より前",IF(NOT(AND(ISNUMBER(D93),D93&gt;=0,D93&lt;=1000000000,D93=INT(D93))),"入金額を確認","確認済み")))))))))</f>
        <v/>
      </c>
      <c r="F93" s="7" t="str">
        <f aca="false">IF(E93="","",IF(OR(E93&lt;&gt;"確認済み",入金状況!$D$3&lt;&gt;"確認済み"),NA(),IF(C93&lt;=入金状況!$B$3,D93,0)))</f>
        <v/>
      </c>
      <c r="G93" s="1" t="str">
        <f aca="false">IF(E93="","",IF(E93="確認済み",0,1))</f>
        <v/>
      </c>
      <c r="H93" s="1"/>
    </row>
    <row r="94" customFormat="false" ht="24" hidden="false" customHeight="true" outlineLevel="0" collapsed="false">
      <c r="A94" s="9"/>
      <c r="B94" s="9"/>
      <c r="C94" s="10"/>
      <c r="D94" s="12"/>
      <c r="E94" s="6" t="str">
        <f aca="false">IF(COUNTA(A94:D94)=0,"",IF(NOT(AND(ISTEXT(A94),LEN(A94)=8,EXACT(LEFT(A94,4),"PAY-"),ISNUMBER(FIND(MID(A94,5,1)&amp;"x","0x1x2x3x4x5x6x7x8x9x")),ISNUMBER(FIND(MID(A94,6,1)&amp;"x","0x1x2x3x4x5x6x7x8x9x")),ISNUMBER(FIND(MID(A94,7,1)&amp;"x","0x1x2x3x4x5x6x7x8x9x")),ISNUMBER(FIND(MID(A94,8,1)&amp;"x","0x1x2x3x4x5x6x7x8x9x")))),"入金IDの形式を確認",IF(COUNTIF($A$8:$A$107,A94)&lt;&gt;1,"入金ID重複",IF(NOT(AND(ISTEXT(B94),LEN(B94)=8,EXACT(LEFT(B94,4),"INV-"),ISNUMBER(FIND(MID(B94,5,1)&amp;"x","0x1x2x3x4x5x6x7x8x9x")),ISNUMBER(FIND(MID(B94,6,1)&amp;"x","0x1x2x3x4x5x6x7x8x9x")),ISNUMBER(FIND(MID(B94,7,1)&amp;"x","0x1x2x3x4x5x6x7x8x9x")),ISNUMBER(FIND(MID(B94,8,1)&amp;"x","0x1x2x3x4x5x6x7x8x9x")))),"請求IDの形式を確認",IF(COUNTIF(売上!$A$8:$A$57,B94)&lt;&gt;1,"請求IDが不明・重複",IF(VLOOKUP(B94,売上!$A$8:$F$57,6,FALSE())&lt;&gt;"確認済み","売上入力を確認",IF(NOT(AND(ISNUMBER(C94),C94&gt;=43831,C94&lt;=73050,C94=INT(C94))),"入金日を確認",IF(C94&lt;VLOOKUP(B94,売上!$A$8:$F$57,2,FALSE()),"入金日が売上日より前",IF(NOT(AND(ISNUMBER(D94),D94&gt;=0,D94&lt;=1000000000,D94=INT(D94))),"入金額を確認","確認済み")))))))))</f>
        <v/>
      </c>
      <c r="F94" s="7" t="str">
        <f aca="false">IF(E94="","",IF(OR(E94&lt;&gt;"確認済み",入金状況!$D$3&lt;&gt;"確認済み"),NA(),IF(C94&lt;=入金状況!$B$3,D94,0)))</f>
        <v/>
      </c>
      <c r="G94" s="1" t="str">
        <f aca="false">IF(E94="","",IF(E94="確認済み",0,1))</f>
        <v/>
      </c>
      <c r="H94" s="1"/>
    </row>
    <row r="95" customFormat="false" ht="24" hidden="false" customHeight="true" outlineLevel="0" collapsed="false">
      <c r="A95" s="9"/>
      <c r="B95" s="9"/>
      <c r="C95" s="10"/>
      <c r="D95" s="12"/>
      <c r="E95" s="6" t="str">
        <f aca="false">IF(COUNTA(A95:D95)=0,"",IF(NOT(AND(ISTEXT(A95),LEN(A95)=8,EXACT(LEFT(A95,4),"PAY-"),ISNUMBER(FIND(MID(A95,5,1)&amp;"x","0x1x2x3x4x5x6x7x8x9x")),ISNUMBER(FIND(MID(A95,6,1)&amp;"x","0x1x2x3x4x5x6x7x8x9x")),ISNUMBER(FIND(MID(A95,7,1)&amp;"x","0x1x2x3x4x5x6x7x8x9x")),ISNUMBER(FIND(MID(A95,8,1)&amp;"x","0x1x2x3x4x5x6x7x8x9x")))),"入金IDの形式を確認",IF(COUNTIF($A$8:$A$107,A95)&lt;&gt;1,"入金ID重複",IF(NOT(AND(ISTEXT(B95),LEN(B95)=8,EXACT(LEFT(B95,4),"INV-"),ISNUMBER(FIND(MID(B95,5,1)&amp;"x","0x1x2x3x4x5x6x7x8x9x")),ISNUMBER(FIND(MID(B95,6,1)&amp;"x","0x1x2x3x4x5x6x7x8x9x")),ISNUMBER(FIND(MID(B95,7,1)&amp;"x","0x1x2x3x4x5x6x7x8x9x")),ISNUMBER(FIND(MID(B95,8,1)&amp;"x","0x1x2x3x4x5x6x7x8x9x")))),"請求IDの形式を確認",IF(COUNTIF(売上!$A$8:$A$57,B95)&lt;&gt;1,"請求IDが不明・重複",IF(VLOOKUP(B95,売上!$A$8:$F$57,6,FALSE())&lt;&gt;"確認済み","売上入力を確認",IF(NOT(AND(ISNUMBER(C95),C95&gt;=43831,C95&lt;=73050,C95=INT(C95))),"入金日を確認",IF(C95&lt;VLOOKUP(B95,売上!$A$8:$F$57,2,FALSE()),"入金日が売上日より前",IF(NOT(AND(ISNUMBER(D95),D95&gt;=0,D95&lt;=1000000000,D95=INT(D95))),"入金額を確認","確認済み")))))))))</f>
        <v/>
      </c>
      <c r="F95" s="7" t="str">
        <f aca="false">IF(E95="","",IF(OR(E95&lt;&gt;"確認済み",入金状況!$D$3&lt;&gt;"確認済み"),NA(),IF(C95&lt;=入金状況!$B$3,D95,0)))</f>
        <v/>
      </c>
      <c r="G95" s="1" t="str">
        <f aca="false">IF(E95="","",IF(E95="確認済み",0,1))</f>
        <v/>
      </c>
      <c r="H95" s="1"/>
    </row>
    <row r="96" customFormat="false" ht="24" hidden="false" customHeight="true" outlineLevel="0" collapsed="false">
      <c r="A96" s="9"/>
      <c r="B96" s="9"/>
      <c r="C96" s="10"/>
      <c r="D96" s="12"/>
      <c r="E96" s="6" t="str">
        <f aca="false">IF(COUNTA(A96:D96)=0,"",IF(NOT(AND(ISTEXT(A96),LEN(A96)=8,EXACT(LEFT(A96,4),"PAY-"),ISNUMBER(FIND(MID(A96,5,1)&amp;"x","0x1x2x3x4x5x6x7x8x9x")),ISNUMBER(FIND(MID(A96,6,1)&amp;"x","0x1x2x3x4x5x6x7x8x9x")),ISNUMBER(FIND(MID(A96,7,1)&amp;"x","0x1x2x3x4x5x6x7x8x9x")),ISNUMBER(FIND(MID(A96,8,1)&amp;"x","0x1x2x3x4x5x6x7x8x9x")))),"入金IDの形式を確認",IF(COUNTIF($A$8:$A$107,A96)&lt;&gt;1,"入金ID重複",IF(NOT(AND(ISTEXT(B96),LEN(B96)=8,EXACT(LEFT(B96,4),"INV-"),ISNUMBER(FIND(MID(B96,5,1)&amp;"x","0x1x2x3x4x5x6x7x8x9x")),ISNUMBER(FIND(MID(B96,6,1)&amp;"x","0x1x2x3x4x5x6x7x8x9x")),ISNUMBER(FIND(MID(B96,7,1)&amp;"x","0x1x2x3x4x5x6x7x8x9x")),ISNUMBER(FIND(MID(B96,8,1)&amp;"x","0x1x2x3x4x5x6x7x8x9x")))),"請求IDの形式を確認",IF(COUNTIF(売上!$A$8:$A$57,B96)&lt;&gt;1,"請求IDが不明・重複",IF(VLOOKUP(B96,売上!$A$8:$F$57,6,FALSE())&lt;&gt;"確認済み","売上入力を確認",IF(NOT(AND(ISNUMBER(C96),C96&gt;=43831,C96&lt;=73050,C96=INT(C96))),"入金日を確認",IF(C96&lt;VLOOKUP(B96,売上!$A$8:$F$57,2,FALSE()),"入金日が売上日より前",IF(NOT(AND(ISNUMBER(D96),D96&gt;=0,D96&lt;=1000000000,D96=INT(D96))),"入金額を確認","確認済み")))))))))</f>
        <v/>
      </c>
      <c r="F96" s="7" t="str">
        <f aca="false">IF(E96="","",IF(OR(E96&lt;&gt;"確認済み",入金状況!$D$3&lt;&gt;"確認済み"),NA(),IF(C96&lt;=入金状況!$B$3,D96,0)))</f>
        <v/>
      </c>
      <c r="G96" s="1" t="str">
        <f aca="false">IF(E96="","",IF(E96="確認済み",0,1))</f>
        <v/>
      </c>
      <c r="H96" s="1"/>
    </row>
    <row r="97" customFormat="false" ht="24" hidden="false" customHeight="true" outlineLevel="0" collapsed="false">
      <c r="A97" s="9"/>
      <c r="B97" s="9"/>
      <c r="C97" s="10"/>
      <c r="D97" s="12"/>
      <c r="E97" s="6" t="str">
        <f aca="false">IF(COUNTA(A97:D97)=0,"",IF(NOT(AND(ISTEXT(A97),LEN(A97)=8,EXACT(LEFT(A97,4),"PAY-"),ISNUMBER(FIND(MID(A97,5,1)&amp;"x","0x1x2x3x4x5x6x7x8x9x")),ISNUMBER(FIND(MID(A97,6,1)&amp;"x","0x1x2x3x4x5x6x7x8x9x")),ISNUMBER(FIND(MID(A97,7,1)&amp;"x","0x1x2x3x4x5x6x7x8x9x")),ISNUMBER(FIND(MID(A97,8,1)&amp;"x","0x1x2x3x4x5x6x7x8x9x")))),"入金IDの形式を確認",IF(COUNTIF($A$8:$A$107,A97)&lt;&gt;1,"入金ID重複",IF(NOT(AND(ISTEXT(B97),LEN(B97)=8,EXACT(LEFT(B97,4),"INV-"),ISNUMBER(FIND(MID(B97,5,1)&amp;"x","0x1x2x3x4x5x6x7x8x9x")),ISNUMBER(FIND(MID(B97,6,1)&amp;"x","0x1x2x3x4x5x6x7x8x9x")),ISNUMBER(FIND(MID(B97,7,1)&amp;"x","0x1x2x3x4x5x6x7x8x9x")),ISNUMBER(FIND(MID(B97,8,1)&amp;"x","0x1x2x3x4x5x6x7x8x9x")))),"請求IDの形式を確認",IF(COUNTIF(売上!$A$8:$A$57,B97)&lt;&gt;1,"請求IDが不明・重複",IF(VLOOKUP(B97,売上!$A$8:$F$57,6,FALSE())&lt;&gt;"確認済み","売上入力を確認",IF(NOT(AND(ISNUMBER(C97),C97&gt;=43831,C97&lt;=73050,C97=INT(C97))),"入金日を確認",IF(C97&lt;VLOOKUP(B97,売上!$A$8:$F$57,2,FALSE()),"入金日が売上日より前",IF(NOT(AND(ISNUMBER(D97),D97&gt;=0,D97&lt;=1000000000,D97=INT(D97))),"入金額を確認","確認済み")))))))))</f>
        <v/>
      </c>
      <c r="F97" s="7" t="str">
        <f aca="false">IF(E97="","",IF(OR(E97&lt;&gt;"確認済み",入金状況!$D$3&lt;&gt;"確認済み"),NA(),IF(C97&lt;=入金状況!$B$3,D97,0)))</f>
        <v/>
      </c>
      <c r="G97" s="1" t="str">
        <f aca="false">IF(E97="","",IF(E97="確認済み",0,1))</f>
        <v/>
      </c>
      <c r="H97" s="1"/>
    </row>
    <row r="98" customFormat="false" ht="24" hidden="false" customHeight="true" outlineLevel="0" collapsed="false">
      <c r="A98" s="9"/>
      <c r="B98" s="9"/>
      <c r="C98" s="10"/>
      <c r="D98" s="12"/>
      <c r="E98" s="6" t="str">
        <f aca="false">IF(COUNTA(A98:D98)=0,"",IF(NOT(AND(ISTEXT(A98),LEN(A98)=8,EXACT(LEFT(A98,4),"PAY-"),ISNUMBER(FIND(MID(A98,5,1)&amp;"x","0x1x2x3x4x5x6x7x8x9x")),ISNUMBER(FIND(MID(A98,6,1)&amp;"x","0x1x2x3x4x5x6x7x8x9x")),ISNUMBER(FIND(MID(A98,7,1)&amp;"x","0x1x2x3x4x5x6x7x8x9x")),ISNUMBER(FIND(MID(A98,8,1)&amp;"x","0x1x2x3x4x5x6x7x8x9x")))),"入金IDの形式を確認",IF(COUNTIF($A$8:$A$107,A98)&lt;&gt;1,"入金ID重複",IF(NOT(AND(ISTEXT(B98),LEN(B98)=8,EXACT(LEFT(B98,4),"INV-"),ISNUMBER(FIND(MID(B98,5,1)&amp;"x","0x1x2x3x4x5x6x7x8x9x")),ISNUMBER(FIND(MID(B98,6,1)&amp;"x","0x1x2x3x4x5x6x7x8x9x")),ISNUMBER(FIND(MID(B98,7,1)&amp;"x","0x1x2x3x4x5x6x7x8x9x")),ISNUMBER(FIND(MID(B98,8,1)&amp;"x","0x1x2x3x4x5x6x7x8x9x")))),"請求IDの形式を確認",IF(COUNTIF(売上!$A$8:$A$57,B98)&lt;&gt;1,"請求IDが不明・重複",IF(VLOOKUP(B98,売上!$A$8:$F$57,6,FALSE())&lt;&gt;"確認済み","売上入力を確認",IF(NOT(AND(ISNUMBER(C98),C98&gt;=43831,C98&lt;=73050,C98=INT(C98))),"入金日を確認",IF(C98&lt;VLOOKUP(B98,売上!$A$8:$F$57,2,FALSE()),"入金日が売上日より前",IF(NOT(AND(ISNUMBER(D98),D98&gt;=0,D98&lt;=1000000000,D98=INT(D98))),"入金額を確認","確認済み")))))))))</f>
        <v/>
      </c>
      <c r="F98" s="7" t="str">
        <f aca="false">IF(E98="","",IF(OR(E98&lt;&gt;"確認済み",入金状況!$D$3&lt;&gt;"確認済み"),NA(),IF(C98&lt;=入金状況!$B$3,D98,0)))</f>
        <v/>
      </c>
      <c r="G98" s="1" t="str">
        <f aca="false">IF(E98="","",IF(E98="確認済み",0,1))</f>
        <v/>
      </c>
      <c r="H98" s="1"/>
    </row>
    <row r="99" customFormat="false" ht="24" hidden="false" customHeight="true" outlineLevel="0" collapsed="false">
      <c r="A99" s="9"/>
      <c r="B99" s="9"/>
      <c r="C99" s="10"/>
      <c r="D99" s="12"/>
      <c r="E99" s="6" t="str">
        <f aca="false">IF(COUNTA(A99:D99)=0,"",IF(NOT(AND(ISTEXT(A99),LEN(A99)=8,EXACT(LEFT(A99,4),"PAY-"),ISNUMBER(FIND(MID(A99,5,1)&amp;"x","0x1x2x3x4x5x6x7x8x9x")),ISNUMBER(FIND(MID(A99,6,1)&amp;"x","0x1x2x3x4x5x6x7x8x9x")),ISNUMBER(FIND(MID(A99,7,1)&amp;"x","0x1x2x3x4x5x6x7x8x9x")),ISNUMBER(FIND(MID(A99,8,1)&amp;"x","0x1x2x3x4x5x6x7x8x9x")))),"入金IDの形式を確認",IF(COUNTIF($A$8:$A$107,A99)&lt;&gt;1,"入金ID重複",IF(NOT(AND(ISTEXT(B99),LEN(B99)=8,EXACT(LEFT(B99,4),"INV-"),ISNUMBER(FIND(MID(B99,5,1)&amp;"x","0x1x2x3x4x5x6x7x8x9x")),ISNUMBER(FIND(MID(B99,6,1)&amp;"x","0x1x2x3x4x5x6x7x8x9x")),ISNUMBER(FIND(MID(B99,7,1)&amp;"x","0x1x2x3x4x5x6x7x8x9x")),ISNUMBER(FIND(MID(B99,8,1)&amp;"x","0x1x2x3x4x5x6x7x8x9x")))),"請求IDの形式を確認",IF(COUNTIF(売上!$A$8:$A$57,B99)&lt;&gt;1,"請求IDが不明・重複",IF(VLOOKUP(B99,売上!$A$8:$F$57,6,FALSE())&lt;&gt;"確認済み","売上入力を確認",IF(NOT(AND(ISNUMBER(C99),C99&gt;=43831,C99&lt;=73050,C99=INT(C99))),"入金日を確認",IF(C99&lt;VLOOKUP(B99,売上!$A$8:$F$57,2,FALSE()),"入金日が売上日より前",IF(NOT(AND(ISNUMBER(D99),D99&gt;=0,D99&lt;=1000000000,D99=INT(D99))),"入金額を確認","確認済み")))))))))</f>
        <v/>
      </c>
      <c r="F99" s="7" t="str">
        <f aca="false">IF(E99="","",IF(OR(E99&lt;&gt;"確認済み",入金状況!$D$3&lt;&gt;"確認済み"),NA(),IF(C99&lt;=入金状況!$B$3,D99,0)))</f>
        <v/>
      </c>
      <c r="G99" s="1" t="str">
        <f aca="false">IF(E99="","",IF(E99="確認済み",0,1))</f>
        <v/>
      </c>
      <c r="H99" s="1"/>
    </row>
    <row r="100" customFormat="false" ht="24" hidden="false" customHeight="true" outlineLevel="0" collapsed="false">
      <c r="A100" s="9"/>
      <c r="B100" s="9"/>
      <c r="C100" s="10"/>
      <c r="D100" s="12"/>
      <c r="E100" s="6" t="str">
        <f aca="false">IF(COUNTA(A100:D100)=0,"",IF(NOT(AND(ISTEXT(A100),LEN(A100)=8,EXACT(LEFT(A100,4),"PAY-"),ISNUMBER(FIND(MID(A100,5,1)&amp;"x","0x1x2x3x4x5x6x7x8x9x")),ISNUMBER(FIND(MID(A100,6,1)&amp;"x","0x1x2x3x4x5x6x7x8x9x")),ISNUMBER(FIND(MID(A100,7,1)&amp;"x","0x1x2x3x4x5x6x7x8x9x")),ISNUMBER(FIND(MID(A100,8,1)&amp;"x","0x1x2x3x4x5x6x7x8x9x")))),"入金IDの形式を確認",IF(COUNTIF($A$8:$A$107,A100)&lt;&gt;1,"入金ID重複",IF(NOT(AND(ISTEXT(B100),LEN(B100)=8,EXACT(LEFT(B100,4),"INV-"),ISNUMBER(FIND(MID(B100,5,1)&amp;"x","0x1x2x3x4x5x6x7x8x9x")),ISNUMBER(FIND(MID(B100,6,1)&amp;"x","0x1x2x3x4x5x6x7x8x9x")),ISNUMBER(FIND(MID(B100,7,1)&amp;"x","0x1x2x3x4x5x6x7x8x9x")),ISNUMBER(FIND(MID(B100,8,1)&amp;"x","0x1x2x3x4x5x6x7x8x9x")))),"請求IDの形式を確認",IF(COUNTIF(売上!$A$8:$A$57,B100)&lt;&gt;1,"請求IDが不明・重複",IF(VLOOKUP(B100,売上!$A$8:$F$57,6,FALSE())&lt;&gt;"確認済み","売上入力を確認",IF(NOT(AND(ISNUMBER(C100),C100&gt;=43831,C100&lt;=73050,C100=INT(C100))),"入金日を確認",IF(C100&lt;VLOOKUP(B100,売上!$A$8:$F$57,2,FALSE()),"入金日が売上日より前",IF(NOT(AND(ISNUMBER(D100),D100&gt;=0,D100&lt;=1000000000,D100=INT(D100))),"入金額を確認","確認済み")))))))))</f>
        <v/>
      </c>
      <c r="F100" s="7" t="str">
        <f aca="false">IF(E100="","",IF(OR(E100&lt;&gt;"確認済み",入金状況!$D$3&lt;&gt;"確認済み"),NA(),IF(C100&lt;=入金状況!$B$3,D100,0)))</f>
        <v/>
      </c>
      <c r="G100" s="1" t="str">
        <f aca="false">IF(E100="","",IF(E100="確認済み",0,1))</f>
        <v/>
      </c>
      <c r="H100" s="1"/>
    </row>
    <row r="101" customFormat="false" ht="24" hidden="false" customHeight="true" outlineLevel="0" collapsed="false">
      <c r="A101" s="9"/>
      <c r="B101" s="9"/>
      <c r="C101" s="10"/>
      <c r="D101" s="12"/>
      <c r="E101" s="6" t="str">
        <f aca="false">IF(COUNTA(A101:D101)=0,"",IF(NOT(AND(ISTEXT(A101),LEN(A101)=8,EXACT(LEFT(A101,4),"PAY-"),ISNUMBER(FIND(MID(A101,5,1)&amp;"x","0x1x2x3x4x5x6x7x8x9x")),ISNUMBER(FIND(MID(A101,6,1)&amp;"x","0x1x2x3x4x5x6x7x8x9x")),ISNUMBER(FIND(MID(A101,7,1)&amp;"x","0x1x2x3x4x5x6x7x8x9x")),ISNUMBER(FIND(MID(A101,8,1)&amp;"x","0x1x2x3x4x5x6x7x8x9x")))),"入金IDの形式を確認",IF(COUNTIF($A$8:$A$107,A101)&lt;&gt;1,"入金ID重複",IF(NOT(AND(ISTEXT(B101),LEN(B101)=8,EXACT(LEFT(B101,4),"INV-"),ISNUMBER(FIND(MID(B101,5,1)&amp;"x","0x1x2x3x4x5x6x7x8x9x")),ISNUMBER(FIND(MID(B101,6,1)&amp;"x","0x1x2x3x4x5x6x7x8x9x")),ISNUMBER(FIND(MID(B101,7,1)&amp;"x","0x1x2x3x4x5x6x7x8x9x")),ISNUMBER(FIND(MID(B101,8,1)&amp;"x","0x1x2x3x4x5x6x7x8x9x")))),"請求IDの形式を確認",IF(COUNTIF(売上!$A$8:$A$57,B101)&lt;&gt;1,"請求IDが不明・重複",IF(VLOOKUP(B101,売上!$A$8:$F$57,6,FALSE())&lt;&gt;"確認済み","売上入力を確認",IF(NOT(AND(ISNUMBER(C101),C101&gt;=43831,C101&lt;=73050,C101=INT(C101))),"入金日を確認",IF(C101&lt;VLOOKUP(B101,売上!$A$8:$F$57,2,FALSE()),"入金日が売上日より前",IF(NOT(AND(ISNUMBER(D101),D101&gt;=0,D101&lt;=1000000000,D101=INT(D101))),"入金額を確認","確認済み")))))))))</f>
        <v/>
      </c>
      <c r="F101" s="7" t="str">
        <f aca="false">IF(E101="","",IF(OR(E101&lt;&gt;"確認済み",入金状況!$D$3&lt;&gt;"確認済み"),NA(),IF(C101&lt;=入金状況!$B$3,D101,0)))</f>
        <v/>
      </c>
      <c r="G101" s="1" t="str">
        <f aca="false">IF(E101="","",IF(E101="確認済み",0,1))</f>
        <v/>
      </c>
      <c r="H101" s="1"/>
    </row>
    <row r="102" customFormat="false" ht="24" hidden="false" customHeight="true" outlineLevel="0" collapsed="false">
      <c r="A102" s="9"/>
      <c r="B102" s="9"/>
      <c r="C102" s="10"/>
      <c r="D102" s="12"/>
      <c r="E102" s="6" t="str">
        <f aca="false">IF(COUNTA(A102:D102)=0,"",IF(NOT(AND(ISTEXT(A102),LEN(A102)=8,EXACT(LEFT(A102,4),"PAY-"),ISNUMBER(FIND(MID(A102,5,1)&amp;"x","0x1x2x3x4x5x6x7x8x9x")),ISNUMBER(FIND(MID(A102,6,1)&amp;"x","0x1x2x3x4x5x6x7x8x9x")),ISNUMBER(FIND(MID(A102,7,1)&amp;"x","0x1x2x3x4x5x6x7x8x9x")),ISNUMBER(FIND(MID(A102,8,1)&amp;"x","0x1x2x3x4x5x6x7x8x9x")))),"入金IDの形式を確認",IF(COUNTIF($A$8:$A$107,A102)&lt;&gt;1,"入金ID重複",IF(NOT(AND(ISTEXT(B102),LEN(B102)=8,EXACT(LEFT(B102,4),"INV-"),ISNUMBER(FIND(MID(B102,5,1)&amp;"x","0x1x2x3x4x5x6x7x8x9x")),ISNUMBER(FIND(MID(B102,6,1)&amp;"x","0x1x2x3x4x5x6x7x8x9x")),ISNUMBER(FIND(MID(B102,7,1)&amp;"x","0x1x2x3x4x5x6x7x8x9x")),ISNUMBER(FIND(MID(B102,8,1)&amp;"x","0x1x2x3x4x5x6x7x8x9x")))),"請求IDの形式を確認",IF(COUNTIF(売上!$A$8:$A$57,B102)&lt;&gt;1,"請求IDが不明・重複",IF(VLOOKUP(B102,売上!$A$8:$F$57,6,FALSE())&lt;&gt;"確認済み","売上入力を確認",IF(NOT(AND(ISNUMBER(C102),C102&gt;=43831,C102&lt;=73050,C102=INT(C102))),"入金日を確認",IF(C102&lt;VLOOKUP(B102,売上!$A$8:$F$57,2,FALSE()),"入金日が売上日より前",IF(NOT(AND(ISNUMBER(D102),D102&gt;=0,D102&lt;=1000000000,D102=INT(D102))),"入金額を確認","確認済み")))))))))</f>
        <v/>
      </c>
      <c r="F102" s="7" t="str">
        <f aca="false">IF(E102="","",IF(OR(E102&lt;&gt;"確認済み",入金状況!$D$3&lt;&gt;"確認済み"),NA(),IF(C102&lt;=入金状況!$B$3,D102,0)))</f>
        <v/>
      </c>
      <c r="G102" s="1" t="str">
        <f aca="false">IF(E102="","",IF(E102="確認済み",0,1))</f>
        <v/>
      </c>
      <c r="H102" s="1"/>
    </row>
    <row r="103" customFormat="false" ht="24" hidden="false" customHeight="true" outlineLevel="0" collapsed="false">
      <c r="A103" s="9"/>
      <c r="B103" s="9"/>
      <c r="C103" s="10"/>
      <c r="D103" s="12"/>
      <c r="E103" s="6" t="str">
        <f aca="false">IF(COUNTA(A103:D103)=0,"",IF(NOT(AND(ISTEXT(A103),LEN(A103)=8,EXACT(LEFT(A103,4),"PAY-"),ISNUMBER(FIND(MID(A103,5,1)&amp;"x","0x1x2x3x4x5x6x7x8x9x")),ISNUMBER(FIND(MID(A103,6,1)&amp;"x","0x1x2x3x4x5x6x7x8x9x")),ISNUMBER(FIND(MID(A103,7,1)&amp;"x","0x1x2x3x4x5x6x7x8x9x")),ISNUMBER(FIND(MID(A103,8,1)&amp;"x","0x1x2x3x4x5x6x7x8x9x")))),"入金IDの形式を確認",IF(COUNTIF($A$8:$A$107,A103)&lt;&gt;1,"入金ID重複",IF(NOT(AND(ISTEXT(B103),LEN(B103)=8,EXACT(LEFT(B103,4),"INV-"),ISNUMBER(FIND(MID(B103,5,1)&amp;"x","0x1x2x3x4x5x6x7x8x9x")),ISNUMBER(FIND(MID(B103,6,1)&amp;"x","0x1x2x3x4x5x6x7x8x9x")),ISNUMBER(FIND(MID(B103,7,1)&amp;"x","0x1x2x3x4x5x6x7x8x9x")),ISNUMBER(FIND(MID(B103,8,1)&amp;"x","0x1x2x3x4x5x6x7x8x9x")))),"請求IDの形式を確認",IF(COUNTIF(売上!$A$8:$A$57,B103)&lt;&gt;1,"請求IDが不明・重複",IF(VLOOKUP(B103,売上!$A$8:$F$57,6,FALSE())&lt;&gt;"確認済み","売上入力を確認",IF(NOT(AND(ISNUMBER(C103),C103&gt;=43831,C103&lt;=73050,C103=INT(C103))),"入金日を確認",IF(C103&lt;VLOOKUP(B103,売上!$A$8:$F$57,2,FALSE()),"入金日が売上日より前",IF(NOT(AND(ISNUMBER(D103),D103&gt;=0,D103&lt;=1000000000,D103=INT(D103))),"入金額を確認","確認済み")))))))))</f>
        <v/>
      </c>
      <c r="F103" s="7" t="str">
        <f aca="false">IF(E103="","",IF(OR(E103&lt;&gt;"確認済み",入金状況!$D$3&lt;&gt;"確認済み"),NA(),IF(C103&lt;=入金状況!$B$3,D103,0)))</f>
        <v/>
      </c>
      <c r="G103" s="1" t="str">
        <f aca="false">IF(E103="","",IF(E103="確認済み",0,1))</f>
        <v/>
      </c>
      <c r="H103" s="1"/>
    </row>
    <row r="104" customFormat="false" ht="24" hidden="false" customHeight="true" outlineLevel="0" collapsed="false">
      <c r="A104" s="9"/>
      <c r="B104" s="9"/>
      <c r="C104" s="10"/>
      <c r="D104" s="12"/>
      <c r="E104" s="6" t="str">
        <f aca="false">IF(COUNTA(A104:D104)=0,"",IF(NOT(AND(ISTEXT(A104),LEN(A104)=8,EXACT(LEFT(A104,4),"PAY-"),ISNUMBER(FIND(MID(A104,5,1)&amp;"x","0x1x2x3x4x5x6x7x8x9x")),ISNUMBER(FIND(MID(A104,6,1)&amp;"x","0x1x2x3x4x5x6x7x8x9x")),ISNUMBER(FIND(MID(A104,7,1)&amp;"x","0x1x2x3x4x5x6x7x8x9x")),ISNUMBER(FIND(MID(A104,8,1)&amp;"x","0x1x2x3x4x5x6x7x8x9x")))),"入金IDの形式を確認",IF(COUNTIF($A$8:$A$107,A104)&lt;&gt;1,"入金ID重複",IF(NOT(AND(ISTEXT(B104),LEN(B104)=8,EXACT(LEFT(B104,4),"INV-"),ISNUMBER(FIND(MID(B104,5,1)&amp;"x","0x1x2x3x4x5x6x7x8x9x")),ISNUMBER(FIND(MID(B104,6,1)&amp;"x","0x1x2x3x4x5x6x7x8x9x")),ISNUMBER(FIND(MID(B104,7,1)&amp;"x","0x1x2x3x4x5x6x7x8x9x")),ISNUMBER(FIND(MID(B104,8,1)&amp;"x","0x1x2x3x4x5x6x7x8x9x")))),"請求IDの形式を確認",IF(COUNTIF(売上!$A$8:$A$57,B104)&lt;&gt;1,"請求IDが不明・重複",IF(VLOOKUP(B104,売上!$A$8:$F$57,6,FALSE())&lt;&gt;"確認済み","売上入力を確認",IF(NOT(AND(ISNUMBER(C104),C104&gt;=43831,C104&lt;=73050,C104=INT(C104))),"入金日を確認",IF(C104&lt;VLOOKUP(B104,売上!$A$8:$F$57,2,FALSE()),"入金日が売上日より前",IF(NOT(AND(ISNUMBER(D104),D104&gt;=0,D104&lt;=1000000000,D104=INT(D104))),"入金額を確認","確認済み")))))))))</f>
        <v/>
      </c>
      <c r="F104" s="7" t="str">
        <f aca="false">IF(E104="","",IF(OR(E104&lt;&gt;"確認済み",入金状況!$D$3&lt;&gt;"確認済み"),NA(),IF(C104&lt;=入金状況!$B$3,D104,0)))</f>
        <v/>
      </c>
      <c r="G104" s="1" t="str">
        <f aca="false">IF(E104="","",IF(E104="確認済み",0,1))</f>
        <v/>
      </c>
      <c r="H104" s="1"/>
    </row>
    <row r="105" customFormat="false" ht="24" hidden="false" customHeight="true" outlineLevel="0" collapsed="false">
      <c r="A105" s="9"/>
      <c r="B105" s="9"/>
      <c r="C105" s="10"/>
      <c r="D105" s="12"/>
      <c r="E105" s="6" t="str">
        <f aca="false">IF(COUNTA(A105:D105)=0,"",IF(NOT(AND(ISTEXT(A105),LEN(A105)=8,EXACT(LEFT(A105,4),"PAY-"),ISNUMBER(FIND(MID(A105,5,1)&amp;"x","0x1x2x3x4x5x6x7x8x9x")),ISNUMBER(FIND(MID(A105,6,1)&amp;"x","0x1x2x3x4x5x6x7x8x9x")),ISNUMBER(FIND(MID(A105,7,1)&amp;"x","0x1x2x3x4x5x6x7x8x9x")),ISNUMBER(FIND(MID(A105,8,1)&amp;"x","0x1x2x3x4x5x6x7x8x9x")))),"入金IDの形式を確認",IF(COUNTIF($A$8:$A$107,A105)&lt;&gt;1,"入金ID重複",IF(NOT(AND(ISTEXT(B105),LEN(B105)=8,EXACT(LEFT(B105,4),"INV-"),ISNUMBER(FIND(MID(B105,5,1)&amp;"x","0x1x2x3x4x5x6x7x8x9x")),ISNUMBER(FIND(MID(B105,6,1)&amp;"x","0x1x2x3x4x5x6x7x8x9x")),ISNUMBER(FIND(MID(B105,7,1)&amp;"x","0x1x2x3x4x5x6x7x8x9x")),ISNUMBER(FIND(MID(B105,8,1)&amp;"x","0x1x2x3x4x5x6x7x8x9x")))),"請求IDの形式を確認",IF(COUNTIF(売上!$A$8:$A$57,B105)&lt;&gt;1,"請求IDが不明・重複",IF(VLOOKUP(B105,売上!$A$8:$F$57,6,FALSE())&lt;&gt;"確認済み","売上入力を確認",IF(NOT(AND(ISNUMBER(C105),C105&gt;=43831,C105&lt;=73050,C105=INT(C105))),"入金日を確認",IF(C105&lt;VLOOKUP(B105,売上!$A$8:$F$57,2,FALSE()),"入金日が売上日より前",IF(NOT(AND(ISNUMBER(D105),D105&gt;=0,D105&lt;=1000000000,D105=INT(D105))),"入金額を確認","確認済み")))))))))</f>
        <v/>
      </c>
      <c r="F105" s="7" t="str">
        <f aca="false">IF(E105="","",IF(OR(E105&lt;&gt;"確認済み",入金状況!$D$3&lt;&gt;"確認済み"),NA(),IF(C105&lt;=入金状況!$B$3,D105,0)))</f>
        <v/>
      </c>
      <c r="G105" s="1" t="str">
        <f aca="false">IF(E105="","",IF(E105="確認済み",0,1))</f>
        <v/>
      </c>
      <c r="H105" s="1"/>
    </row>
    <row r="106" customFormat="false" ht="24" hidden="false" customHeight="true" outlineLevel="0" collapsed="false">
      <c r="A106" s="9"/>
      <c r="B106" s="9"/>
      <c r="C106" s="10"/>
      <c r="D106" s="12"/>
      <c r="E106" s="6" t="str">
        <f aca="false">IF(COUNTA(A106:D106)=0,"",IF(NOT(AND(ISTEXT(A106),LEN(A106)=8,EXACT(LEFT(A106,4),"PAY-"),ISNUMBER(FIND(MID(A106,5,1)&amp;"x","0x1x2x3x4x5x6x7x8x9x")),ISNUMBER(FIND(MID(A106,6,1)&amp;"x","0x1x2x3x4x5x6x7x8x9x")),ISNUMBER(FIND(MID(A106,7,1)&amp;"x","0x1x2x3x4x5x6x7x8x9x")),ISNUMBER(FIND(MID(A106,8,1)&amp;"x","0x1x2x3x4x5x6x7x8x9x")))),"入金IDの形式を確認",IF(COUNTIF($A$8:$A$107,A106)&lt;&gt;1,"入金ID重複",IF(NOT(AND(ISTEXT(B106),LEN(B106)=8,EXACT(LEFT(B106,4),"INV-"),ISNUMBER(FIND(MID(B106,5,1)&amp;"x","0x1x2x3x4x5x6x7x8x9x")),ISNUMBER(FIND(MID(B106,6,1)&amp;"x","0x1x2x3x4x5x6x7x8x9x")),ISNUMBER(FIND(MID(B106,7,1)&amp;"x","0x1x2x3x4x5x6x7x8x9x")),ISNUMBER(FIND(MID(B106,8,1)&amp;"x","0x1x2x3x4x5x6x7x8x9x")))),"請求IDの形式を確認",IF(COUNTIF(売上!$A$8:$A$57,B106)&lt;&gt;1,"請求IDが不明・重複",IF(VLOOKUP(B106,売上!$A$8:$F$57,6,FALSE())&lt;&gt;"確認済み","売上入力を確認",IF(NOT(AND(ISNUMBER(C106),C106&gt;=43831,C106&lt;=73050,C106=INT(C106))),"入金日を確認",IF(C106&lt;VLOOKUP(B106,売上!$A$8:$F$57,2,FALSE()),"入金日が売上日より前",IF(NOT(AND(ISNUMBER(D106),D106&gt;=0,D106&lt;=1000000000,D106=INT(D106))),"入金額を確認","確認済み")))))))))</f>
        <v/>
      </c>
      <c r="F106" s="7" t="str">
        <f aca="false">IF(E106="","",IF(OR(E106&lt;&gt;"確認済み",入金状況!$D$3&lt;&gt;"確認済み"),NA(),IF(C106&lt;=入金状況!$B$3,D106,0)))</f>
        <v/>
      </c>
      <c r="G106" s="1" t="str">
        <f aca="false">IF(E106="","",IF(E106="確認済み",0,1))</f>
        <v/>
      </c>
      <c r="H106" s="1"/>
    </row>
    <row r="107" customFormat="false" ht="24" hidden="false" customHeight="true" outlineLevel="0" collapsed="false">
      <c r="A107" s="9"/>
      <c r="B107" s="9"/>
      <c r="C107" s="10"/>
      <c r="D107" s="12"/>
      <c r="E107" s="6" t="str">
        <f aca="false">IF(COUNTA(A107:D107)=0,"",IF(NOT(AND(ISTEXT(A107),LEN(A107)=8,EXACT(LEFT(A107,4),"PAY-"),ISNUMBER(FIND(MID(A107,5,1)&amp;"x","0x1x2x3x4x5x6x7x8x9x")),ISNUMBER(FIND(MID(A107,6,1)&amp;"x","0x1x2x3x4x5x6x7x8x9x")),ISNUMBER(FIND(MID(A107,7,1)&amp;"x","0x1x2x3x4x5x6x7x8x9x")),ISNUMBER(FIND(MID(A107,8,1)&amp;"x","0x1x2x3x4x5x6x7x8x9x")))),"入金IDの形式を確認",IF(COUNTIF($A$8:$A$107,A107)&lt;&gt;1,"入金ID重複",IF(NOT(AND(ISTEXT(B107),LEN(B107)=8,EXACT(LEFT(B107,4),"INV-"),ISNUMBER(FIND(MID(B107,5,1)&amp;"x","0x1x2x3x4x5x6x7x8x9x")),ISNUMBER(FIND(MID(B107,6,1)&amp;"x","0x1x2x3x4x5x6x7x8x9x")),ISNUMBER(FIND(MID(B107,7,1)&amp;"x","0x1x2x3x4x5x6x7x8x9x")),ISNUMBER(FIND(MID(B107,8,1)&amp;"x","0x1x2x3x4x5x6x7x8x9x")))),"請求IDの形式を確認",IF(COUNTIF(売上!$A$8:$A$57,B107)&lt;&gt;1,"請求IDが不明・重複",IF(VLOOKUP(B107,売上!$A$8:$F$57,6,FALSE())&lt;&gt;"確認済み","売上入力を確認",IF(NOT(AND(ISNUMBER(C107),C107&gt;=43831,C107&lt;=73050,C107=INT(C107))),"入金日を確認",IF(C107&lt;VLOOKUP(B107,売上!$A$8:$F$57,2,FALSE()),"入金日が売上日より前",IF(NOT(AND(ISNUMBER(D107),D107&gt;=0,D107&lt;=1000000000,D107=INT(D107))),"入金額を確認","確認済み")))))))))</f>
        <v/>
      </c>
      <c r="F107" s="7" t="str">
        <f aca="false">IF(E107="","",IF(OR(E107&lt;&gt;"確認済み",入金状況!$D$3&lt;&gt;"確認済み"),NA(),IF(C107&lt;=入金状況!$B$3,D107,0)))</f>
        <v/>
      </c>
      <c r="G107" s="1" t="str">
        <f aca="false">IF(E107="","",IF(E107="確認済み",0,1))</f>
        <v/>
      </c>
      <c r="H107" s="1"/>
    </row>
    <row r="108" customFormat="false" ht="24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</row>
    <row r="109" customFormat="false" ht="24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</row>
    <row r="110" customFormat="false" ht="24" hidden="false" customHeight="true" outlineLevel="0" collapsed="false">
      <c r="A110" s="1" t="s">
        <v>50</v>
      </c>
      <c r="B110" s="1"/>
      <c r="C110" s="1"/>
      <c r="D110" s="1"/>
      <c r="E110" s="1"/>
      <c r="F110" s="1"/>
      <c r="G110" s="1"/>
      <c r="H110" s="1"/>
    </row>
    <row r="111" customFormat="false" ht="24" hidden="false" customHeight="true" outlineLevel="0" collapsed="false">
      <c r="A111" s="1" t="s">
        <v>51</v>
      </c>
      <c r="B111" s="1"/>
      <c r="C111" s="1"/>
      <c r="D111" s="1"/>
      <c r="E111" s="1"/>
      <c r="F111" s="1"/>
      <c r="G111" s="1"/>
      <c r="H111" s="1"/>
    </row>
    <row r="112" customFormat="false" ht="24" hidden="false" customHeight="true" outlineLevel="0" collapsed="false">
      <c r="A112" s="1"/>
      <c r="B112" s="1"/>
      <c r="C112" s="1"/>
      <c r="D112" s="1"/>
      <c r="E112" s="1"/>
      <c r="F112" s="1"/>
      <c r="G112" s="1"/>
      <c r="H112" s="1"/>
    </row>
  </sheetData>
  <conditionalFormatting sqref="E8:E107">
    <cfRule type="expression" priority="2" aboveAverage="0" equalAverage="0" bottom="0" percent="0" rank="0" text="" dxfId="4">
      <formula>AND($E8&lt;&gt;"",$E8&lt;&gt;"確認済み")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2026-10-14T19:25:11Z</dcterms:modified>
  <cp:revision>1</cp:revision>
  <dc:subject/>
  <dc:title/>
</cp:coreProperties>
</file>