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入出庫集計" sheetId="1" state="visible" r:id="rId3"/>
    <sheet name="移動記録" sheetId="2" state="visible" r:id="rId4"/>
  </sheets>
  <definedNames>
    <definedName function="false" hidden="false" localSheetId="0" name="_xlnm.Print_Area" vbProcedure="false">入出庫集計!$A$1:$I$21</definedName>
    <definedName function="false" hidden="false" localSheetId="0" name="_xlnm.Print_Titles" vbProcedure="false">入出庫集計!$9:$9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<sst xmlns="http://schemas.openxmlformats.org/spreadsheetml/2006/main" count="117" uniqueCount="76">
  <si>
    <t xml:space="preserve">訂正と実物の逆移動を分けて記録する</t>
  </si>
  <si>
    <t xml:space="preserve">対象の前提</t>
  </si>
  <si>
    <t xml:space="preserve">入力の前提</t>
  </si>
  <si>
    <t xml:space="preserve">対象開始日</t>
  </si>
  <si>
    <t xml:space="preserve">対象終了日</t>
  </si>
  <si>
    <r>
      <rPr>
        <sz val="11"/>
        <color rgb="FF20283F"/>
        <rFont val="Noto Sans JP"/>
        <family val="2"/>
      </rPr>
      <t xml:space="preserve">対象品目</t>
    </r>
    <r>
      <rPr>
        <sz val="11"/>
        <color rgb="FF20283F"/>
        <rFont val="Arial"/>
        <family val="0"/>
        <charset val="1"/>
      </rPr>
      <t xml:space="preserve">ID</t>
    </r>
  </si>
  <si>
    <t xml:space="preserve">SKU-0001</t>
  </si>
  <si>
    <t xml:space="preserve">記録確認基準日</t>
  </si>
  <si>
    <r>
      <rPr>
        <sz val="11"/>
        <color rgb="FF20283F"/>
        <rFont val="Noto Sans JP"/>
        <family val="2"/>
      </rPr>
      <t xml:space="preserve">単一保管場所・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品目・単位は個。差引増減は在庫残高ではありません。</t>
    </r>
  </si>
  <si>
    <t xml:space="preserve">対象記録（件）</t>
  </si>
  <si>
    <t xml:space="preserve">確定（件）</t>
  </si>
  <si>
    <t xml:space="preserve">未確認（件）</t>
  </si>
  <si>
    <t xml:space="preserve">確定入庫（個）</t>
  </si>
  <si>
    <t xml:space="preserve">確定出庫（個）</t>
  </si>
  <si>
    <t xml:space="preserve">差引増減（個）</t>
  </si>
  <si>
    <t xml:space="preserve">新規確定（件）</t>
  </si>
  <si>
    <t xml:space="preserve">訂正确定（件）</t>
  </si>
  <si>
    <t xml:space="preserve">逆移動確定（件）</t>
  </si>
  <si>
    <t xml:space="preserve">取消（件）</t>
  </si>
  <si>
    <t xml:space="preserve">期間外記録（件）</t>
  </si>
  <si>
    <t xml:space="preserve">全登録（件）</t>
  </si>
  <si>
    <r>
      <rPr>
        <b val="true"/>
        <sz val="11"/>
        <color rgb="FFFFFFFF"/>
        <rFont val="Noto Sans JP"/>
        <family val="2"/>
      </rPr>
      <t xml:space="preserve">記録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</si>
  <si>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発生日</t>
  </si>
  <si>
    <t xml:space="preserve">入出区分</t>
  </si>
  <si>
    <t xml:space="preserve">記録数量（個）</t>
  </si>
  <si>
    <t xml:space="preserve">状態</t>
  </si>
  <si>
    <t xml:space="preserve">種別</t>
  </si>
  <si>
    <r>
      <rPr>
        <b val="true"/>
        <sz val="11"/>
        <color rgb="FFFFFFFF"/>
        <rFont val="Noto Sans JP"/>
        <family val="2"/>
      </rPr>
      <t xml:space="preserve">参照元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</si>
  <si>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対象入庫（個）</t>
  </si>
  <si>
    <t xml:space="preserve">対象出庫（個）</t>
  </si>
  <si>
    <r>
      <rPr>
        <b val="true"/>
        <sz val="16"/>
        <color rgb="FF3048A5"/>
        <rFont val="Arial"/>
        <family val="0"/>
        <charset val="1"/>
      </rPr>
      <t xml:space="preserve">1</t>
    </r>
    <r>
      <rPr>
        <b val="true"/>
        <sz val="16"/>
        <color rgb="FF3048A5"/>
        <rFont val="Noto Sans JP"/>
        <family val="2"/>
      </rPr>
      <t xml:space="preserve">品目の元記録と参照関係を残す</t>
    </r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</si>
  <si>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H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記録。</t>
    </r>
    <r>
      <rPr>
        <sz val="11"/>
        <color rgb="FF20283F"/>
        <rFont val="Arial"/>
        <family val="0"/>
        <charset val="1"/>
      </rPr>
      <t xml:space="preserve">MOV-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桁。新規は参照空欄、訂正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逆移動は元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を必ず残します。</t>
    </r>
  </si>
  <si>
    <r>
      <rPr>
        <sz val="11"/>
        <color rgb="FF20283F"/>
        <rFont val="Noto Sans JP"/>
        <family val="2"/>
      </rPr>
      <t xml:space="preserve">参照元は自分より小さい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。訂正は取消済の元記録へ、逆移動は有効な元移動へ。未確認の数量は空欄。</t>
    </r>
  </si>
  <si>
    <t xml:space="preserve">記録確認日</t>
  </si>
  <si>
    <t xml:space="preserve">対象期間内</t>
  </si>
  <si>
    <t xml:space="preserve">対象確定入庫</t>
  </si>
  <si>
    <t xml:space="preserve">対象確定出庫</t>
  </si>
  <si>
    <t xml:space="preserve">対象未確認</t>
  </si>
  <si>
    <t xml:space="preserve">入力の確認</t>
  </si>
  <si>
    <t xml:space="preserve">入力不備</t>
  </si>
  <si>
    <t xml:space="preserve">計算の前提</t>
  </si>
  <si>
    <t xml:space="preserve">MOV-0001</t>
  </si>
  <si>
    <t xml:space="preserve">入庫</t>
  </si>
  <si>
    <t xml:space="preserve">確定</t>
  </si>
  <si>
    <t xml:space="preserve">新規</t>
  </si>
  <si>
    <t xml:space="preserve">MOV-0002</t>
  </si>
  <si>
    <t xml:space="preserve">出庫</t>
  </si>
  <si>
    <t xml:space="preserve">MOV-0003</t>
  </si>
  <si>
    <t xml:space="preserve">逆移動</t>
  </si>
  <si>
    <t xml:space="preserve">MOV-0004</t>
  </si>
  <si>
    <t xml:space="preserve">MOV-0005</t>
  </si>
  <si>
    <t xml:space="preserve">取消</t>
  </si>
  <si>
    <t xml:space="preserve">MOV-0006</t>
  </si>
  <si>
    <t xml:space="preserve">訂正</t>
  </si>
  <si>
    <t xml:space="preserve">MOV-0007</t>
  </si>
  <si>
    <t xml:space="preserve">未確認</t>
  </si>
  <si>
    <t xml:space="preserve">MOV-0008</t>
  </si>
  <si>
    <t xml:space="preserve">MOV-0009</t>
  </si>
  <si>
    <t xml:space="preserve">MOV-0010</t>
  </si>
  <si>
    <t xml:space="preserve">MOV-0011</t>
  </si>
  <si>
    <t xml:space="preserve">MOV-0012</t>
  </si>
  <si>
    <r>
      <rPr>
        <sz val="11"/>
        <color rgb="FF20283F"/>
        <rFont val="Noto Sans JP"/>
        <family val="2"/>
      </rPr>
      <t xml:space="preserve">架空教材。単一保管場所・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品目・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記録、個の整数。同じ品目と元資料の対応は別管理。</t>
    </r>
  </si>
  <si>
    <r>
      <rPr>
        <sz val="11"/>
        <color rgb="FF20283F"/>
        <rFont val="Noto Sans JP"/>
        <family val="2"/>
      </rPr>
      <t xml:space="preserve">新規は参照空欄。訂正は取消済の新規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訂正へ。元記録を残し新しい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を使います。</t>
    </r>
  </si>
  <si>
    <r>
      <rPr>
        <sz val="11"/>
        <color rgb="FF20283F"/>
        <rFont val="Noto Sans JP"/>
        <family val="2"/>
      </rPr>
      <t xml:space="preserve">元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に対する訂正は取消済のものも含め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行まで。再訂正は直前の訂正を取り消してその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を参照。</t>
    </r>
  </si>
  <si>
    <r>
      <rPr>
        <sz val="11"/>
        <color rgb="FF20283F"/>
        <rFont val="Noto Sans JP"/>
        <family val="2"/>
      </rPr>
      <t xml:space="preserve">逆移動は確定済の新規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訂正へ。入出区分は反対、日付は元以上。部分逆移動の確定合計≦元数量。</t>
    </r>
  </si>
  <si>
    <r>
      <rPr>
        <sz val="11"/>
        <color rgb="FF20283F"/>
        <rFont val="Noto Sans JP"/>
        <family val="2"/>
      </rPr>
      <t xml:space="preserve">逆移動の逆移動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訂正は扱いません。誤った逆移動は取消し、正しい逆移動を同じ元へ別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で記録。</t>
    </r>
  </si>
  <si>
    <r>
      <rPr>
        <sz val="11"/>
        <color rgb="FF20283F"/>
        <rFont val="Noto Sans JP"/>
        <family val="2"/>
      </rPr>
      <t xml:space="preserve">参照元は自分より小さい</t>
    </r>
    <r>
      <rPr>
        <sz val="11"/>
        <color rgb="FF20283F"/>
        <rFont val="Arial"/>
        <family val="0"/>
        <charset val="1"/>
      </rPr>
      <t xml:space="preserve">MOV-ID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順は参照の順で、発生日順ではありません。行順も問いません。</t>
    </r>
  </si>
  <si>
    <r>
      <rPr>
        <sz val="11"/>
        <color rgb="FF20283F"/>
        <rFont val="Noto Sans JP"/>
        <family val="2"/>
      </rPr>
      <t xml:space="preserve">未確認の数量は空欄。確定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取消は元の正の数量。取消は実物の返品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逆移動とは違います。</t>
    </r>
  </si>
  <si>
    <r>
      <rPr>
        <sz val="11"/>
        <color rgb="FF20283F"/>
        <rFont val="Noto Sans JP"/>
        <family val="2"/>
      </rPr>
      <t xml:space="preserve">開始日≦終了日≦確認基準日、発生日≦確認日≦基準日。日付は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時刻なし。</t>
    </r>
  </si>
  <si>
    <t xml:space="preserve">期間外の元記録も同じ表へ保持。逆移動上限は対象期間外も含む全確定逆移動で検査。</t>
  </si>
  <si>
    <r>
      <rPr>
        <sz val="11"/>
        <color rgb="FF20283F"/>
        <rFont val="Noto Sans JP"/>
        <family val="2"/>
      </rPr>
      <t xml:space="preserve">対象に未確認があれば差引増減を保留。確定入庫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出庫は確認済み分の小計。対象なしは対象なし。</t>
    </r>
  </si>
  <si>
    <r>
      <rPr>
        <sz val="11"/>
        <color rgb="FF20283F"/>
        <rFont val="Noto Sans JP"/>
        <family val="2"/>
      </rPr>
      <t xml:space="preserve">差引増減＝期間内の確定入庫−確定出庫。負数は出庫超過。在庫残高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出荷可能数ではありません。</t>
    </r>
  </si>
  <si>
    <r>
      <rPr>
        <sz val="11"/>
        <color rgb="FF20283F"/>
        <rFont val="Noto Sans JP"/>
        <family val="2"/>
      </rPr>
      <t xml:space="preserve">原本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訂正前コピー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理由は別保存。自動保存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改ざん防止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過去状態復元・異なる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の実質重複は非対応。</t>
    </r>
  </si>
  <si>
    <r>
      <rPr>
        <sz val="11"/>
        <color rgb="FF20283F"/>
        <rFont val="Noto Sans JP"/>
        <family val="2"/>
      </rPr>
      <t xml:space="preserve">入出庫集計だけ印刷。初期</t>
    </r>
    <r>
      <rPr>
        <sz val="11"/>
        <color rgb="FF20283F"/>
        <rFont val="Arial"/>
        <family val="0"/>
        <charset val="1"/>
      </rPr>
      <t xml:space="preserve">A1:I21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記録</t>
    </r>
    <r>
      <rPr>
        <sz val="11"/>
        <color rgb="FF20283F"/>
        <rFont val="Arial"/>
        <family val="0"/>
        <charset val="1"/>
      </rPr>
      <t xml:space="preserve">A1:I109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</si>
  <si>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https://support.microsoft.com/en-us/excel/functions/sumifs-function</t>
    </r>
  </si>
  <si>
    <r>
      <rPr>
        <sz val="11"/>
        <color rgb="FF20283F"/>
        <rFont val="Arial"/>
        <family val="0"/>
        <charset val="1"/>
      </rPr>
      <t xml:space="preserve">https://support.microsoft.com/en-us/excel/functions/countifs-function C019</t>
    </r>
    <r>
      <rPr>
        <sz val="11"/>
        <color rgb="FF20283F"/>
        <rFont val="Noto Sans JP"/>
        <family val="2"/>
      </rPr>
      <t xml:space="preserve">在庫管理と自動連携はありません。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</si>
</sst>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@"/>
    <numFmt numFmtId="167" formatCode="#,##0;\(#,##0\);0"/>
  </numFmts>
  <fonts count="13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1749A5"/>
      <name val="Arial"/>
      <family val="0"/>
      <charset val="1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b val="true"/>
      <sz val="16"/>
      <color rgb="FF3048A5"/>
      <name val="Arial"/>
      <family val="0"/>
      <charset val="1"/>
    </font>
    <font>
      <sz val="11"/>
      <color rgb="FF1749A5"/>
      <name val="Noto Sans JP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1749A5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1749A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2" min="1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 t="s">
        <v>1</v>
      </c>
      <c r="L2" s="1" t="s">
        <v>2</v>
      </c>
    </row>
    <row r="3" customFormat="false" ht="23" hidden="false" customHeight="true" outlineLevel="0" collapsed="false">
      <c r="A3" s="1" t="s">
        <v>3</v>
      </c>
      <c r="B3" s="3" t="n">
        <v>46296</v>
      </c>
      <c r="C3" s="1"/>
      <c r="D3" s="1" t="s">
        <v>4</v>
      </c>
      <c r="E3" s="3" t="n">
        <v>46326</v>
      </c>
      <c r="F3" s="1"/>
      <c r="G3" s="1" t="s">
        <v>5</v>
      </c>
      <c r="H3" s="4" t="s">
        <v>6</v>
      </c>
      <c r="I3" s="1"/>
      <c r="J3" s="1"/>
      <c r="K3" s="1" t="n">
        <f aca="false">IF(AND(IF(ISNUMBER(B3),AND(B3&gt;=43831,B3&lt;73051,B3=INT(B3)),FALSE()),IF(ISNUMBER(E3),AND(E3&gt;=43831,E3&lt;73051,E3=INT(E3)),FALSE()),IF(ISNUMBER(B4),AND(B4&gt;=43831,B4&lt;73051,B4=INT(B4)),FALSE()),B3&lt;=E3,E3&lt;=B4,AND(ISTEXT(H3),LEN(H3)=8,EXACT(LEFT(H3,4),"SKU-"),ISNUMBER(FIND(MID(H3,5,1)&amp;"x","0x1x2x3x4x5x6x7x8x9x")),ISNUMBER(FIND(MID(H3,6,1)&amp;"x","0x1x2x3x4x5x6x7x8x9x")),ISNUMBER(FIND(MID(H3,7,1)&amp;"x","0x1x2x3x4x5x6x7x8x9x")),ISNUMBER(FIND(MID(H3,8,1)&amp;"x","0x1x2x3x4x5x6x7x8x9x")))),0,1)</f>
        <v>0</v>
      </c>
      <c r="L3" s="1" t="n">
        <f aca="false">IF(AND(ISNUMBER(K3),K3=IF(AND(IF(ISNUMBER(B3),AND(B3&gt;=43831,B3&lt;73051,B3=INT(B3)),FALSE()),IF(ISNUMBER(E3),AND(E3&gt;=43831,E3&lt;73051,E3=INT(E3)),FALSE()),IF(ISNUMBER(B4),AND(B4&gt;=43831,B4&lt;73051,B4=INT(B4)),FALSE()),B3&lt;=E3,E3&lt;=B4,AND(ISTEXT(H3),LEN(H3)=8,EXACT(LEFT(H3,4),"SKU-"),ISNUMBER(FIND(MID(H3,5,1)&amp;"x","0x1x2x3x4x5x6x7x8x9x")),ISNUMBER(FIND(MID(H3,6,1)&amp;"x","0x1x2x3x4x5x6x7x8x9x")),ISNUMBER(FIND(MID(H3,7,1)&amp;"x","0x1x2x3x4x5x6x7x8x9x")),ISNUMBER(FIND(MID(H3,8,1)&amp;"x","0x1x2x3x4x5x6x7x8x9x")))),0,1)),K3,1)+SUM(移動記録!N8:O107)+IF(COUNT(移動記録!O8:O107)=100,0,1)</f>
        <v>0</v>
      </c>
    </row>
    <row r="4" customFormat="false" ht="23" hidden="false" customHeight="true" outlineLevel="0" collapsed="false">
      <c r="A4" s="1" t="s">
        <v>7</v>
      </c>
      <c r="B4" s="3" t="n">
        <v>46331</v>
      </c>
      <c r="C4" s="1"/>
      <c r="D4" s="1" t="s">
        <v>8</v>
      </c>
      <c r="E4" s="1"/>
      <c r="F4" s="1"/>
      <c r="G4" s="1"/>
      <c r="H4" s="1"/>
      <c r="I4" s="1"/>
      <c r="J4" s="1"/>
      <c r="K4" s="1"/>
      <c r="L4" s="1"/>
    </row>
    <row r="5" customFormat="false" ht="23" hidden="false" customHeight="true" outlineLevel="0" collapsed="false">
      <c r="A5" s="1" t="s">
        <v>9</v>
      </c>
      <c r="B5" s="1" t="n">
        <f aca="false">IF($L$3&lt;&gt;0,NA(),COUNTIFS(移動記録!I8:I107,1))</f>
        <v>10</v>
      </c>
      <c r="C5" s="1"/>
      <c r="D5" s="1" t="s">
        <v>10</v>
      </c>
      <c r="E5" s="1" t="n">
        <f aca="false">IF($L$3&lt;&gt;0,NA(),COUNTIFS(移動記録!I8:I107,1,移動記録!E8:E107,"確定"))</f>
        <v>5</v>
      </c>
      <c r="F5" s="1"/>
      <c r="G5" s="1" t="s">
        <v>11</v>
      </c>
      <c r="H5" s="1" t="n">
        <f aca="false">IF($L$3&lt;&gt;0,NA(),COUNTIFS(移動記録!I8:I107,1,移動記録!E8:E107,"未確認"))</f>
        <v>2</v>
      </c>
      <c r="I5" s="1"/>
      <c r="J5" s="1"/>
      <c r="K5" s="1"/>
      <c r="L5" s="1"/>
    </row>
    <row r="6" customFormat="false" ht="23" hidden="false" customHeight="true" outlineLevel="0" collapsed="false">
      <c r="A6" s="1" t="s">
        <v>12</v>
      </c>
      <c r="B6" s="5" t="n">
        <f aca="false">IF($L$3&lt;&gt;0,NA(),SUM(移動記録!J8:J107))</f>
        <v>45</v>
      </c>
      <c r="C6" s="1"/>
      <c r="D6" s="1" t="s">
        <v>13</v>
      </c>
      <c r="E6" s="5" t="n">
        <f aca="false">IF($L$3&lt;&gt;0,NA(),SUM(移動記録!K8:K107))</f>
        <v>45</v>
      </c>
      <c r="F6" s="1"/>
      <c r="G6" s="1" t="s">
        <v>14</v>
      </c>
      <c r="H6" s="5" t="str">
        <f aca="false">IF($L$3&lt;&gt;0,NA(),IF(B5=0,"対象なし",IF(H5&gt;0,"判定保留",B6-E6)))</f>
        <v>判定保留</v>
      </c>
      <c r="I6" s="1"/>
      <c r="J6" s="1"/>
      <c r="K6" s="1"/>
      <c r="L6" s="1"/>
    </row>
    <row r="7" customFormat="false" ht="23" hidden="false" customHeight="true" outlineLevel="0" collapsed="false">
      <c r="A7" s="1" t="s">
        <v>15</v>
      </c>
      <c r="B7" s="1" t="n">
        <f aca="false">IF($L$3&lt;&gt;0,NA(),COUNTIFS(移動記録!I8:I107,1,移動記録!E8:E107,"確定",移動記録!F8:F107,"新規"))</f>
        <v>2</v>
      </c>
      <c r="C7" s="1"/>
      <c r="D7" s="1" t="s">
        <v>16</v>
      </c>
      <c r="E7" s="1" t="n">
        <f aca="false">IF($L$3&lt;&gt;0,NA(),COUNTIFS(移動記録!I8:I107,1,移動記録!E8:E107,"確定",移動記録!F8:F107,"訂正"))</f>
        <v>1</v>
      </c>
      <c r="F7" s="1"/>
      <c r="G7" s="1" t="s">
        <v>17</v>
      </c>
      <c r="H7" s="1" t="n">
        <f aca="false">IF($L$3&lt;&gt;0,NA(),COUNTIFS(移動記録!I8:I107,1,移動記録!E8:E107,"確定",移動記録!F8:F107,"逆移動"))</f>
        <v>2</v>
      </c>
      <c r="I7" s="1"/>
      <c r="J7" s="1"/>
      <c r="K7" s="1"/>
      <c r="L7" s="1"/>
    </row>
    <row r="8" customFormat="false" ht="23" hidden="false" customHeight="true" outlineLevel="0" collapsed="false">
      <c r="A8" s="1" t="s">
        <v>18</v>
      </c>
      <c r="B8" s="1" t="n">
        <f aca="false">IF($L$3&lt;&gt;0,NA(),COUNTIFS(移動記録!I8:I107,1,移動記録!E8:E107,"取消"))</f>
        <v>3</v>
      </c>
      <c r="C8" s="1"/>
      <c r="D8" s="1" t="s">
        <v>19</v>
      </c>
      <c r="E8" s="1" t="n">
        <f aca="false">IF($L$3&lt;&gt;0,NA(),COUNTIFS(移動記録!I8:I107,0,移動記録!M8:M107,"確認済み"))</f>
        <v>2</v>
      </c>
      <c r="F8" s="1"/>
      <c r="G8" s="1" t="s">
        <v>20</v>
      </c>
      <c r="H8" s="1" t="n">
        <f aca="false">IF($L$3&lt;&gt;0,NA(),COUNTIFS(移動記録!M8:M107,"確認済み"))</f>
        <v>12</v>
      </c>
      <c r="I8" s="1"/>
      <c r="J8" s="1"/>
      <c r="K8" s="1"/>
      <c r="L8" s="1"/>
    </row>
    <row r="9" customFormat="false" ht="38" hidden="false" customHeight="true" outlineLevel="0" collapsed="false">
      <c r="A9" s="6" t="s">
        <v>21</v>
      </c>
      <c r="B9" s="6" t="s">
        <v>22</v>
      </c>
      <c r="C9" s="6" t="s">
        <v>23</v>
      </c>
      <c r="D9" s="6" t="s">
        <v>24</v>
      </c>
      <c r="E9" s="6" t="s">
        <v>25</v>
      </c>
      <c r="F9" s="6" t="s">
        <v>26</v>
      </c>
      <c r="G9" s="6" t="s">
        <v>27</v>
      </c>
      <c r="H9" s="6" t="s">
        <v>28</v>
      </c>
      <c r="I9" s="6" t="s">
        <v>29</v>
      </c>
      <c r="J9" s="1"/>
      <c r="K9" s="1"/>
      <c r="L9" s="1"/>
    </row>
    <row r="10" customFormat="false" ht="30" hidden="false" customHeight="true" outlineLevel="0" collapsed="false">
      <c r="A10" s="1" t="str">
        <f aca="false">IF($L$3&lt;&gt;0,NA(),IF(COUNTA(移動記録!A8:H8)=0,"",移動記録!A8))</f>
        <v>MOV-0001</v>
      </c>
      <c r="B10" s="7" t="n">
        <f aca="false">IF($L$3&lt;&gt;0,NA(),IF(COUNTA(移動記録!A8:H8)=0,"",移動記録!B8))</f>
        <v>46295</v>
      </c>
      <c r="C10" s="8" t="str">
        <f aca="false">IF($L$3&lt;&gt;0,NA(),IF(COUNTA(移動記録!A8:H8)=0,"",移動記録!C8))</f>
        <v>入庫</v>
      </c>
      <c r="D10" s="5" t="n">
        <f aca="false">IF($L$3&lt;&gt;0,NA(),IF(COUNTA(移動記録!A8:H8)=0,"",IF(COUNTA(移動記録!D8)=0,"",移動記録!D8)))</f>
        <v>100</v>
      </c>
      <c r="E10" s="8" t="str">
        <f aca="false">IF($L$3&lt;&gt;0,NA(),IF(COUNTA(移動記録!A8:H8)=0,"",移動記録!E8))</f>
        <v>確定</v>
      </c>
      <c r="F10" s="8" t="str">
        <f aca="false">IF($L$3&lt;&gt;0,NA(),IF(COUNTA(移動記録!A8:H8)=0,"",移動記録!F8))</f>
        <v>新規</v>
      </c>
      <c r="G10" s="8" t="str">
        <f aca="false">IF($L$3&lt;&gt;0,NA(),IF(COUNTA(移動記録!A8:H8)=0,"",IF(COUNTA(移動記録!G8)=0,"",移動記録!G8)))</f>
        <v/>
      </c>
      <c r="H10" s="5" t="str">
        <f aca="false">IF($L$3&lt;&gt;0,NA(),IF(COUNTA(移動記録!A8:H8)=0,"",移動記録!J8))</f>
        <v/>
      </c>
      <c r="I10" s="5" t="str">
        <f aca="false">IF($L$3&lt;&gt;0,NA(),IF(COUNTA(移動記録!A8:H8)=0,"",移動記録!K8))</f>
        <v/>
      </c>
      <c r="J10" s="1"/>
      <c r="K10" s="1"/>
      <c r="L10" s="1"/>
    </row>
    <row r="11" customFormat="false" ht="30" hidden="false" customHeight="true" outlineLevel="0" collapsed="false">
      <c r="A11" s="1" t="str">
        <f aca="false">IF($L$3&lt;&gt;0,NA(),IF(COUNTA(移動記録!A9:H9)=0,"",移動記録!A9))</f>
        <v>MOV-0002</v>
      </c>
      <c r="B11" s="7" t="n">
        <f aca="false">IF($L$3&lt;&gt;0,NA(),IF(COUNTA(移動記録!A9:H9)=0,"",移動記録!B9))</f>
        <v>46297</v>
      </c>
      <c r="C11" s="8" t="str">
        <f aca="false">IF($L$3&lt;&gt;0,NA(),IF(COUNTA(移動記録!A9:H9)=0,"",移動記録!C9))</f>
        <v>出庫</v>
      </c>
      <c r="D11" s="5" t="n">
        <f aca="false">IF($L$3&lt;&gt;0,NA(),IF(COUNTA(移動記録!A9:H9)=0,"",IF(COUNTA(移動記録!D9)=0,"",移動記録!D9)))</f>
        <v>40</v>
      </c>
      <c r="E11" s="8" t="str">
        <f aca="false">IF($L$3&lt;&gt;0,NA(),IF(COUNTA(移動記録!A9:H9)=0,"",移動記録!E9))</f>
        <v>確定</v>
      </c>
      <c r="F11" s="8" t="str">
        <f aca="false">IF($L$3&lt;&gt;0,NA(),IF(COUNTA(移動記録!A9:H9)=0,"",移動記録!F9))</f>
        <v>新規</v>
      </c>
      <c r="G11" s="8" t="str">
        <f aca="false">IF($L$3&lt;&gt;0,NA(),IF(COUNTA(移動記録!A9:H9)=0,"",IF(COUNTA(移動記録!G9)=0,"",移動記録!G9)))</f>
        <v/>
      </c>
      <c r="H11" s="5" t="n">
        <f aca="false">IF($L$3&lt;&gt;0,NA(),IF(COUNTA(移動記録!A9:H9)=0,"",移動記録!J9))</f>
        <v>0</v>
      </c>
      <c r="I11" s="5" t="n">
        <f aca="false">IF($L$3&lt;&gt;0,NA(),IF(COUNTA(移動記録!A9:H9)=0,"",移動記録!K9))</f>
        <v>40</v>
      </c>
      <c r="J11" s="1"/>
      <c r="K11" s="1"/>
      <c r="L11" s="1"/>
    </row>
    <row r="12" customFormat="false" ht="30" hidden="false" customHeight="true" outlineLevel="0" collapsed="false">
      <c r="A12" s="1" t="str">
        <f aca="false">IF($L$3&lt;&gt;0,NA(),IF(COUNTA(移動記録!A10:H10)=0,"",移動記録!A10))</f>
        <v>MOV-0003</v>
      </c>
      <c r="B12" s="7" t="n">
        <f aca="false">IF($L$3&lt;&gt;0,NA(),IF(COUNTA(移動記録!A10:H10)=0,"",移動記録!B10))</f>
        <v>46300</v>
      </c>
      <c r="C12" s="8" t="str">
        <f aca="false">IF($L$3&lt;&gt;0,NA(),IF(COUNTA(移動記録!A10:H10)=0,"",移動記録!C10))</f>
        <v>入庫</v>
      </c>
      <c r="D12" s="5" t="n">
        <f aca="false">IF($L$3&lt;&gt;0,NA(),IF(COUNTA(移動記録!A10:H10)=0,"",IF(COUNTA(移動記録!D10)=0,"",移動記録!D10)))</f>
        <v>10</v>
      </c>
      <c r="E12" s="8" t="str">
        <f aca="false">IF($L$3&lt;&gt;0,NA(),IF(COUNTA(移動記録!A10:H10)=0,"",移動記録!E10))</f>
        <v>確定</v>
      </c>
      <c r="F12" s="8" t="str">
        <f aca="false">IF($L$3&lt;&gt;0,NA(),IF(COUNTA(移動記録!A10:H10)=0,"",移動記録!F10))</f>
        <v>逆移動</v>
      </c>
      <c r="G12" s="8" t="str">
        <f aca="false">IF($L$3&lt;&gt;0,NA(),IF(COUNTA(移動記録!A10:H10)=0,"",IF(COUNTA(移動記録!G10)=0,"",移動記録!G10)))</f>
        <v>MOV-0002</v>
      </c>
      <c r="H12" s="5" t="n">
        <f aca="false">IF($L$3&lt;&gt;0,NA(),IF(COUNTA(移動記録!A10:H10)=0,"",移動記録!J10))</f>
        <v>10</v>
      </c>
      <c r="I12" s="5" t="n">
        <f aca="false">IF($L$3&lt;&gt;0,NA(),IF(COUNTA(移動記録!A10:H10)=0,"",移動記録!K10))</f>
        <v>0</v>
      </c>
      <c r="J12" s="1"/>
      <c r="K12" s="1"/>
      <c r="L12" s="1"/>
    </row>
    <row r="13" customFormat="false" ht="30" hidden="false" customHeight="true" outlineLevel="0" collapsed="false">
      <c r="A13" s="1" t="str">
        <f aca="false">IF($L$3&lt;&gt;0,NA(),IF(COUNTA(移動記録!A11:H11)=0,"",移動記録!A11))</f>
        <v>MOV-0004</v>
      </c>
      <c r="B13" s="7" t="n">
        <f aca="false">IF($L$3&lt;&gt;0,NA(),IF(COUNTA(移動記録!A11:H11)=0,"",移動記録!B11))</f>
        <v>46301</v>
      </c>
      <c r="C13" s="8" t="str">
        <f aca="false">IF($L$3&lt;&gt;0,NA(),IF(COUNTA(移動記録!A11:H11)=0,"",移動記録!C11))</f>
        <v>入庫</v>
      </c>
      <c r="D13" s="5" t="n">
        <f aca="false">IF($L$3&lt;&gt;0,NA(),IF(COUNTA(移動記録!A11:H11)=0,"",IF(COUNTA(移動記録!D11)=0,"",移動記録!D11)))</f>
        <v>15</v>
      </c>
      <c r="E13" s="8" t="str">
        <f aca="false">IF($L$3&lt;&gt;0,NA(),IF(COUNTA(移動記録!A11:H11)=0,"",移動記録!E11))</f>
        <v>確定</v>
      </c>
      <c r="F13" s="8" t="str">
        <f aca="false">IF($L$3&lt;&gt;0,NA(),IF(COUNTA(移動記録!A11:H11)=0,"",移動記録!F11))</f>
        <v>逆移動</v>
      </c>
      <c r="G13" s="8" t="str">
        <f aca="false">IF($L$3&lt;&gt;0,NA(),IF(COUNTA(移動記録!A11:H11)=0,"",IF(COUNTA(移動記録!G11)=0,"",移動記録!G11)))</f>
        <v>MOV-0002</v>
      </c>
      <c r="H13" s="5" t="n">
        <f aca="false">IF($L$3&lt;&gt;0,NA(),IF(COUNTA(移動記録!A11:H11)=0,"",移動記録!J11))</f>
        <v>15</v>
      </c>
      <c r="I13" s="5" t="n">
        <f aca="false">IF($L$3&lt;&gt;0,NA(),IF(COUNTA(移動記録!A11:H11)=0,"",移動記録!K11))</f>
        <v>0</v>
      </c>
      <c r="J13" s="1"/>
      <c r="K13" s="1"/>
      <c r="L13" s="1"/>
    </row>
    <row r="14" customFormat="false" ht="30" hidden="false" customHeight="true" outlineLevel="0" collapsed="false">
      <c r="A14" s="1" t="str">
        <f aca="false">IF($L$3&lt;&gt;0,NA(),IF(COUNTA(移動記録!A12:H12)=0,"",移動記録!A12))</f>
        <v>MOV-0005</v>
      </c>
      <c r="B14" s="7" t="n">
        <f aca="false">IF($L$3&lt;&gt;0,NA(),IF(COUNTA(移動記録!A12:H12)=0,"",移動記録!B12))</f>
        <v>46302</v>
      </c>
      <c r="C14" s="8" t="str">
        <f aca="false">IF($L$3&lt;&gt;0,NA(),IF(COUNTA(移動記録!A12:H12)=0,"",移動記録!C12))</f>
        <v>出庫</v>
      </c>
      <c r="D14" s="5" t="n">
        <f aca="false">IF($L$3&lt;&gt;0,NA(),IF(COUNTA(移動記録!A12:H12)=0,"",IF(COUNTA(移動記録!D12)=0,"",移動記録!D12)))</f>
        <v>7</v>
      </c>
      <c r="E14" s="8" t="str">
        <f aca="false">IF($L$3&lt;&gt;0,NA(),IF(COUNTA(移動記録!A12:H12)=0,"",移動記録!E12))</f>
        <v>取消</v>
      </c>
      <c r="F14" s="8" t="str">
        <f aca="false">IF($L$3&lt;&gt;0,NA(),IF(COUNTA(移動記録!A12:H12)=0,"",移動記録!F12))</f>
        <v>新規</v>
      </c>
      <c r="G14" s="8" t="str">
        <f aca="false">IF($L$3&lt;&gt;0,NA(),IF(COUNTA(移動記録!A12:H12)=0,"",IF(COUNTA(移動記録!G12)=0,"",移動記録!G12)))</f>
        <v/>
      </c>
      <c r="H14" s="5" t="n">
        <f aca="false">IF($L$3&lt;&gt;0,NA(),IF(COUNTA(移動記録!A12:H12)=0,"",移動記録!J12))</f>
        <v>0</v>
      </c>
      <c r="I14" s="5" t="n">
        <f aca="false">IF($L$3&lt;&gt;0,NA(),IF(COUNTA(移動記録!A12:H12)=0,"",移動記録!K12))</f>
        <v>0</v>
      </c>
      <c r="J14" s="1"/>
      <c r="K14" s="1"/>
      <c r="L14" s="1"/>
    </row>
    <row r="15" customFormat="false" ht="30" hidden="false" customHeight="true" outlineLevel="0" collapsed="false">
      <c r="A15" s="1" t="str">
        <f aca="false">IF($L$3&lt;&gt;0,NA(),IF(COUNTA(移動記録!A13:H13)=0,"",移動記録!A13))</f>
        <v>MOV-0006</v>
      </c>
      <c r="B15" s="7" t="n">
        <f aca="false">IF($L$3&lt;&gt;0,NA(),IF(COUNTA(移動記録!A13:H13)=0,"",移動記録!B13))</f>
        <v>46303</v>
      </c>
      <c r="C15" s="8" t="str">
        <f aca="false">IF($L$3&lt;&gt;0,NA(),IF(COUNTA(移動記録!A13:H13)=0,"",移動記録!C13))</f>
        <v>出庫</v>
      </c>
      <c r="D15" s="5" t="n">
        <f aca="false">IF($L$3&lt;&gt;0,NA(),IF(COUNTA(移動記録!A13:H13)=0,"",IF(COUNTA(移動記録!D13)=0,"",移動記録!D13)))</f>
        <v>5</v>
      </c>
      <c r="E15" s="8" t="str">
        <f aca="false">IF($L$3&lt;&gt;0,NA(),IF(COUNTA(移動記録!A13:H13)=0,"",移動記録!E13))</f>
        <v>確定</v>
      </c>
      <c r="F15" s="8" t="str">
        <f aca="false">IF($L$3&lt;&gt;0,NA(),IF(COUNTA(移動記録!A13:H13)=0,"",移動記録!F13))</f>
        <v>訂正</v>
      </c>
      <c r="G15" s="8" t="str">
        <f aca="false">IF($L$3&lt;&gt;0,NA(),IF(COUNTA(移動記録!A13:H13)=0,"",IF(COUNTA(移動記録!G13)=0,"",移動記録!G13)))</f>
        <v>MOV-0005</v>
      </c>
      <c r="H15" s="5" t="n">
        <f aca="false">IF($L$3&lt;&gt;0,NA(),IF(COUNTA(移動記録!A13:H13)=0,"",移動記録!J13))</f>
        <v>0</v>
      </c>
      <c r="I15" s="5" t="n">
        <f aca="false">IF($L$3&lt;&gt;0,NA(),IF(COUNTA(移動記録!A13:H13)=0,"",移動記録!K13))</f>
        <v>5</v>
      </c>
      <c r="J15" s="1"/>
      <c r="K15" s="1"/>
      <c r="L15" s="1"/>
    </row>
    <row r="16" customFormat="false" ht="30" hidden="false" customHeight="true" outlineLevel="0" collapsed="false">
      <c r="A16" s="1" t="str">
        <f aca="false">IF($L$3&lt;&gt;0,NA(),IF(COUNTA(移動記録!A14:H14)=0,"",移動記録!A14))</f>
        <v>MOV-0007</v>
      </c>
      <c r="B16" s="7" t="n">
        <f aca="false">IF($L$3&lt;&gt;0,NA(),IF(COUNTA(移動記録!A14:H14)=0,"",移動記録!B14))</f>
        <v>46305</v>
      </c>
      <c r="C16" s="8" t="str">
        <f aca="false">IF($L$3&lt;&gt;0,NA(),IF(COUNTA(移動記録!A14:H14)=0,"",移動記録!C14))</f>
        <v>入庫</v>
      </c>
      <c r="D16" s="5" t="str">
        <f aca="false">IF($L$3&lt;&gt;0,NA(),IF(COUNTA(移動記録!A14:H14)=0,"",IF(COUNTA(移動記録!D14)=0,"",移動記録!D14)))</f>
        <v/>
      </c>
      <c r="E16" s="8" t="str">
        <f aca="false">IF($L$3&lt;&gt;0,NA(),IF(COUNTA(移動記録!A14:H14)=0,"",移動記録!E14))</f>
        <v>未確認</v>
      </c>
      <c r="F16" s="8" t="str">
        <f aca="false">IF($L$3&lt;&gt;0,NA(),IF(COUNTA(移動記録!A14:H14)=0,"",移動記録!F14))</f>
        <v>新規</v>
      </c>
      <c r="G16" s="8" t="str">
        <f aca="false">IF($L$3&lt;&gt;0,NA(),IF(COUNTA(移動記録!A14:H14)=0,"",IF(COUNTA(移動記録!G14)=0,"",移動記録!G14)))</f>
        <v/>
      </c>
      <c r="H16" s="5" t="str">
        <f aca="false">IF($L$3&lt;&gt;0,NA(),IF(COUNTA(移動記録!A14:H14)=0,"",移動記録!J14))</f>
        <v/>
      </c>
      <c r="I16" s="5" t="str">
        <f aca="false">IF($L$3&lt;&gt;0,NA(),IF(COUNTA(移動記録!A14:H14)=0,"",移動記録!K14))</f>
        <v/>
      </c>
      <c r="J16" s="1"/>
      <c r="K16" s="1"/>
      <c r="L16" s="1"/>
    </row>
    <row r="17" customFormat="false" ht="30" hidden="false" customHeight="true" outlineLevel="0" collapsed="false">
      <c r="A17" s="1" t="str">
        <f aca="false">IF($L$3&lt;&gt;0,NA(),IF(COUNTA(移動記録!A15:H15)=0,"",移動記録!A15))</f>
        <v>MOV-0008</v>
      </c>
      <c r="B17" s="7" t="n">
        <f aca="false">IF($L$3&lt;&gt;0,NA(),IF(COUNTA(移動記録!A15:H15)=0,"",移動記録!B15))</f>
        <v>46328</v>
      </c>
      <c r="C17" s="8" t="str">
        <f aca="false">IF($L$3&lt;&gt;0,NA(),IF(COUNTA(移動記録!A15:H15)=0,"",移動記録!C15))</f>
        <v>出庫</v>
      </c>
      <c r="D17" s="5" t="n">
        <f aca="false">IF($L$3&lt;&gt;0,NA(),IF(COUNTA(移動記録!A15:H15)=0,"",IF(COUNTA(移動記録!D15)=0,"",移動記録!D15)))</f>
        <v>2</v>
      </c>
      <c r="E17" s="8" t="str">
        <f aca="false">IF($L$3&lt;&gt;0,NA(),IF(COUNTA(移動記録!A15:H15)=0,"",移動記録!E15))</f>
        <v>確定</v>
      </c>
      <c r="F17" s="8" t="str">
        <f aca="false">IF($L$3&lt;&gt;0,NA(),IF(COUNTA(移動記録!A15:H15)=0,"",移動記録!F15))</f>
        <v>逆移動</v>
      </c>
      <c r="G17" s="8" t="str">
        <f aca="false">IF($L$3&lt;&gt;0,NA(),IF(COUNTA(移動記録!A15:H15)=0,"",IF(COUNTA(移動記録!G15)=0,"",移動記録!G15)))</f>
        <v>MOV-0001</v>
      </c>
      <c r="H17" s="5" t="str">
        <f aca="false">IF($L$3&lt;&gt;0,NA(),IF(COUNTA(移動記録!A15:H15)=0,"",移動記録!J15))</f>
        <v/>
      </c>
      <c r="I17" s="5" t="str">
        <f aca="false">IF($L$3&lt;&gt;0,NA(),IF(COUNTA(移動記録!A15:H15)=0,"",移動記録!K15))</f>
        <v/>
      </c>
      <c r="J17" s="1"/>
      <c r="K17" s="1"/>
      <c r="L17" s="1"/>
    </row>
    <row r="18" customFormat="false" ht="30" hidden="false" customHeight="true" outlineLevel="0" collapsed="false">
      <c r="A18" s="1" t="str">
        <f aca="false">IF($L$3&lt;&gt;0,NA(),IF(COUNTA(移動記録!A16:H16)=0,"",移動記録!A16))</f>
        <v>MOV-0009</v>
      </c>
      <c r="B18" s="7" t="n">
        <f aca="false">IF($L$3&lt;&gt;0,NA(),IF(COUNTA(移動記録!A16:H16)=0,"",移動記録!B16))</f>
        <v>46307</v>
      </c>
      <c r="C18" s="8" t="str">
        <f aca="false">IF($L$3&lt;&gt;0,NA(),IF(COUNTA(移動記録!A16:H16)=0,"",移動記録!C16))</f>
        <v>入庫</v>
      </c>
      <c r="D18" s="5" t="n">
        <f aca="false">IF($L$3&lt;&gt;0,NA(),IF(COUNTA(移動記録!A16:H16)=0,"",IF(COUNTA(移動記録!D16)=0,"",移動記録!D16)))</f>
        <v>8</v>
      </c>
      <c r="E18" s="8" t="str">
        <f aca="false">IF($L$3&lt;&gt;0,NA(),IF(COUNTA(移動記録!A16:H16)=0,"",移動記録!E16))</f>
        <v>取消</v>
      </c>
      <c r="F18" s="8" t="str">
        <f aca="false">IF($L$3&lt;&gt;0,NA(),IF(COUNTA(移動記録!A16:H16)=0,"",移動記録!F16))</f>
        <v>逆移動</v>
      </c>
      <c r="G18" s="8" t="str">
        <f aca="false">IF($L$3&lt;&gt;0,NA(),IF(COUNTA(移動記録!A16:H16)=0,"",IF(COUNTA(移動記録!G16)=0,"",移動記録!G16)))</f>
        <v>MOV-0002</v>
      </c>
      <c r="H18" s="5" t="n">
        <f aca="false">IF($L$3&lt;&gt;0,NA(),IF(COUNTA(移動記録!A16:H16)=0,"",移動記録!J16))</f>
        <v>0</v>
      </c>
      <c r="I18" s="5" t="n">
        <f aca="false">IF($L$3&lt;&gt;0,NA(),IF(COUNTA(移動記録!A16:H16)=0,"",移動記録!K16))</f>
        <v>0</v>
      </c>
      <c r="J18" s="1"/>
      <c r="K18" s="1"/>
      <c r="L18" s="1"/>
    </row>
    <row r="19" customFormat="false" ht="30" hidden="false" customHeight="true" outlineLevel="0" collapsed="false">
      <c r="A19" s="1" t="str">
        <f aca="false">IF($L$3&lt;&gt;0,NA(),IF(COUNTA(移動記録!A17:H17)=0,"",移動記録!A17))</f>
        <v>MOV-0010</v>
      </c>
      <c r="B19" s="7" t="n">
        <f aca="false">IF($L$3&lt;&gt;0,NA(),IF(COUNTA(移動記録!A17:H17)=0,"",移動記録!B17))</f>
        <v>46310</v>
      </c>
      <c r="C19" s="8" t="str">
        <f aca="false">IF($L$3&lt;&gt;0,NA(),IF(COUNTA(移動記録!A17:H17)=0,"",移動記録!C17))</f>
        <v>入庫</v>
      </c>
      <c r="D19" s="5" t="n">
        <f aca="false">IF($L$3&lt;&gt;0,NA(),IF(COUNTA(移動記録!A17:H17)=0,"",IF(COUNTA(移動記録!D17)=0,"",移動記録!D17)))</f>
        <v>20</v>
      </c>
      <c r="E19" s="8" t="str">
        <f aca="false">IF($L$3&lt;&gt;0,NA(),IF(COUNTA(移動記録!A17:H17)=0,"",移動記録!E17))</f>
        <v>確定</v>
      </c>
      <c r="F19" s="8" t="str">
        <f aca="false">IF($L$3&lt;&gt;0,NA(),IF(COUNTA(移動記録!A17:H17)=0,"",移動記録!F17))</f>
        <v>新規</v>
      </c>
      <c r="G19" s="8" t="str">
        <f aca="false">IF($L$3&lt;&gt;0,NA(),IF(COUNTA(移動記録!A17:H17)=0,"",IF(COUNTA(移動記録!G17)=0,"",移動記録!G17)))</f>
        <v/>
      </c>
      <c r="H19" s="5" t="n">
        <f aca="false">IF($L$3&lt;&gt;0,NA(),IF(COUNTA(移動記録!A17:H17)=0,"",移動記録!J17))</f>
        <v>20</v>
      </c>
      <c r="I19" s="5" t="n">
        <f aca="false">IF($L$3&lt;&gt;0,NA(),IF(COUNTA(移動記録!A17:H17)=0,"",移動記録!K17))</f>
        <v>0</v>
      </c>
      <c r="J19" s="1"/>
      <c r="K19" s="1"/>
      <c r="L19" s="1"/>
    </row>
    <row r="20" customFormat="false" ht="30" hidden="false" customHeight="true" outlineLevel="0" collapsed="false">
      <c r="A20" s="1" t="str">
        <f aca="false">IF($L$3&lt;&gt;0,NA(),IF(COUNTA(移動記録!A18:H18)=0,"",移動記録!A18))</f>
        <v>MOV-0011</v>
      </c>
      <c r="B20" s="7" t="n">
        <f aca="false">IF($L$3&lt;&gt;0,NA(),IF(COUNTA(移動記録!A18:H18)=0,"",移動記録!B18))</f>
        <v>46315</v>
      </c>
      <c r="C20" s="8" t="str">
        <f aca="false">IF($L$3&lt;&gt;0,NA(),IF(COUNTA(移動記録!A18:H18)=0,"",移動記録!C18))</f>
        <v>出庫</v>
      </c>
      <c r="D20" s="5" t="str">
        <f aca="false">IF($L$3&lt;&gt;0,NA(),IF(COUNTA(移動記録!A18:H18)=0,"",IF(COUNTA(移動記録!D18)=0,"",移動記録!D18)))</f>
        <v/>
      </c>
      <c r="E20" s="8" t="str">
        <f aca="false">IF($L$3&lt;&gt;0,NA(),IF(COUNTA(移動記録!A18:H18)=0,"",移動記録!E18))</f>
        <v>未確認</v>
      </c>
      <c r="F20" s="8" t="str">
        <f aca="false">IF($L$3&lt;&gt;0,NA(),IF(COUNTA(移動記録!A18:H18)=0,"",移動記録!F18))</f>
        <v>逆移動</v>
      </c>
      <c r="G20" s="8" t="str">
        <f aca="false">IF($L$3&lt;&gt;0,NA(),IF(COUNTA(移動記録!A18:H18)=0,"",IF(COUNTA(移動記録!G18)=0,"",移動記録!G18)))</f>
        <v>MOV-0010</v>
      </c>
      <c r="H20" s="5" t="str">
        <f aca="false">IF($L$3&lt;&gt;0,NA(),IF(COUNTA(移動記録!A18:H18)=0,"",移動記録!J18))</f>
        <v/>
      </c>
      <c r="I20" s="5" t="str">
        <f aca="false">IF($L$3&lt;&gt;0,NA(),IF(COUNTA(移動記録!A18:H18)=0,"",移動記録!K18))</f>
        <v/>
      </c>
      <c r="J20" s="1"/>
      <c r="K20" s="1"/>
      <c r="L20" s="1"/>
    </row>
    <row r="21" customFormat="false" ht="30" hidden="false" customHeight="true" outlineLevel="0" collapsed="false">
      <c r="A21" s="1" t="str">
        <f aca="false">IF($L$3&lt;&gt;0,NA(),IF(COUNTA(移動記録!A19:H19)=0,"",移動記録!A19))</f>
        <v>MOV-0012</v>
      </c>
      <c r="B21" s="7" t="n">
        <f aca="false">IF($L$3&lt;&gt;0,NA(),IF(COUNTA(移動記録!A19:H19)=0,"",移動記録!B19))</f>
        <v>46320</v>
      </c>
      <c r="C21" s="8" t="str">
        <f aca="false">IF($L$3&lt;&gt;0,NA(),IF(COUNTA(移動記録!A19:H19)=0,"",移動記録!C19))</f>
        <v>入庫</v>
      </c>
      <c r="D21" s="5" t="n">
        <f aca="false">IF($L$3&lt;&gt;0,NA(),IF(COUNTA(移動記録!A19:H19)=0,"",IF(COUNTA(移動記録!D19)=0,"",移動記録!D19)))</f>
        <v>1</v>
      </c>
      <c r="E21" s="8" t="str">
        <f aca="false">IF($L$3&lt;&gt;0,NA(),IF(COUNTA(移動記録!A19:H19)=0,"",移動記録!E19))</f>
        <v>取消</v>
      </c>
      <c r="F21" s="8" t="str">
        <f aca="false">IF($L$3&lt;&gt;0,NA(),IF(COUNTA(移動記録!A19:H19)=0,"",移動記録!F19))</f>
        <v>新規</v>
      </c>
      <c r="G21" s="8" t="str">
        <f aca="false">IF($L$3&lt;&gt;0,NA(),IF(COUNTA(移動記録!A19:H19)=0,"",IF(COUNTA(移動記録!G19)=0,"",移動記録!G19)))</f>
        <v/>
      </c>
      <c r="H21" s="5" t="n">
        <f aca="false">IF($L$3&lt;&gt;0,NA(),IF(COUNTA(移動記録!A19:H19)=0,"",移動記録!J19))</f>
        <v>0</v>
      </c>
      <c r="I21" s="5" t="n">
        <f aca="false">IF($L$3&lt;&gt;0,NA(),IF(COUNTA(移動記録!A19:H19)=0,"",移動記録!K19))</f>
        <v>0</v>
      </c>
      <c r="J21" s="1"/>
      <c r="K21" s="1"/>
      <c r="L21" s="1"/>
    </row>
    <row r="22" customFormat="false" ht="30" hidden="false" customHeight="true" outlineLevel="0" collapsed="false">
      <c r="A22" s="1" t="str">
        <f aca="false">IF($L$3&lt;&gt;0,NA(),IF(COUNTA(移動記録!A20:H20)=0,"",移動記録!A20))</f>
        <v/>
      </c>
      <c r="B22" s="7" t="str">
        <f aca="false">IF($L$3&lt;&gt;0,NA(),IF(COUNTA(移動記録!A20:H20)=0,"",移動記録!B20))</f>
        <v/>
      </c>
      <c r="C22" s="8" t="str">
        <f aca="false">IF($L$3&lt;&gt;0,NA(),IF(COUNTA(移動記録!A20:H20)=0,"",移動記録!C20))</f>
        <v/>
      </c>
      <c r="D22" s="5" t="str">
        <f aca="false">IF($L$3&lt;&gt;0,NA(),IF(COUNTA(移動記録!A20:H20)=0,"",IF(COUNTA(移動記録!D20)=0,"",移動記録!D20)))</f>
        <v/>
      </c>
      <c r="E22" s="8" t="str">
        <f aca="false">IF($L$3&lt;&gt;0,NA(),IF(COUNTA(移動記録!A20:H20)=0,"",移動記録!E20))</f>
        <v/>
      </c>
      <c r="F22" s="8" t="str">
        <f aca="false">IF($L$3&lt;&gt;0,NA(),IF(COUNTA(移動記録!A20:H20)=0,"",移動記録!F20))</f>
        <v/>
      </c>
      <c r="G22" s="8" t="str">
        <f aca="false">IF($L$3&lt;&gt;0,NA(),IF(COUNTA(移動記録!A20:H20)=0,"",IF(COUNTA(移動記録!G20)=0,"",移動記録!G20)))</f>
        <v/>
      </c>
      <c r="H22" s="5" t="str">
        <f aca="false">IF($L$3&lt;&gt;0,NA(),IF(COUNTA(移動記録!A20:H20)=0,"",移動記録!J20))</f>
        <v/>
      </c>
      <c r="I22" s="5" t="str">
        <f aca="false">IF($L$3&lt;&gt;0,NA(),IF(COUNTA(移動記録!A20:H20)=0,"",移動記録!K20))</f>
        <v/>
      </c>
      <c r="J22" s="1"/>
      <c r="K22" s="1"/>
      <c r="L22" s="1"/>
    </row>
    <row r="23" customFormat="false" ht="30" hidden="false" customHeight="true" outlineLevel="0" collapsed="false">
      <c r="A23" s="1" t="str">
        <f aca="false">IF($L$3&lt;&gt;0,NA(),IF(COUNTA(移動記録!A21:H21)=0,"",移動記録!A21))</f>
        <v/>
      </c>
      <c r="B23" s="7" t="str">
        <f aca="false">IF($L$3&lt;&gt;0,NA(),IF(COUNTA(移動記録!A21:H21)=0,"",移動記録!B21))</f>
        <v/>
      </c>
      <c r="C23" s="8" t="str">
        <f aca="false">IF($L$3&lt;&gt;0,NA(),IF(COUNTA(移動記録!A21:H21)=0,"",移動記録!C21))</f>
        <v/>
      </c>
      <c r="D23" s="5" t="str">
        <f aca="false">IF($L$3&lt;&gt;0,NA(),IF(COUNTA(移動記録!A21:H21)=0,"",IF(COUNTA(移動記録!D21)=0,"",移動記録!D21)))</f>
        <v/>
      </c>
      <c r="E23" s="8" t="str">
        <f aca="false">IF($L$3&lt;&gt;0,NA(),IF(COUNTA(移動記録!A21:H21)=0,"",移動記録!E21))</f>
        <v/>
      </c>
      <c r="F23" s="8" t="str">
        <f aca="false">IF($L$3&lt;&gt;0,NA(),IF(COUNTA(移動記録!A21:H21)=0,"",移動記録!F21))</f>
        <v/>
      </c>
      <c r="G23" s="8" t="str">
        <f aca="false">IF($L$3&lt;&gt;0,NA(),IF(COUNTA(移動記録!A21:H21)=0,"",IF(COUNTA(移動記録!G21)=0,"",移動記録!G21)))</f>
        <v/>
      </c>
      <c r="H23" s="5" t="str">
        <f aca="false">IF($L$3&lt;&gt;0,NA(),IF(COUNTA(移動記録!A21:H21)=0,"",移動記録!J21))</f>
        <v/>
      </c>
      <c r="I23" s="5" t="str">
        <f aca="false">IF($L$3&lt;&gt;0,NA(),IF(COUNTA(移動記録!A21:H21)=0,"",移動記録!K21))</f>
        <v/>
      </c>
      <c r="J23" s="1"/>
      <c r="K23" s="1"/>
      <c r="L23" s="1"/>
    </row>
    <row r="24" customFormat="false" ht="30" hidden="false" customHeight="true" outlineLevel="0" collapsed="false">
      <c r="A24" s="1" t="str">
        <f aca="false">IF($L$3&lt;&gt;0,NA(),IF(COUNTA(移動記録!A22:H22)=0,"",移動記録!A22))</f>
        <v/>
      </c>
      <c r="B24" s="7" t="str">
        <f aca="false">IF($L$3&lt;&gt;0,NA(),IF(COUNTA(移動記録!A22:H22)=0,"",移動記録!B22))</f>
        <v/>
      </c>
      <c r="C24" s="8" t="str">
        <f aca="false">IF($L$3&lt;&gt;0,NA(),IF(COUNTA(移動記録!A22:H22)=0,"",移動記録!C22))</f>
        <v/>
      </c>
      <c r="D24" s="5" t="str">
        <f aca="false">IF($L$3&lt;&gt;0,NA(),IF(COUNTA(移動記録!A22:H22)=0,"",IF(COUNTA(移動記録!D22)=0,"",移動記録!D22)))</f>
        <v/>
      </c>
      <c r="E24" s="8" t="str">
        <f aca="false">IF($L$3&lt;&gt;0,NA(),IF(COUNTA(移動記録!A22:H22)=0,"",移動記録!E22))</f>
        <v/>
      </c>
      <c r="F24" s="8" t="str">
        <f aca="false">IF($L$3&lt;&gt;0,NA(),IF(COUNTA(移動記録!A22:H22)=0,"",移動記録!F22))</f>
        <v/>
      </c>
      <c r="G24" s="8" t="str">
        <f aca="false">IF($L$3&lt;&gt;0,NA(),IF(COUNTA(移動記録!A22:H22)=0,"",IF(COUNTA(移動記録!G22)=0,"",移動記録!G22)))</f>
        <v/>
      </c>
      <c r="H24" s="5" t="str">
        <f aca="false">IF($L$3&lt;&gt;0,NA(),IF(COUNTA(移動記録!A22:H22)=0,"",移動記録!J22))</f>
        <v/>
      </c>
      <c r="I24" s="5" t="str">
        <f aca="false">IF($L$3&lt;&gt;0,NA(),IF(COUNTA(移動記録!A22:H22)=0,"",移動記録!K22))</f>
        <v/>
      </c>
      <c r="J24" s="1"/>
      <c r="K24" s="1"/>
      <c r="L24" s="1"/>
    </row>
    <row r="25" customFormat="false" ht="30" hidden="false" customHeight="true" outlineLevel="0" collapsed="false">
      <c r="A25" s="1" t="str">
        <f aca="false">IF($L$3&lt;&gt;0,NA(),IF(COUNTA(移動記録!A23:H23)=0,"",移動記録!A23))</f>
        <v/>
      </c>
      <c r="B25" s="7" t="str">
        <f aca="false">IF($L$3&lt;&gt;0,NA(),IF(COUNTA(移動記録!A23:H23)=0,"",移動記録!B23))</f>
        <v/>
      </c>
      <c r="C25" s="8" t="str">
        <f aca="false">IF($L$3&lt;&gt;0,NA(),IF(COUNTA(移動記録!A23:H23)=0,"",移動記録!C23))</f>
        <v/>
      </c>
      <c r="D25" s="5" t="str">
        <f aca="false">IF($L$3&lt;&gt;0,NA(),IF(COUNTA(移動記録!A23:H23)=0,"",IF(COUNTA(移動記録!D23)=0,"",移動記録!D23)))</f>
        <v/>
      </c>
      <c r="E25" s="8" t="str">
        <f aca="false">IF($L$3&lt;&gt;0,NA(),IF(COUNTA(移動記録!A23:H23)=0,"",移動記録!E23))</f>
        <v/>
      </c>
      <c r="F25" s="8" t="str">
        <f aca="false">IF($L$3&lt;&gt;0,NA(),IF(COUNTA(移動記録!A23:H23)=0,"",移動記録!F23))</f>
        <v/>
      </c>
      <c r="G25" s="8" t="str">
        <f aca="false">IF($L$3&lt;&gt;0,NA(),IF(COUNTA(移動記録!A23:H23)=0,"",IF(COUNTA(移動記録!G23)=0,"",移動記録!G23)))</f>
        <v/>
      </c>
      <c r="H25" s="5" t="str">
        <f aca="false">IF($L$3&lt;&gt;0,NA(),IF(COUNTA(移動記録!A23:H23)=0,"",移動記録!J23))</f>
        <v/>
      </c>
      <c r="I25" s="5" t="str">
        <f aca="false">IF($L$3&lt;&gt;0,NA(),IF(COUNTA(移動記録!A23:H23)=0,"",移動記録!K23))</f>
        <v/>
      </c>
      <c r="J25" s="1"/>
      <c r="K25" s="1"/>
      <c r="L25" s="1"/>
    </row>
    <row r="26" customFormat="false" ht="30" hidden="false" customHeight="true" outlineLevel="0" collapsed="false">
      <c r="A26" s="1" t="str">
        <f aca="false">IF($L$3&lt;&gt;0,NA(),IF(COUNTA(移動記録!A24:H24)=0,"",移動記録!A24))</f>
        <v/>
      </c>
      <c r="B26" s="7" t="str">
        <f aca="false">IF($L$3&lt;&gt;0,NA(),IF(COUNTA(移動記録!A24:H24)=0,"",移動記録!B24))</f>
        <v/>
      </c>
      <c r="C26" s="8" t="str">
        <f aca="false">IF($L$3&lt;&gt;0,NA(),IF(COUNTA(移動記録!A24:H24)=0,"",移動記録!C24))</f>
        <v/>
      </c>
      <c r="D26" s="5" t="str">
        <f aca="false">IF($L$3&lt;&gt;0,NA(),IF(COUNTA(移動記録!A24:H24)=0,"",IF(COUNTA(移動記録!D24)=0,"",移動記録!D24)))</f>
        <v/>
      </c>
      <c r="E26" s="8" t="str">
        <f aca="false">IF($L$3&lt;&gt;0,NA(),IF(COUNTA(移動記録!A24:H24)=0,"",移動記録!E24))</f>
        <v/>
      </c>
      <c r="F26" s="8" t="str">
        <f aca="false">IF($L$3&lt;&gt;0,NA(),IF(COUNTA(移動記録!A24:H24)=0,"",移動記録!F24))</f>
        <v/>
      </c>
      <c r="G26" s="8" t="str">
        <f aca="false">IF($L$3&lt;&gt;0,NA(),IF(COUNTA(移動記録!A24:H24)=0,"",IF(COUNTA(移動記録!G24)=0,"",移動記録!G24)))</f>
        <v/>
      </c>
      <c r="H26" s="5" t="str">
        <f aca="false">IF($L$3&lt;&gt;0,NA(),IF(COUNTA(移動記録!A24:H24)=0,"",移動記録!J24))</f>
        <v/>
      </c>
      <c r="I26" s="5" t="str">
        <f aca="false">IF($L$3&lt;&gt;0,NA(),IF(COUNTA(移動記録!A24:H24)=0,"",移動記録!K24))</f>
        <v/>
      </c>
      <c r="J26" s="1"/>
      <c r="K26" s="1"/>
      <c r="L26" s="1"/>
    </row>
    <row r="27" customFormat="false" ht="30" hidden="false" customHeight="true" outlineLevel="0" collapsed="false">
      <c r="A27" s="1" t="str">
        <f aca="false">IF($L$3&lt;&gt;0,NA(),IF(COUNTA(移動記録!A25:H25)=0,"",移動記録!A25))</f>
        <v/>
      </c>
      <c r="B27" s="7" t="str">
        <f aca="false">IF($L$3&lt;&gt;0,NA(),IF(COUNTA(移動記録!A25:H25)=0,"",移動記録!B25))</f>
        <v/>
      </c>
      <c r="C27" s="8" t="str">
        <f aca="false">IF($L$3&lt;&gt;0,NA(),IF(COUNTA(移動記録!A25:H25)=0,"",移動記録!C25))</f>
        <v/>
      </c>
      <c r="D27" s="5" t="str">
        <f aca="false">IF($L$3&lt;&gt;0,NA(),IF(COUNTA(移動記録!A25:H25)=0,"",IF(COUNTA(移動記録!D25)=0,"",移動記録!D25)))</f>
        <v/>
      </c>
      <c r="E27" s="8" t="str">
        <f aca="false">IF($L$3&lt;&gt;0,NA(),IF(COUNTA(移動記録!A25:H25)=0,"",移動記録!E25))</f>
        <v/>
      </c>
      <c r="F27" s="8" t="str">
        <f aca="false">IF($L$3&lt;&gt;0,NA(),IF(COUNTA(移動記録!A25:H25)=0,"",移動記録!F25))</f>
        <v/>
      </c>
      <c r="G27" s="8" t="str">
        <f aca="false">IF($L$3&lt;&gt;0,NA(),IF(COUNTA(移動記録!A25:H25)=0,"",IF(COUNTA(移動記録!G25)=0,"",移動記録!G25)))</f>
        <v/>
      </c>
      <c r="H27" s="5" t="str">
        <f aca="false">IF($L$3&lt;&gt;0,NA(),IF(COUNTA(移動記録!A25:H25)=0,"",移動記録!J25))</f>
        <v/>
      </c>
      <c r="I27" s="5" t="str">
        <f aca="false">IF($L$3&lt;&gt;0,NA(),IF(COUNTA(移動記録!A25:H25)=0,"",移動記録!K25))</f>
        <v/>
      </c>
      <c r="J27" s="1"/>
      <c r="K27" s="1"/>
      <c r="L27" s="1"/>
    </row>
    <row r="28" customFormat="false" ht="30" hidden="false" customHeight="true" outlineLevel="0" collapsed="false">
      <c r="A28" s="1" t="str">
        <f aca="false">IF($L$3&lt;&gt;0,NA(),IF(COUNTA(移動記録!A26:H26)=0,"",移動記録!A26))</f>
        <v/>
      </c>
      <c r="B28" s="7" t="str">
        <f aca="false">IF($L$3&lt;&gt;0,NA(),IF(COUNTA(移動記録!A26:H26)=0,"",移動記録!B26))</f>
        <v/>
      </c>
      <c r="C28" s="8" t="str">
        <f aca="false">IF($L$3&lt;&gt;0,NA(),IF(COUNTA(移動記録!A26:H26)=0,"",移動記録!C26))</f>
        <v/>
      </c>
      <c r="D28" s="5" t="str">
        <f aca="false">IF($L$3&lt;&gt;0,NA(),IF(COUNTA(移動記録!A26:H26)=0,"",IF(COUNTA(移動記録!D26)=0,"",移動記録!D26)))</f>
        <v/>
      </c>
      <c r="E28" s="8" t="str">
        <f aca="false">IF($L$3&lt;&gt;0,NA(),IF(COUNTA(移動記録!A26:H26)=0,"",移動記録!E26))</f>
        <v/>
      </c>
      <c r="F28" s="8" t="str">
        <f aca="false">IF($L$3&lt;&gt;0,NA(),IF(COUNTA(移動記録!A26:H26)=0,"",移動記録!F26))</f>
        <v/>
      </c>
      <c r="G28" s="8" t="str">
        <f aca="false">IF($L$3&lt;&gt;0,NA(),IF(COUNTA(移動記録!A26:H26)=0,"",IF(COUNTA(移動記録!G26)=0,"",移動記録!G26)))</f>
        <v/>
      </c>
      <c r="H28" s="5" t="str">
        <f aca="false">IF($L$3&lt;&gt;0,NA(),IF(COUNTA(移動記録!A26:H26)=0,"",移動記録!J26))</f>
        <v/>
      </c>
      <c r="I28" s="5" t="str">
        <f aca="false">IF($L$3&lt;&gt;0,NA(),IF(COUNTA(移動記録!A26:H26)=0,"",移動記録!K26))</f>
        <v/>
      </c>
      <c r="J28" s="1"/>
      <c r="K28" s="1"/>
      <c r="L28" s="1"/>
    </row>
    <row r="29" customFormat="false" ht="30" hidden="false" customHeight="true" outlineLevel="0" collapsed="false">
      <c r="A29" s="1" t="str">
        <f aca="false">IF($L$3&lt;&gt;0,NA(),IF(COUNTA(移動記録!A27:H27)=0,"",移動記録!A27))</f>
        <v/>
      </c>
      <c r="B29" s="7" t="str">
        <f aca="false">IF($L$3&lt;&gt;0,NA(),IF(COUNTA(移動記録!A27:H27)=0,"",移動記録!B27))</f>
        <v/>
      </c>
      <c r="C29" s="8" t="str">
        <f aca="false">IF($L$3&lt;&gt;0,NA(),IF(COUNTA(移動記録!A27:H27)=0,"",移動記録!C27))</f>
        <v/>
      </c>
      <c r="D29" s="5" t="str">
        <f aca="false">IF($L$3&lt;&gt;0,NA(),IF(COUNTA(移動記録!A27:H27)=0,"",IF(COUNTA(移動記録!D27)=0,"",移動記録!D27)))</f>
        <v/>
      </c>
      <c r="E29" s="8" t="str">
        <f aca="false">IF($L$3&lt;&gt;0,NA(),IF(COUNTA(移動記録!A27:H27)=0,"",移動記録!E27))</f>
        <v/>
      </c>
      <c r="F29" s="8" t="str">
        <f aca="false">IF($L$3&lt;&gt;0,NA(),IF(COUNTA(移動記録!A27:H27)=0,"",移動記録!F27))</f>
        <v/>
      </c>
      <c r="G29" s="8" t="str">
        <f aca="false">IF($L$3&lt;&gt;0,NA(),IF(COUNTA(移動記録!A27:H27)=0,"",IF(COUNTA(移動記録!G27)=0,"",移動記録!G27)))</f>
        <v/>
      </c>
      <c r="H29" s="5" t="str">
        <f aca="false">IF($L$3&lt;&gt;0,NA(),IF(COUNTA(移動記録!A27:H27)=0,"",移動記録!J27))</f>
        <v/>
      </c>
      <c r="I29" s="5" t="str">
        <f aca="false">IF($L$3&lt;&gt;0,NA(),IF(COUNTA(移動記録!A27:H27)=0,"",移動記録!K27))</f>
        <v/>
      </c>
      <c r="J29" s="1"/>
      <c r="K29" s="1"/>
      <c r="L29" s="1"/>
    </row>
    <row r="30" customFormat="false" ht="30" hidden="false" customHeight="true" outlineLevel="0" collapsed="false">
      <c r="A30" s="1" t="str">
        <f aca="false">IF($L$3&lt;&gt;0,NA(),IF(COUNTA(移動記録!A28:H28)=0,"",移動記録!A28))</f>
        <v/>
      </c>
      <c r="B30" s="7" t="str">
        <f aca="false">IF($L$3&lt;&gt;0,NA(),IF(COUNTA(移動記録!A28:H28)=0,"",移動記録!B28))</f>
        <v/>
      </c>
      <c r="C30" s="8" t="str">
        <f aca="false">IF($L$3&lt;&gt;0,NA(),IF(COUNTA(移動記録!A28:H28)=0,"",移動記録!C28))</f>
        <v/>
      </c>
      <c r="D30" s="5" t="str">
        <f aca="false">IF($L$3&lt;&gt;0,NA(),IF(COUNTA(移動記録!A28:H28)=0,"",IF(COUNTA(移動記録!D28)=0,"",移動記録!D28)))</f>
        <v/>
      </c>
      <c r="E30" s="8" t="str">
        <f aca="false">IF($L$3&lt;&gt;0,NA(),IF(COUNTA(移動記録!A28:H28)=0,"",移動記録!E28))</f>
        <v/>
      </c>
      <c r="F30" s="8" t="str">
        <f aca="false">IF($L$3&lt;&gt;0,NA(),IF(COUNTA(移動記録!A28:H28)=0,"",移動記録!F28))</f>
        <v/>
      </c>
      <c r="G30" s="8" t="str">
        <f aca="false">IF($L$3&lt;&gt;0,NA(),IF(COUNTA(移動記録!A28:H28)=0,"",IF(COUNTA(移動記録!G28)=0,"",移動記録!G28)))</f>
        <v/>
      </c>
      <c r="H30" s="5" t="str">
        <f aca="false">IF($L$3&lt;&gt;0,NA(),IF(COUNTA(移動記録!A28:H28)=0,"",移動記録!J28))</f>
        <v/>
      </c>
      <c r="I30" s="5" t="str">
        <f aca="false">IF($L$3&lt;&gt;0,NA(),IF(COUNTA(移動記録!A28:H28)=0,"",移動記録!K28))</f>
        <v/>
      </c>
      <c r="J30" s="1"/>
      <c r="K30" s="1"/>
      <c r="L30" s="1"/>
    </row>
    <row r="31" customFormat="false" ht="30" hidden="false" customHeight="true" outlineLevel="0" collapsed="false">
      <c r="A31" s="1" t="str">
        <f aca="false">IF($L$3&lt;&gt;0,NA(),IF(COUNTA(移動記録!A29:H29)=0,"",移動記録!A29))</f>
        <v/>
      </c>
      <c r="B31" s="7" t="str">
        <f aca="false">IF($L$3&lt;&gt;0,NA(),IF(COUNTA(移動記録!A29:H29)=0,"",移動記録!B29))</f>
        <v/>
      </c>
      <c r="C31" s="8" t="str">
        <f aca="false">IF($L$3&lt;&gt;0,NA(),IF(COUNTA(移動記録!A29:H29)=0,"",移動記録!C29))</f>
        <v/>
      </c>
      <c r="D31" s="5" t="str">
        <f aca="false">IF($L$3&lt;&gt;0,NA(),IF(COUNTA(移動記録!A29:H29)=0,"",IF(COUNTA(移動記録!D29)=0,"",移動記録!D29)))</f>
        <v/>
      </c>
      <c r="E31" s="8" t="str">
        <f aca="false">IF($L$3&lt;&gt;0,NA(),IF(COUNTA(移動記録!A29:H29)=0,"",移動記録!E29))</f>
        <v/>
      </c>
      <c r="F31" s="8" t="str">
        <f aca="false">IF($L$3&lt;&gt;0,NA(),IF(COUNTA(移動記録!A29:H29)=0,"",移動記録!F29))</f>
        <v/>
      </c>
      <c r="G31" s="8" t="str">
        <f aca="false">IF($L$3&lt;&gt;0,NA(),IF(COUNTA(移動記録!A29:H29)=0,"",IF(COUNTA(移動記録!G29)=0,"",移動記録!G29)))</f>
        <v/>
      </c>
      <c r="H31" s="5" t="str">
        <f aca="false">IF($L$3&lt;&gt;0,NA(),IF(COUNTA(移動記録!A29:H29)=0,"",移動記録!J29))</f>
        <v/>
      </c>
      <c r="I31" s="5" t="str">
        <f aca="false">IF($L$3&lt;&gt;0,NA(),IF(COUNTA(移動記録!A29:H29)=0,"",移動記録!K29))</f>
        <v/>
      </c>
      <c r="J31" s="1"/>
      <c r="K31" s="1"/>
      <c r="L31" s="1"/>
    </row>
    <row r="32" customFormat="false" ht="30" hidden="false" customHeight="true" outlineLevel="0" collapsed="false">
      <c r="A32" s="1" t="str">
        <f aca="false">IF($L$3&lt;&gt;0,NA(),IF(COUNTA(移動記録!A30:H30)=0,"",移動記録!A30))</f>
        <v/>
      </c>
      <c r="B32" s="7" t="str">
        <f aca="false">IF($L$3&lt;&gt;0,NA(),IF(COUNTA(移動記録!A30:H30)=0,"",移動記録!B30))</f>
        <v/>
      </c>
      <c r="C32" s="8" t="str">
        <f aca="false">IF($L$3&lt;&gt;0,NA(),IF(COUNTA(移動記録!A30:H30)=0,"",移動記録!C30))</f>
        <v/>
      </c>
      <c r="D32" s="5" t="str">
        <f aca="false">IF($L$3&lt;&gt;0,NA(),IF(COUNTA(移動記録!A30:H30)=0,"",IF(COUNTA(移動記録!D30)=0,"",移動記録!D30)))</f>
        <v/>
      </c>
      <c r="E32" s="8" t="str">
        <f aca="false">IF($L$3&lt;&gt;0,NA(),IF(COUNTA(移動記録!A30:H30)=0,"",移動記録!E30))</f>
        <v/>
      </c>
      <c r="F32" s="8" t="str">
        <f aca="false">IF($L$3&lt;&gt;0,NA(),IF(COUNTA(移動記録!A30:H30)=0,"",移動記録!F30))</f>
        <v/>
      </c>
      <c r="G32" s="8" t="str">
        <f aca="false">IF($L$3&lt;&gt;0,NA(),IF(COUNTA(移動記録!A30:H30)=0,"",IF(COUNTA(移動記録!G30)=0,"",移動記録!G30)))</f>
        <v/>
      </c>
      <c r="H32" s="5" t="str">
        <f aca="false">IF($L$3&lt;&gt;0,NA(),IF(COUNTA(移動記録!A30:H30)=0,"",移動記録!J30))</f>
        <v/>
      </c>
      <c r="I32" s="5" t="str">
        <f aca="false">IF($L$3&lt;&gt;0,NA(),IF(COUNTA(移動記録!A30:H30)=0,"",移動記録!K30))</f>
        <v/>
      </c>
      <c r="J32" s="1"/>
      <c r="K32" s="1"/>
      <c r="L32" s="1"/>
    </row>
    <row r="33" customFormat="false" ht="30" hidden="false" customHeight="true" outlineLevel="0" collapsed="false">
      <c r="A33" s="1" t="str">
        <f aca="false">IF($L$3&lt;&gt;0,NA(),IF(COUNTA(移動記録!A31:H31)=0,"",移動記録!A31))</f>
        <v/>
      </c>
      <c r="B33" s="7" t="str">
        <f aca="false">IF($L$3&lt;&gt;0,NA(),IF(COUNTA(移動記録!A31:H31)=0,"",移動記録!B31))</f>
        <v/>
      </c>
      <c r="C33" s="8" t="str">
        <f aca="false">IF($L$3&lt;&gt;0,NA(),IF(COUNTA(移動記録!A31:H31)=0,"",移動記録!C31))</f>
        <v/>
      </c>
      <c r="D33" s="5" t="str">
        <f aca="false">IF($L$3&lt;&gt;0,NA(),IF(COUNTA(移動記録!A31:H31)=0,"",IF(COUNTA(移動記録!D31)=0,"",移動記録!D31)))</f>
        <v/>
      </c>
      <c r="E33" s="8" t="str">
        <f aca="false">IF($L$3&lt;&gt;0,NA(),IF(COUNTA(移動記録!A31:H31)=0,"",移動記録!E31))</f>
        <v/>
      </c>
      <c r="F33" s="8" t="str">
        <f aca="false">IF($L$3&lt;&gt;0,NA(),IF(COUNTA(移動記録!A31:H31)=0,"",移動記録!F31))</f>
        <v/>
      </c>
      <c r="G33" s="8" t="str">
        <f aca="false">IF($L$3&lt;&gt;0,NA(),IF(COUNTA(移動記録!A31:H31)=0,"",IF(COUNTA(移動記録!G31)=0,"",移動記録!G31)))</f>
        <v/>
      </c>
      <c r="H33" s="5" t="str">
        <f aca="false">IF($L$3&lt;&gt;0,NA(),IF(COUNTA(移動記録!A31:H31)=0,"",移動記録!J31))</f>
        <v/>
      </c>
      <c r="I33" s="5" t="str">
        <f aca="false">IF($L$3&lt;&gt;0,NA(),IF(COUNTA(移動記録!A31:H31)=0,"",移動記録!K31))</f>
        <v/>
      </c>
      <c r="J33" s="1"/>
      <c r="K33" s="1"/>
      <c r="L33" s="1"/>
    </row>
    <row r="34" customFormat="false" ht="30" hidden="false" customHeight="true" outlineLevel="0" collapsed="false">
      <c r="A34" s="1" t="str">
        <f aca="false">IF($L$3&lt;&gt;0,NA(),IF(COUNTA(移動記録!A32:H32)=0,"",移動記録!A32))</f>
        <v/>
      </c>
      <c r="B34" s="7" t="str">
        <f aca="false">IF($L$3&lt;&gt;0,NA(),IF(COUNTA(移動記録!A32:H32)=0,"",移動記録!B32))</f>
        <v/>
      </c>
      <c r="C34" s="8" t="str">
        <f aca="false">IF($L$3&lt;&gt;0,NA(),IF(COUNTA(移動記録!A32:H32)=0,"",移動記録!C32))</f>
        <v/>
      </c>
      <c r="D34" s="5" t="str">
        <f aca="false">IF($L$3&lt;&gt;0,NA(),IF(COUNTA(移動記録!A32:H32)=0,"",IF(COUNTA(移動記録!D32)=0,"",移動記録!D32)))</f>
        <v/>
      </c>
      <c r="E34" s="8" t="str">
        <f aca="false">IF($L$3&lt;&gt;0,NA(),IF(COUNTA(移動記録!A32:H32)=0,"",移動記録!E32))</f>
        <v/>
      </c>
      <c r="F34" s="8" t="str">
        <f aca="false">IF($L$3&lt;&gt;0,NA(),IF(COUNTA(移動記録!A32:H32)=0,"",移動記録!F32))</f>
        <v/>
      </c>
      <c r="G34" s="8" t="str">
        <f aca="false">IF($L$3&lt;&gt;0,NA(),IF(COUNTA(移動記録!A32:H32)=0,"",IF(COUNTA(移動記録!G32)=0,"",移動記録!G32)))</f>
        <v/>
      </c>
      <c r="H34" s="5" t="str">
        <f aca="false">IF($L$3&lt;&gt;0,NA(),IF(COUNTA(移動記録!A32:H32)=0,"",移動記録!J32))</f>
        <v/>
      </c>
      <c r="I34" s="5" t="str">
        <f aca="false">IF($L$3&lt;&gt;0,NA(),IF(COUNTA(移動記録!A32:H32)=0,"",移動記録!K32))</f>
        <v/>
      </c>
      <c r="J34" s="1"/>
      <c r="K34" s="1"/>
      <c r="L34" s="1"/>
    </row>
    <row r="35" customFormat="false" ht="30" hidden="false" customHeight="true" outlineLevel="0" collapsed="false">
      <c r="A35" s="1" t="str">
        <f aca="false">IF($L$3&lt;&gt;0,NA(),IF(COUNTA(移動記録!A33:H33)=0,"",移動記録!A33))</f>
        <v/>
      </c>
      <c r="B35" s="7" t="str">
        <f aca="false">IF($L$3&lt;&gt;0,NA(),IF(COUNTA(移動記録!A33:H33)=0,"",移動記録!B33))</f>
        <v/>
      </c>
      <c r="C35" s="8" t="str">
        <f aca="false">IF($L$3&lt;&gt;0,NA(),IF(COUNTA(移動記録!A33:H33)=0,"",移動記録!C33))</f>
        <v/>
      </c>
      <c r="D35" s="5" t="str">
        <f aca="false">IF($L$3&lt;&gt;0,NA(),IF(COUNTA(移動記録!A33:H33)=0,"",IF(COUNTA(移動記録!D33)=0,"",移動記録!D33)))</f>
        <v/>
      </c>
      <c r="E35" s="8" t="str">
        <f aca="false">IF($L$3&lt;&gt;0,NA(),IF(COUNTA(移動記録!A33:H33)=0,"",移動記録!E33))</f>
        <v/>
      </c>
      <c r="F35" s="8" t="str">
        <f aca="false">IF($L$3&lt;&gt;0,NA(),IF(COUNTA(移動記録!A33:H33)=0,"",移動記録!F33))</f>
        <v/>
      </c>
      <c r="G35" s="8" t="str">
        <f aca="false">IF($L$3&lt;&gt;0,NA(),IF(COUNTA(移動記録!A33:H33)=0,"",IF(COUNTA(移動記録!G33)=0,"",移動記録!G33)))</f>
        <v/>
      </c>
      <c r="H35" s="5" t="str">
        <f aca="false">IF($L$3&lt;&gt;0,NA(),IF(COUNTA(移動記録!A33:H33)=0,"",移動記録!J33))</f>
        <v/>
      </c>
      <c r="I35" s="5" t="str">
        <f aca="false">IF($L$3&lt;&gt;0,NA(),IF(COUNTA(移動記録!A33:H33)=0,"",移動記録!K33))</f>
        <v/>
      </c>
      <c r="J35" s="1"/>
      <c r="K35" s="1"/>
      <c r="L35" s="1"/>
    </row>
    <row r="36" customFormat="false" ht="30" hidden="false" customHeight="true" outlineLevel="0" collapsed="false">
      <c r="A36" s="1" t="str">
        <f aca="false">IF($L$3&lt;&gt;0,NA(),IF(COUNTA(移動記録!A34:H34)=0,"",移動記録!A34))</f>
        <v/>
      </c>
      <c r="B36" s="7" t="str">
        <f aca="false">IF($L$3&lt;&gt;0,NA(),IF(COUNTA(移動記録!A34:H34)=0,"",移動記録!B34))</f>
        <v/>
      </c>
      <c r="C36" s="8" t="str">
        <f aca="false">IF($L$3&lt;&gt;0,NA(),IF(COUNTA(移動記録!A34:H34)=0,"",移動記録!C34))</f>
        <v/>
      </c>
      <c r="D36" s="5" t="str">
        <f aca="false">IF($L$3&lt;&gt;0,NA(),IF(COUNTA(移動記録!A34:H34)=0,"",IF(COUNTA(移動記録!D34)=0,"",移動記録!D34)))</f>
        <v/>
      </c>
      <c r="E36" s="8" t="str">
        <f aca="false">IF($L$3&lt;&gt;0,NA(),IF(COUNTA(移動記録!A34:H34)=0,"",移動記録!E34))</f>
        <v/>
      </c>
      <c r="F36" s="8" t="str">
        <f aca="false">IF($L$3&lt;&gt;0,NA(),IF(COUNTA(移動記録!A34:H34)=0,"",移動記録!F34))</f>
        <v/>
      </c>
      <c r="G36" s="8" t="str">
        <f aca="false">IF($L$3&lt;&gt;0,NA(),IF(COUNTA(移動記録!A34:H34)=0,"",IF(COUNTA(移動記録!G34)=0,"",移動記録!G34)))</f>
        <v/>
      </c>
      <c r="H36" s="5" t="str">
        <f aca="false">IF($L$3&lt;&gt;0,NA(),IF(COUNTA(移動記録!A34:H34)=0,"",移動記録!J34))</f>
        <v/>
      </c>
      <c r="I36" s="5" t="str">
        <f aca="false">IF($L$3&lt;&gt;0,NA(),IF(COUNTA(移動記録!A34:H34)=0,"",移動記録!K34))</f>
        <v/>
      </c>
      <c r="J36" s="1"/>
      <c r="K36" s="1"/>
      <c r="L36" s="1"/>
    </row>
    <row r="37" customFormat="false" ht="30" hidden="false" customHeight="true" outlineLevel="0" collapsed="false">
      <c r="A37" s="1" t="str">
        <f aca="false">IF($L$3&lt;&gt;0,NA(),IF(COUNTA(移動記録!A35:H35)=0,"",移動記録!A35))</f>
        <v/>
      </c>
      <c r="B37" s="7" t="str">
        <f aca="false">IF($L$3&lt;&gt;0,NA(),IF(COUNTA(移動記録!A35:H35)=0,"",移動記録!B35))</f>
        <v/>
      </c>
      <c r="C37" s="8" t="str">
        <f aca="false">IF($L$3&lt;&gt;0,NA(),IF(COUNTA(移動記録!A35:H35)=0,"",移動記録!C35))</f>
        <v/>
      </c>
      <c r="D37" s="5" t="str">
        <f aca="false">IF($L$3&lt;&gt;0,NA(),IF(COUNTA(移動記録!A35:H35)=0,"",IF(COUNTA(移動記録!D35)=0,"",移動記録!D35)))</f>
        <v/>
      </c>
      <c r="E37" s="8" t="str">
        <f aca="false">IF($L$3&lt;&gt;0,NA(),IF(COUNTA(移動記録!A35:H35)=0,"",移動記録!E35))</f>
        <v/>
      </c>
      <c r="F37" s="8" t="str">
        <f aca="false">IF($L$3&lt;&gt;0,NA(),IF(COUNTA(移動記録!A35:H35)=0,"",移動記録!F35))</f>
        <v/>
      </c>
      <c r="G37" s="8" t="str">
        <f aca="false">IF($L$3&lt;&gt;0,NA(),IF(COUNTA(移動記録!A35:H35)=0,"",IF(COUNTA(移動記録!G35)=0,"",移動記録!G35)))</f>
        <v/>
      </c>
      <c r="H37" s="5" t="str">
        <f aca="false">IF($L$3&lt;&gt;0,NA(),IF(COUNTA(移動記録!A35:H35)=0,"",移動記録!J35))</f>
        <v/>
      </c>
      <c r="I37" s="5" t="str">
        <f aca="false">IF($L$3&lt;&gt;0,NA(),IF(COUNTA(移動記録!A35:H35)=0,"",移動記録!K35))</f>
        <v/>
      </c>
      <c r="J37" s="1"/>
      <c r="K37" s="1"/>
      <c r="L37" s="1"/>
    </row>
    <row r="38" customFormat="false" ht="30" hidden="false" customHeight="true" outlineLevel="0" collapsed="false">
      <c r="A38" s="1" t="str">
        <f aca="false">IF($L$3&lt;&gt;0,NA(),IF(COUNTA(移動記録!A36:H36)=0,"",移動記録!A36))</f>
        <v/>
      </c>
      <c r="B38" s="7" t="str">
        <f aca="false">IF($L$3&lt;&gt;0,NA(),IF(COUNTA(移動記録!A36:H36)=0,"",移動記録!B36))</f>
        <v/>
      </c>
      <c r="C38" s="8" t="str">
        <f aca="false">IF($L$3&lt;&gt;0,NA(),IF(COUNTA(移動記録!A36:H36)=0,"",移動記録!C36))</f>
        <v/>
      </c>
      <c r="D38" s="5" t="str">
        <f aca="false">IF($L$3&lt;&gt;0,NA(),IF(COUNTA(移動記録!A36:H36)=0,"",IF(COUNTA(移動記録!D36)=0,"",移動記録!D36)))</f>
        <v/>
      </c>
      <c r="E38" s="8" t="str">
        <f aca="false">IF($L$3&lt;&gt;0,NA(),IF(COUNTA(移動記録!A36:H36)=0,"",移動記録!E36))</f>
        <v/>
      </c>
      <c r="F38" s="8" t="str">
        <f aca="false">IF($L$3&lt;&gt;0,NA(),IF(COUNTA(移動記録!A36:H36)=0,"",移動記録!F36))</f>
        <v/>
      </c>
      <c r="G38" s="8" t="str">
        <f aca="false">IF($L$3&lt;&gt;0,NA(),IF(COUNTA(移動記録!A36:H36)=0,"",IF(COUNTA(移動記録!G36)=0,"",移動記録!G36)))</f>
        <v/>
      </c>
      <c r="H38" s="5" t="str">
        <f aca="false">IF($L$3&lt;&gt;0,NA(),IF(COUNTA(移動記録!A36:H36)=0,"",移動記録!J36))</f>
        <v/>
      </c>
      <c r="I38" s="5" t="str">
        <f aca="false">IF($L$3&lt;&gt;0,NA(),IF(COUNTA(移動記録!A36:H36)=0,"",移動記録!K36))</f>
        <v/>
      </c>
      <c r="J38" s="1"/>
      <c r="K38" s="1"/>
      <c r="L38" s="1"/>
    </row>
    <row r="39" customFormat="false" ht="30" hidden="false" customHeight="true" outlineLevel="0" collapsed="false">
      <c r="A39" s="1" t="str">
        <f aca="false">IF($L$3&lt;&gt;0,NA(),IF(COUNTA(移動記録!A37:H37)=0,"",移動記録!A37))</f>
        <v/>
      </c>
      <c r="B39" s="7" t="str">
        <f aca="false">IF($L$3&lt;&gt;0,NA(),IF(COUNTA(移動記録!A37:H37)=0,"",移動記録!B37))</f>
        <v/>
      </c>
      <c r="C39" s="8" t="str">
        <f aca="false">IF($L$3&lt;&gt;0,NA(),IF(COUNTA(移動記録!A37:H37)=0,"",移動記録!C37))</f>
        <v/>
      </c>
      <c r="D39" s="5" t="str">
        <f aca="false">IF($L$3&lt;&gt;0,NA(),IF(COUNTA(移動記録!A37:H37)=0,"",IF(COUNTA(移動記録!D37)=0,"",移動記録!D37)))</f>
        <v/>
      </c>
      <c r="E39" s="8" t="str">
        <f aca="false">IF($L$3&lt;&gt;0,NA(),IF(COUNTA(移動記録!A37:H37)=0,"",移動記録!E37))</f>
        <v/>
      </c>
      <c r="F39" s="8" t="str">
        <f aca="false">IF($L$3&lt;&gt;0,NA(),IF(COUNTA(移動記録!A37:H37)=0,"",移動記録!F37))</f>
        <v/>
      </c>
      <c r="G39" s="8" t="str">
        <f aca="false">IF($L$3&lt;&gt;0,NA(),IF(COUNTA(移動記録!A37:H37)=0,"",IF(COUNTA(移動記録!G37)=0,"",移動記録!G37)))</f>
        <v/>
      </c>
      <c r="H39" s="5" t="str">
        <f aca="false">IF($L$3&lt;&gt;0,NA(),IF(COUNTA(移動記録!A37:H37)=0,"",移動記録!J37))</f>
        <v/>
      </c>
      <c r="I39" s="5" t="str">
        <f aca="false">IF($L$3&lt;&gt;0,NA(),IF(COUNTA(移動記録!A37:H37)=0,"",移動記録!K37))</f>
        <v/>
      </c>
      <c r="J39" s="1"/>
      <c r="K39" s="1"/>
      <c r="L39" s="1"/>
    </row>
    <row r="40" customFormat="false" ht="30" hidden="false" customHeight="true" outlineLevel="0" collapsed="false">
      <c r="A40" s="1" t="str">
        <f aca="false">IF($L$3&lt;&gt;0,NA(),IF(COUNTA(移動記録!A38:H38)=0,"",移動記録!A38))</f>
        <v/>
      </c>
      <c r="B40" s="7" t="str">
        <f aca="false">IF($L$3&lt;&gt;0,NA(),IF(COUNTA(移動記録!A38:H38)=0,"",移動記録!B38))</f>
        <v/>
      </c>
      <c r="C40" s="8" t="str">
        <f aca="false">IF($L$3&lt;&gt;0,NA(),IF(COUNTA(移動記録!A38:H38)=0,"",移動記録!C38))</f>
        <v/>
      </c>
      <c r="D40" s="5" t="str">
        <f aca="false">IF($L$3&lt;&gt;0,NA(),IF(COUNTA(移動記録!A38:H38)=0,"",IF(COUNTA(移動記録!D38)=0,"",移動記録!D38)))</f>
        <v/>
      </c>
      <c r="E40" s="8" t="str">
        <f aca="false">IF($L$3&lt;&gt;0,NA(),IF(COUNTA(移動記録!A38:H38)=0,"",移動記録!E38))</f>
        <v/>
      </c>
      <c r="F40" s="8" t="str">
        <f aca="false">IF($L$3&lt;&gt;0,NA(),IF(COUNTA(移動記録!A38:H38)=0,"",移動記録!F38))</f>
        <v/>
      </c>
      <c r="G40" s="8" t="str">
        <f aca="false">IF($L$3&lt;&gt;0,NA(),IF(COUNTA(移動記録!A38:H38)=0,"",IF(COUNTA(移動記録!G38)=0,"",移動記録!G38)))</f>
        <v/>
      </c>
      <c r="H40" s="5" t="str">
        <f aca="false">IF($L$3&lt;&gt;0,NA(),IF(COUNTA(移動記録!A38:H38)=0,"",移動記録!J38))</f>
        <v/>
      </c>
      <c r="I40" s="5" t="str">
        <f aca="false">IF($L$3&lt;&gt;0,NA(),IF(COUNTA(移動記録!A38:H38)=0,"",移動記録!K38))</f>
        <v/>
      </c>
      <c r="J40" s="1"/>
      <c r="K40" s="1"/>
      <c r="L40" s="1"/>
    </row>
    <row r="41" customFormat="false" ht="30" hidden="false" customHeight="true" outlineLevel="0" collapsed="false">
      <c r="A41" s="1" t="str">
        <f aca="false">IF($L$3&lt;&gt;0,NA(),IF(COUNTA(移動記録!A39:H39)=0,"",移動記録!A39))</f>
        <v/>
      </c>
      <c r="B41" s="7" t="str">
        <f aca="false">IF($L$3&lt;&gt;0,NA(),IF(COUNTA(移動記録!A39:H39)=0,"",移動記録!B39))</f>
        <v/>
      </c>
      <c r="C41" s="8" t="str">
        <f aca="false">IF($L$3&lt;&gt;0,NA(),IF(COUNTA(移動記録!A39:H39)=0,"",移動記録!C39))</f>
        <v/>
      </c>
      <c r="D41" s="5" t="str">
        <f aca="false">IF($L$3&lt;&gt;0,NA(),IF(COUNTA(移動記録!A39:H39)=0,"",IF(COUNTA(移動記録!D39)=0,"",移動記録!D39)))</f>
        <v/>
      </c>
      <c r="E41" s="8" t="str">
        <f aca="false">IF($L$3&lt;&gt;0,NA(),IF(COUNTA(移動記録!A39:H39)=0,"",移動記録!E39))</f>
        <v/>
      </c>
      <c r="F41" s="8" t="str">
        <f aca="false">IF($L$3&lt;&gt;0,NA(),IF(COUNTA(移動記録!A39:H39)=0,"",移動記録!F39))</f>
        <v/>
      </c>
      <c r="G41" s="8" t="str">
        <f aca="false">IF($L$3&lt;&gt;0,NA(),IF(COUNTA(移動記録!A39:H39)=0,"",IF(COUNTA(移動記録!G39)=0,"",移動記録!G39)))</f>
        <v/>
      </c>
      <c r="H41" s="5" t="str">
        <f aca="false">IF($L$3&lt;&gt;0,NA(),IF(COUNTA(移動記録!A39:H39)=0,"",移動記録!J39))</f>
        <v/>
      </c>
      <c r="I41" s="5" t="str">
        <f aca="false">IF($L$3&lt;&gt;0,NA(),IF(COUNTA(移動記録!A39:H39)=0,"",移動記録!K39))</f>
        <v/>
      </c>
      <c r="J41" s="1"/>
      <c r="K41" s="1"/>
      <c r="L41" s="1"/>
    </row>
    <row r="42" customFormat="false" ht="30" hidden="false" customHeight="true" outlineLevel="0" collapsed="false">
      <c r="A42" s="1" t="str">
        <f aca="false">IF($L$3&lt;&gt;0,NA(),IF(COUNTA(移動記録!A40:H40)=0,"",移動記録!A40))</f>
        <v/>
      </c>
      <c r="B42" s="7" t="str">
        <f aca="false">IF($L$3&lt;&gt;0,NA(),IF(COUNTA(移動記録!A40:H40)=0,"",移動記録!B40))</f>
        <v/>
      </c>
      <c r="C42" s="8" t="str">
        <f aca="false">IF($L$3&lt;&gt;0,NA(),IF(COUNTA(移動記録!A40:H40)=0,"",移動記録!C40))</f>
        <v/>
      </c>
      <c r="D42" s="5" t="str">
        <f aca="false">IF($L$3&lt;&gt;0,NA(),IF(COUNTA(移動記録!A40:H40)=0,"",IF(COUNTA(移動記録!D40)=0,"",移動記録!D40)))</f>
        <v/>
      </c>
      <c r="E42" s="8" t="str">
        <f aca="false">IF($L$3&lt;&gt;0,NA(),IF(COUNTA(移動記録!A40:H40)=0,"",移動記録!E40))</f>
        <v/>
      </c>
      <c r="F42" s="8" t="str">
        <f aca="false">IF($L$3&lt;&gt;0,NA(),IF(COUNTA(移動記録!A40:H40)=0,"",移動記録!F40))</f>
        <v/>
      </c>
      <c r="G42" s="8" t="str">
        <f aca="false">IF($L$3&lt;&gt;0,NA(),IF(COUNTA(移動記録!A40:H40)=0,"",IF(COUNTA(移動記録!G40)=0,"",移動記録!G40)))</f>
        <v/>
      </c>
      <c r="H42" s="5" t="str">
        <f aca="false">IF($L$3&lt;&gt;0,NA(),IF(COUNTA(移動記録!A40:H40)=0,"",移動記録!J40))</f>
        <v/>
      </c>
      <c r="I42" s="5" t="str">
        <f aca="false">IF($L$3&lt;&gt;0,NA(),IF(COUNTA(移動記録!A40:H40)=0,"",移動記録!K40))</f>
        <v/>
      </c>
      <c r="J42" s="1"/>
      <c r="K42" s="1"/>
      <c r="L42" s="1"/>
    </row>
    <row r="43" customFormat="false" ht="30" hidden="false" customHeight="true" outlineLevel="0" collapsed="false">
      <c r="A43" s="1" t="str">
        <f aca="false">IF($L$3&lt;&gt;0,NA(),IF(COUNTA(移動記録!A41:H41)=0,"",移動記録!A41))</f>
        <v/>
      </c>
      <c r="B43" s="7" t="str">
        <f aca="false">IF($L$3&lt;&gt;0,NA(),IF(COUNTA(移動記録!A41:H41)=0,"",移動記録!B41))</f>
        <v/>
      </c>
      <c r="C43" s="8" t="str">
        <f aca="false">IF($L$3&lt;&gt;0,NA(),IF(COUNTA(移動記録!A41:H41)=0,"",移動記録!C41))</f>
        <v/>
      </c>
      <c r="D43" s="5" t="str">
        <f aca="false">IF($L$3&lt;&gt;0,NA(),IF(COUNTA(移動記録!A41:H41)=0,"",IF(COUNTA(移動記録!D41)=0,"",移動記録!D41)))</f>
        <v/>
      </c>
      <c r="E43" s="8" t="str">
        <f aca="false">IF($L$3&lt;&gt;0,NA(),IF(COUNTA(移動記録!A41:H41)=0,"",移動記録!E41))</f>
        <v/>
      </c>
      <c r="F43" s="8" t="str">
        <f aca="false">IF($L$3&lt;&gt;0,NA(),IF(COUNTA(移動記録!A41:H41)=0,"",移動記録!F41))</f>
        <v/>
      </c>
      <c r="G43" s="8" t="str">
        <f aca="false">IF($L$3&lt;&gt;0,NA(),IF(COUNTA(移動記録!A41:H41)=0,"",IF(COUNTA(移動記録!G41)=0,"",移動記録!G41)))</f>
        <v/>
      </c>
      <c r="H43" s="5" t="str">
        <f aca="false">IF($L$3&lt;&gt;0,NA(),IF(COUNTA(移動記録!A41:H41)=0,"",移動記録!J41))</f>
        <v/>
      </c>
      <c r="I43" s="5" t="str">
        <f aca="false">IF($L$3&lt;&gt;0,NA(),IF(COUNTA(移動記録!A41:H41)=0,"",移動記録!K41))</f>
        <v/>
      </c>
      <c r="J43" s="1"/>
      <c r="K43" s="1"/>
      <c r="L43" s="1"/>
    </row>
    <row r="44" customFormat="false" ht="30" hidden="false" customHeight="true" outlineLevel="0" collapsed="false">
      <c r="A44" s="1" t="str">
        <f aca="false">IF($L$3&lt;&gt;0,NA(),IF(COUNTA(移動記録!A42:H42)=0,"",移動記録!A42))</f>
        <v/>
      </c>
      <c r="B44" s="7" t="str">
        <f aca="false">IF($L$3&lt;&gt;0,NA(),IF(COUNTA(移動記録!A42:H42)=0,"",移動記録!B42))</f>
        <v/>
      </c>
      <c r="C44" s="8" t="str">
        <f aca="false">IF($L$3&lt;&gt;0,NA(),IF(COUNTA(移動記録!A42:H42)=0,"",移動記録!C42))</f>
        <v/>
      </c>
      <c r="D44" s="5" t="str">
        <f aca="false">IF($L$3&lt;&gt;0,NA(),IF(COUNTA(移動記録!A42:H42)=0,"",IF(COUNTA(移動記録!D42)=0,"",移動記録!D42)))</f>
        <v/>
      </c>
      <c r="E44" s="8" t="str">
        <f aca="false">IF($L$3&lt;&gt;0,NA(),IF(COUNTA(移動記録!A42:H42)=0,"",移動記録!E42))</f>
        <v/>
      </c>
      <c r="F44" s="8" t="str">
        <f aca="false">IF($L$3&lt;&gt;0,NA(),IF(COUNTA(移動記録!A42:H42)=0,"",移動記録!F42))</f>
        <v/>
      </c>
      <c r="G44" s="8" t="str">
        <f aca="false">IF($L$3&lt;&gt;0,NA(),IF(COUNTA(移動記録!A42:H42)=0,"",IF(COUNTA(移動記録!G42)=0,"",移動記録!G42)))</f>
        <v/>
      </c>
      <c r="H44" s="5" t="str">
        <f aca="false">IF($L$3&lt;&gt;0,NA(),IF(COUNTA(移動記録!A42:H42)=0,"",移動記録!J42))</f>
        <v/>
      </c>
      <c r="I44" s="5" t="str">
        <f aca="false">IF($L$3&lt;&gt;0,NA(),IF(COUNTA(移動記録!A42:H42)=0,"",移動記録!K42))</f>
        <v/>
      </c>
      <c r="J44" s="1"/>
      <c r="K44" s="1"/>
      <c r="L44" s="1"/>
    </row>
    <row r="45" customFormat="false" ht="30" hidden="false" customHeight="true" outlineLevel="0" collapsed="false">
      <c r="A45" s="1" t="str">
        <f aca="false">IF($L$3&lt;&gt;0,NA(),IF(COUNTA(移動記録!A43:H43)=0,"",移動記録!A43))</f>
        <v/>
      </c>
      <c r="B45" s="7" t="str">
        <f aca="false">IF($L$3&lt;&gt;0,NA(),IF(COUNTA(移動記録!A43:H43)=0,"",移動記録!B43))</f>
        <v/>
      </c>
      <c r="C45" s="8" t="str">
        <f aca="false">IF($L$3&lt;&gt;0,NA(),IF(COUNTA(移動記録!A43:H43)=0,"",移動記録!C43))</f>
        <v/>
      </c>
      <c r="D45" s="5" t="str">
        <f aca="false">IF($L$3&lt;&gt;0,NA(),IF(COUNTA(移動記録!A43:H43)=0,"",IF(COUNTA(移動記録!D43)=0,"",移動記録!D43)))</f>
        <v/>
      </c>
      <c r="E45" s="8" t="str">
        <f aca="false">IF($L$3&lt;&gt;0,NA(),IF(COUNTA(移動記録!A43:H43)=0,"",移動記録!E43))</f>
        <v/>
      </c>
      <c r="F45" s="8" t="str">
        <f aca="false">IF($L$3&lt;&gt;0,NA(),IF(COUNTA(移動記録!A43:H43)=0,"",移動記録!F43))</f>
        <v/>
      </c>
      <c r="G45" s="8" t="str">
        <f aca="false">IF($L$3&lt;&gt;0,NA(),IF(COUNTA(移動記録!A43:H43)=0,"",IF(COUNTA(移動記録!G43)=0,"",移動記録!G43)))</f>
        <v/>
      </c>
      <c r="H45" s="5" t="str">
        <f aca="false">IF($L$3&lt;&gt;0,NA(),IF(COUNTA(移動記録!A43:H43)=0,"",移動記録!J43))</f>
        <v/>
      </c>
      <c r="I45" s="5" t="str">
        <f aca="false">IF($L$3&lt;&gt;0,NA(),IF(COUNTA(移動記録!A43:H43)=0,"",移動記録!K43))</f>
        <v/>
      </c>
      <c r="J45" s="1"/>
      <c r="K45" s="1"/>
      <c r="L45" s="1"/>
    </row>
    <row r="46" customFormat="false" ht="30" hidden="false" customHeight="true" outlineLevel="0" collapsed="false">
      <c r="A46" s="1" t="str">
        <f aca="false">IF($L$3&lt;&gt;0,NA(),IF(COUNTA(移動記録!A44:H44)=0,"",移動記録!A44))</f>
        <v/>
      </c>
      <c r="B46" s="7" t="str">
        <f aca="false">IF($L$3&lt;&gt;0,NA(),IF(COUNTA(移動記録!A44:H44)=0,"",移動記録!B44))</f>
        <v/>
      </c>
      <c r="C46" s="8" t="str">
        <f aca="false">IF($L$3&lt;&gt;0,NA(),IF(COUNTA(移動記録!A44:H44)=0,"",移動記録!C44))</f>
        <v/>
      </c>
      <c r="D46" s="5" t="str">
        <f aca="false">IF($L$3&lt;&gt;0,NA(),IF(COUNTA(移動記録!A44:H44)=0,"",IF(COUNTA(移動記録!D44)=0,"",移動記録!D44)))</f>
        <v/>
      </c>
      <c r="E46" s="8" t="str">
        <f aca="false">IF($L$3&lt;&gt;0,NA(),IF(COUNTA(移動記録!A44:H44)=0,"",移動記録!E44))</f>
        <v/>
      </c>
      <c r="F46" s="8" t="str">
        <f aca="false">IF($L$3&lt;&gt;0,NA(),IF(COUNTA(移動記録!A44:H44)=0,"",移動記録!F44))</f>
        <v/>
      </c>
      <c r="G46" s="8" t="str">
        <f aca="false">IF($L$3&lt;&gt;0,NA(),IF(COUNTA(移動記録!A44:H44)=0,"",IF(COUNTA(移動記録!G44)=0,"",移動記録!G44)))</f>
        <v/>
      </c>
      <c r="H46" s="5" t="str">
        <f aca="false">IF($L$3&lt;&gt;0,NA(),IF(COUNTA(移動記録!A44:H44)=0,"",移動記録!J44))</f>
        <v/>
      </c>
      <c r="I46" s="5" t="str">
        <f aca="false">IF($L$3&lt;&gt;0,NA(),IF(COUNTA(移動記録!A44:H44)=0,"",移動記録!K44))</f>
        <v/>
      </c>
      <c r="J46" s="1"/>
      <c r="K46" s="1"/>
      <c r="L46" s="1"/>
    </row>
    <row r="47" customFormat="false" ht="30" hidden="false" customHeight="true" outlineLevel="0" collapsed="false">
      <c r="A47" s="1" t="str">
        <f aca="false">IF($L$3&lt;&gt;0,NA(),IF(COUNTA(移動記録!A45:H45)=0,"",移動記録!A45))</f>
        <v/>
      </c>
      <c r="B47" s="7" t="str">
        <f aca="false">IF($L$3&lt;&gt;0,NA(),IF(COUNTA(移動記録!A45:H45)=0,"",移動記録!B45))</f>
        <v/>
      </c>
      <c r="C47" s="8" t="str">
        <f aca="false">IF($L$3&lt;&gt;0,NA(),IF(COUNTA(移動記録!A45:H45)=0,"",移動記録!C45))</f>
        <v/>
      </c>
      <c r="D47" s="5" t="str">
        <f aca="false">IF($L$3&lt;&gt;0,NA(),IF(COUNTA(移動記録!A45:H45)=0,"",IF(COUNTA(移動記録!D45)=0,"",移動記録!D45)))</f>
        <v/>
      </c>
      <c r="E47" s="8" t="str">
        <f aca="false">IF($L$3&lt;&gt;0,NA(),IF(COUNTA(移動記録!A45:H45)=0,"",移動記録!E45))</f>
        <v/>
      </c>
      <c r="F47" s="8" t="str">
        <f aca="false">IF($L$3&lt;&gt;0,NA(),IF(COUNTA(移動記録!A45:H45)=0,"",移動記録!F45))</f>
        <v/>
      </c>
      <c r="G47" s="8" t="str">
        <f aca="false">IF($L$3&lt;&gt;0,NA(),IF(COUNTA(移動記録!A45:H45)=0,"",IF(COUNTA(移動記録!G45)=0,"",移動記録!G45)))</f>
        <v/>
      </c>
      <c r="H47" s="5" t="str">
        <f aca="false">IF($L$3&lt;&gt;0,NA(),IF(COUNTA(移動記録!A45:H45)=0,"",移動記録!J45))</f>
        <v/>
      </c>
      <c r="I47" s="5" t="str">
        <f aca="false">IF($L$3&lt;&gt;0,NA(),IF(COUNTA(移動記録!A45:H45)=0,"",移動記録!K45))</f>
        <v/>
      </c>
      <c r="J47" s="1"/>
      <c r="K47" s="1"/>
      <c r="L47" s="1"/>
    </row>
    <row r="48" customFormat="false" ht="30" hidden="false" customHeight="true" outlineLevel="0" collapsed="false">
      <c r="A48" s="1" t="str">
        <f aca="false">IF($L$3&lt;&gt;0,NA(),IF(COUNTA(移動記録!A46:H46)=0,"",移動記録!A46))</f>
        <v/>
      </c>
      <c r="B48" s="7" t="str">
        <f aca="false">IF($L$3&lt;&gt;0,NA(),IF(COUNTA(移動記録!A46:H46)=0,"",移動記録!B46))</f>
        <v/>
      </c>
      <c r="C48" s="8" t="str">
        <f aca="false">IF($L$3&lt;&gt;0,NA(),IF(COUNTA(移動記録!A46:H46)=0,"",移動記録!C46))</f>
        <v/>
      </c>
      <c r="D48" s="5" t="str">
        <f aca="false">IF($L$3&lt;&gt;0,NA(),IF(COUNTA(移動記録!A46:H46)=0,"",IF(COUNTA(移動記録!D46)=0,"",移動記録!D46)))</f>
        <v/>
      </c>
      <c r="E48" s="8" t="str">
        <f aca="false">IF($L$3&lt;&gt;0,NA(),IF(COUNTA(移動記録!A46:H46)=0,"",移動記録!E46))</f>
        <v/>
      </c>
      <c r="F48" s="8" t="str">
        <f aca="false">IF($L$3&lt;&gt;0,NA(),IF(COUNTA(移動記録!A46:H46)=0,"",移動記録!F46))</f>
        <v/>
      </c>
      <c r="G48" s="8" t="str">
        <f aca="false">IF($L$3&lt;&gt;0,NA(),IF(COUNTA(移動記録!A46:H46)=0,"",IF(COUNTA(移動記録!G46)=0,"",移動記録!G46)))</f>
        <v/>
      </c>
      <c r="H48" s="5" t="str">
        <f aca="false">IF($L$3&lt;&gt;0,NA(),IF(COUNTA(移動記録!A46:H46)=0,"",移動記録!J46))</f>
        <v/>
      </c>
      <c r="I48" s="5" t="str">
        <f aca="false">IF($L$3&lt;&gt;0,NA(),IF(COUNTA(移動記録!A46:H46)=0,"",移動記録!K46))</f>
        <v/>
      </c>
      <c r="J48" s="1"/>
      <c r="K48" s="1"/>
      <c r="L48" s="1"/>
    </row>
    <row r="49" customFormat="false" ht="30" hidden="false" customHeight="true" outlineLevel="0" collapsed="false">
      <c r="A49" s="1" t="str">
        <f aca="false">IF($L$3&lt;&gt;0,NA(),IF(COUNTA(移動記録!A47:H47)=0,"",移動記録!A47))</f>
        <v/>
      </c>
      <c r="B49" s="7" t="str">
        <f aca="false">IF($L$3&lt;&gt;0,NA(),IF(COUNTA(移動記録!A47:H47)=0,"",移動記録!B47))</f>
        <v/>
      </c>
      <c r="C49" s="8" t="str">
        <f aca="false">IF($L$3&lt;&gt;0,NA(),IF(COUNTA(移動記録!A47:H47)=0,"",移動記録!C47))</f>
        <v/>
      </c>
      <c r="D49" s="5" t="str">
        <f aca="false">IF($L$3&lt;&gt;0,NA(),IF(COUNTA(移動記録!A47:H47)=0,"",IF(COUNTA(移動記録!D47)=0,"",移動記録!D47)))</f>
        <v/>
      </c>
      <c r="E49" s="8" t="str">
        <f aca="false">IF($L$3&lt;&gt;0,NA(),IF(COUNTA(移動記録!A47:H47)=0,"",移動記録!E47))</f>
        <v/>
      </c>
      <c r="F49" s="8" t="str">
        <f aca="false">IF($L$3&lt;&gt;0,NA(),IF(COUNTA(移動記録!A47:H47)=0,"",移動記録!F47))</f>
        <v/>
      </c>
      <c r="G49" s="8" t="str">
        <f aca="false">IF($L$3&lt;&gt;0,NA(),IF(COUNTA(移動記録!A47:H47)=0,"",IF(COUNTA(移動記録!G47)=0,"",移動記録!G47)))</f>
        <v/>
      </c>
      <c r="H49" s="5" t="str">
        <f aca="false">IF($L$3&lt;&gt;0,NA(),IF(COUNTA(移動記録!A47:H47)=0,"",移動記録!J47))</f>
        <v/>
      </c>
      <c r="I49" s="5" t="str">
        <f aca="false">IF($L$3&lt;&gt;0,NA(),IF(COUNTA(移動記録!A47:H47)=0,"",移動記録!K47))</f>
        <v/>
      </c>
      <c r="J49" s="1"/>
      <c r="K49" s="1"/>
      <c r="L49" s="1"/>
    </row>
    <row r="50" customFormat="false" ht="30" hidden="false" customHeight="true" outlineLevel="0" collapsed="false">
      <c r="A50" s="1" t="str">
        <f aca="false">IF($L$3&lt;&gt;0,NA(),IF(COUNTA(移動記録!A48:H48)=0,"",移動記録!A48))</f>
        <v/>
      </c>
      <c r="B50" s="7" t="str">
        <f aca="false">IF($L$3&lt;&gt;0,NA(),IF(COUNTA(移動記録!A48:H48)=0,"",移動記録!B48))</f>
        <v/>
      </c>
      <c r="C50" s="8" t="str">
        <f aca="false">IF($L$3&lt;&gt;0,NA(),IF(COUNTA(移動記録!A48:H48)=0,"",移動記録!C48))</f>
        <v/>
      </c>
      <c r="D50" s="5" t="str">
        <f aca="false">IF($L$3&lt;&gt;0,NA(),IF(COUNTA(移動記録!A48:H48)=0,"",IF(COUNTA(移動記録!D48)=0,"",移動記録!D48)))</f>
        <v/>
      </c>
      <c r="E50" s="8" t="str">
        <f aca="false">IF($L$3&lt;&gt;0,NA(),IF(COUNTA(移動記録!A48:H48)=0,"",移動記録!E48))</f>
        <v/>
      </c>
      <c r="F50" s="8" t="str">
        <f aca="false">IF($L$3&lt;&gt;0,NA(),IF(COUNTA(移動記録!A48:H48)=0,"",移動記録!F48))</f>
        <v/>
      </c>
      <c r="G50" s="8" t="str">
        <f aca="false">IF($L$3&lt;&gt;0,NA(),IF(COUNTA(移動記録!A48:H48)=0,"",IF(COUNTA(移動記録!G48)=0,"",移動記録!G48)))</f>
        <v/>
      </c>
      <c r="H50" s="5" t="str">
        <f aca="false">IF($L$3&lt;&gt;0,NA(),IF(COUNTA(移動記録!A48:H48)=0,"",移動記録!J48))</f>
        <v/>
      </c>
      <c r="I50" s="5" t="str">
        <f aca="false">IF($L$3&lt;&gt;0,NA(),IF(COUNTA(移動記録!A48:H48)=0,"",移動記録!K48))</f>
        <v/>
      </c>
      <c r="J50" s="1"/>
      <c r="K50" s="1"/>
      <c r="L50" s="1"/>
    </row>
    <row r="51" customFormat="false" ht="30" hidden="false" customHeight="true" outlineLevel="0" collapsed="false">
      <c r="A51" s="1" t="str">
        <f aca="false">IF($L$3&lt;&gt;0,NA(),IF(COUNTA(移動記録!A49:H49)=0,"",移動記録!A49))</f>
        <v/>
      </c>
      <c r="B51" s="7" t="str">
        <f aca="false">IF($L$3&lt;&gt;0,NA(),IF(COUNTA(移動記録!A49:H49)=0,"",移動記録!B49))</f>
        <v/>
      </c>
      <c r="C51" s="8" t="str">
        <f aca="false">IF($L$3&lt;&gt;0,NA(),IF(COUNTA(移動記録!A49:H49)=0,"",移動記録!C49))</f>
        <v/>
      </c>
      <c r="D51" s="5" t="str">
        <f aca="false">IF($L$3&lt;&gt;0,NA(),IF(COUNTA(移動記録!A49:H49)=0,"",IF(COUNTA(移動記録!D49)=0,"",移動記録!D49)))</f>
        <v/>
      </c>
      <c r="E51" s="8" t="str">
        <f aca="false">IF($L$3&lt;&gt;0,NA(),IF(COUNTA(移動記録!A49:H49)=0,"",移動記録!E49))</f>
        <v/>
      </c>
      <c r="F51" s="8" t="str">
        <f aca="false">IF($L$3&lt;&gt;0,NA(),IF(COUNTA(移動記録!A49:H49)=0,"",移動記録!F49))</f>
        <v/>
      </c>
      <c r="G51" s="8" t="str">
        <f aca="false">IF($L$3&lt;&gt;0,NA(),IF(COUNTA(移動記録!A49:H49)=0,"",IF(COUNTA(移動記録!G49)=0,"",移動記録!G49)))</f>
        <v/>
      </c>
      <c r="H51" s="5" t="str">
        <f aca="false">IF($L$3&lt;&gt;0,NA(),IF(COUNTA(移動記録!A49:H49)=0,"",移動記録!J49))</f>
        <v/>
      </c>
      <c r="I51" s="5" t="str">
        <f aca="false">IF($L$3&lt;&gt;0,NA(),IF(COUNTA(移動記録!A49:H49)=0,"",移動記録!K49))</f>
        <v/>
      </c>
      <c r="J51" s="1"/>
      <c r="K51" s="1"/>
      <c r="L51" s="1"/>
    </row>
    <row r="52" customFormat="false" ht="30" hidden="false" customHeight="true" outlineLevel="0" collapsed="false">
      <c r="A52" s="1" t="str">
        <f aca="false">IF($L$3&lt;&gt;0,NA(),IF(COUNTA(移動記録!A50:H50)=0,"",移動記録!A50))</f>
        <v/>
      </c>
      <c r="B52" s="7" t="str">
        <f aca="false">IF($L$3&lt;&gt;0,NA(),IF(COUNTA(移動記録!A50:H50)=0,"",移動記録!B50))</f>
        <v/>
      </c>
      <c r="C52" s="8" t="str">
        <f aca="false">IF($L$3&lt;&gt;0,NA(),IF(COUNTA(移動記録!A50:H50)=0,"",移動記録!C50))</f>
        <v/>
      </c>
      <c r="D52" s="5" t="str">
        <f aca="false">IF($L$3&lt;&gt;0,NA(),IF(COUNTA(移動記録!A50:H50)=0,"",IF(COUNTA(移動記録!D50)=0,"",移動記録!D50)))</f>
        <v/>
      </c>
      <c r="E52" s="8" t="str">
        <f aca="false">IF($L$3&lt;&gt;0,NA(),IF(COUNTA(移動記録!A50:H50)=0,"",移動記録!E50))</f>
        <v/>
      </c>
      <c r="F52" s="8" t="str">
        <f aca="false">IF($L$3&lt;&gt;0,NA(),IF(COUNTA(移動記録!A50:H50)=0,"",移動記録!F50))</f>
        <v/>
      </c>
      <c r="G52" s="8" t="str">
        <f aca="false">IF($L$3&lt;&gt;0,NA(),IF(COUNTA(移動記録!A50:H50)=0,"",IF(COUNTA(移動記録!G50)=0,"",移動記録!G50)))</f>
        <v/>
      </c>
      <c r="H52" s="5" t="str">
        <f aca="false">IF($L$3&lt;&gt;0,NA(),IF(COUNTA(移動記録!A50:H50)=0,"",移動記録!J50))</f>
        <v/>
      </c>
      <c r="I52" s="5" t="str">
        <f aca="false">IF($L$3&lt;&gt;0,NA(),IF(COUNTA(移動記録!A50:H50)=0,"",移動記録!K50))</f>
        <v/>
      </c>
      <c r="J52" s="1"/>
      <c r="K52" s="1"/>
      <c r="L52" s="1"/>
    </row>
    <row r="53" customFormat="false" ht="30" hidden="false" customHeight="true" outlineLevel="0" collapsed="false">
      <c r="A53" s="1" t="str">
        <f aca="false">IF($L$3&lt;&gt;0,NA(),IF(COUNTA(移動記録!A51:H51)=0,"",移動記録!A51))</f>
        <v/>
      </c>
      <c r="B53" s="7" t="str">
        <f aca="false">IF($L$3&lt;&gt;0,NA(),IF(COUNTA(移動記録!A51:H51)=0,"",移動記録!B51))</f>
        <v/>
      </c>
      <c r="C53" s="8" t="str">
        <f aca="false">IF($L$3&lt;&gt;0,NA(),IF(COUNTA(移動記録!A51:H51)=0,"",移動記録!C51))</f>
        <v/>
      </c>
      <c r="D53" s="5" t="str">
        <f aca="false">IF($L$3&lt;&gt;0,NA(),IF(COUNTA(移動記録!A51:H51)=0,"",IF(COUNTA(移動記録!D51)=0,"",移動記録!D51)))</f>
        <v/>
      </c>
      <c r="E53" s="8" t="str">
        <f aca="false">IF($L$3&lt;&gt;0,NA(),IF(COUNTA(移動記録!A51:H51)=0,"",移動記録!E51))</f>
        <v/>
      </c>
      <c r="F53" s="8" t="str">
        <f aca="false">IF($L$3&lt;&gt;0,NA(),IF(COUNTA(移動記録!A51:H51)=0,"",移動記録!F51))</f>
        <v/>
      </c>
      <c r="G53" s="8" t="str">
        <f aca="false">IF($L$3&lt;&gt;0,NA(),IF(COUNTA(移動記録!A51:H51)=0,"",IF(COUNTA(移動記録!G51)=0,"",移動記録!G51)))</f>
        <v/>
      </c>
      <c r="H53" s="5" t="str">
        <f aca="false">IF($L$3&lt;&gt;0,NA(),IF(COUNTA(移動記録!A51:H51)=0,"",移動記録!J51))</f>
        <v/>
      </c>
      <c r="I53" s="5" t="str">
        <f aca="false">IF($L$3&lt;&gt;0,NA(),IF(COUNTA(移動記録!A51:H51)=0,"",移動記録!K51))</f>
        <v/>
      </c>
      <c r="J53" s="1"/>
      <c r="K53" s="1"/>
      <c r="L53" s="1"/>
    </row>
    <row r="54" customFormat="false" ht="30" hidden="false" customHeight="true" outlineLevel="0" collapsed="false">
      <c r="A54" s="1" t="str">
        <f aca="false">IF($L$3&lt;&gt;0,NA(),IF(COUNTA(移動記録!A52:H52)=0,"",移動記録!A52))</f>
        <v/>
      </c>
      <c r="B54" s="7" t="str">
        <f aca="false">IF($L$3&lt;&gt;0,NA(),IF(COUNTA(移動記録!A52:H52)=0,"",移動記録!B52))</f>
        <v/>
      </c>
      <c r="C54" s="8" t="str">
        <f aca="false">IF($L$3&lt;&gt;0,NA(),IF(COUNTA(移動記録!A52:H52)=0,"",移動記録!C52))</f>
        <v/>
      </c>
      <c r="D54" s="5" t="str">
        <f aca="false">IF($L$3&lt;&gt;0,NA(),IF(COUNTA(移動記録!A52:H52)=0,"",IF(COUNTA(移動記録!D52)=0,"",移動記録!D52)))</f>
        <v/>
      </c>
      <c r="E54" s="8" t="str">
        <f aca="false">IF($L$3&lt;&gt;0,NA(),IF(COUNTA(移動記録!A52:H52)=0,"",移動記録!E52))</f>
        <v/>
      </c>
      <c r="F54" s="8" t="str">
        <f aca="false">IF($L$3&lt;&gt;0,NA(),IF(COUNTA(移動記録!A52:H52)=0,"",移動記録!F52))</f>
        <v/>
      </c>
      <c r="G54" s="8" t="str">
        <f aca="false">IF($L$3&lt;&gt;0,NA(),IF(COUNTA(移動記録!A52:H52)=0,"",IF(COUNTA(移動記録!G52)=0,"",移動記録!G52)))</f>
        <v/>
      </c>
      <c r="H54" s="5" t="str">
        <f aca="false">IF($L$3&lt;&gt;0,NA(),IF(COUNTA(移動記録!A52:H52)=0,"",移動記録!J52))</f>
        <v/>
      </c>
      <c r="I54" s="5" t="str">
        <f aca="false">IF($L$3&lt;&gt;0,NA(),IF(COUNTA(移動記録!A52:H52)=0,"",移動記録!K52))</f>
        <v/>
      </c>
      <c r="J54" s="1"/>
      <c r="K54" s="1"/>
      <c r="L54" s="1"/>
    </row>
    <row r="55" customFormat="false" ht="30" hidden="false" customHeight="true" outlineLevel="0" collapsed="false">
      <c r="A55" s="1" t="str">
        <f aca="false">IF($L$3&lt;&gt;0,NA(),IF(COUNTA(移動記録!A53:H53)=0,"",移動記録!A53))</f>
        <v/>
      </c>
      <c r="B55" s="7" t="str">
        <f aca="false">IF($L$3&lt;&gt;0,NA(),IF(COUNTA(移動記録!A53:H53)=0,"",移動記録!B53))</f>
        <v/>
      </c>
      <c r="C55" s="8" t="str">
        <f aca="false">IF($L$3&lt;&gt;0,NA(),IF(COUNTA(移動記録!A53:H53)=0,"",移動記録!C53))</f>
        <v/>
      </c>
      <c r="D55" s="5" t="str">
        <f aca="false">IF($L$3&lt;&gt;0,NA(),IF(COUNTA(移動記録!A53:H53)=0,"",IF(COUNTA(移動記録!D53)=0,"",移動記録!D53)))</f>
        <v/>
      </c>
      <c r="E55" s="8" t="str">
        <f aca="false">IF($L$3&lt;&gt;0,NA(),IF(COUNTA(移動記録!A53:H53)=0,"",移動記録!E53))</f>
        <v/>
      </c>
      <c r="F55" s="8" t="str">
        <f aca="false">IF($L$3&lt;&gt;0,NA(),IF(COUNTA(移動記録!A53:H53)=0,"",移動記録!F53))</f>
        <v/>
      </c>
      <c r="G55" s="8" t="str">
        <f aca="false">IF($L$3&lt;&gt;0,NA(),IF(COUNTA(移動記録!A53:H53)=0,"",IF(COUNTA(移動記録!G53)=0,"",移動記録!G53)))</f>
        <v/>
      </c>
      <c r="H55" s="5" t="str">
        <f aca="false">IF($L$3&lt;&gt;0,NA(),IF(COUNTA(移動記録!A53:H53)=0,"",移動記録!J53))</f>
        <v/>
      </c>
      <c r="I55" s="5" t="str">
        <f aca="false">IF($L$3&lt;&gt;0,NA(),IF(COUNTA(移動記録!A53:H53)=0,"",移動記録!K53))</f>
        <v/>
      </c>
      <c r="J55" s="1"/>
      <c r="K55" s="1"/>
      <c r="L55" s="1"/>
    </row>
    <row r="56" customFormat="false" ht="30" hidden="false" customHeight="true" outlineLevel="0" collapsed="false">
      <c r="A56" s="1" t="str">
        <f aca="false">IF($L$3&lt;&gt;0,NA(),IF(COUNTA(移動記録!A54:H54)=0,"",移動記録!A54))</f>
        <v/>
      </c>
      <c r="B56" s="7" t="str">
        <f aca="false">IF($L$3&lt;&gt;0,NA(),IF(COUNTA(移動記録!A54:H54)=0,"",移動記録!B54))</f>
        <v/>
      </c>
      <c r="C56" s="8" t="str">
        <f aca="false">IF($L$3&lt;&gt;0,NA(),IF(COUNTA(移動記録!A54:H54)=0,"",移動記録!C54))</f>
        <v/>
      </c>
      <c r="D56" s="5" t="str">
        <f aca="false">IF($L$3&lt;&gt;0,NA(),IF(COUNTA(移動記録!A54:H54)=0,"",IF(COUNTA(移動記録!D54)=0,"",移動記録!D54)))</f>
        <v/>
      </c>
      <c r="E56" s="8" t="str">
        <f aca="false">IF($L$3&lt;&gt;0,NA(),IF(COUNTA(移動記録!A54:H54)=0,"",移動記録!E54))</f>
        <v/>
      </c>
      <c r="F56" s="8" t="str">
        <f aca="false">IF($L$3&lt;&gt;0,NA(),IF(COUNTA(移動記録!A54:H54)=0,"",移動記録!F54))</f>
        <v/>
      </c>
      <c r="G56" s="8" t="str">
        <f aca="false">IF($L$3&lt;&gt;0,NA(),IF(COUNTA(移動記録!A54:H54)=0,"",IF(COUNTA(移動記録!G54)=0,"",移動記録!G54)))</f>
        <v/>
      </c>
      <c r="H56" s="5" t="str">
        <f aca="false">IF($L$3&lt;&gt;0,NA(),IF(COUNTA(移動記録!A54:H54)=0,"",移動記録!J54))</f>
        <v/>
      </c>
      <c r="I56" s="5" t="str">
        <f aca="false">IF($L$3&lt;&gt;0,NA(),IF(COUNTA(移動記録!A54:H54)=0,"",移動記録!K54))</f>
        <v/>
      </c>
      <c r="J56" s="1"/>
      <c r="K56" s="1"/>
      <c r="L56" s="1"/>
    </row>
    <row r="57" customFormat="false" ht="30" hidden="false" customHeight="true" outlineLevel="0" collapsed="false">
      <c r="A57" s="1" t="str">
        <f aca="false">IF($L$3&lt;&gt;0,NA(),IF(COUNTA(移動記録!A55:H55)=0,"",移動記録!A55))</f>
        <v/>
      </c>
      <c r="B57" s="7" t="str">
        <f aca="false">IF($L$3&lt;&gt;0,NA(),IF(COUNTA(移動記録!A55:H55)=0,"",移動記録!B55))</f>
        <v/>
      </c>
      <c r="C57" s="8" t="str">
        <f aca="false">IF($L$3&lt;&gt;0,NA(),IF(COUNTA(移動記録!A55:H55)=0,"",移動記録!C55))</f>
        <v/>
      </c>
      <c r="D57" s="5" t="str">
        <f aca="false">IF($L$3&lt;&gt;0,NA(),IF(COUNTA(移動記録!A55:H55)=0,"",IF(COUNTA(移動記録!D55)=0,"",移動記録!D55)))</f>
        <v/>
      </c>
      <c r="E57" s="8" t="str">
        <f aca="false">IF($L$3&lt;&gt;0,NA(),IF(COUNTA(移動記録!A55:H55)=0,"",移動記録!E55))</f>
        <v/>
      </c>
      <c r="F57" s="8" t="str">
        <f aca="false">IF($L$3&lt;&gt;0,NA(),IF(COUNTA(移動記録!A55:H55)=0,"",移動記録!F55))</f>
        <v/>
      </c>
      <c r="G57" s="8" t="str">
        <f aca="false">IF($L$3&lt;&gt;0,NA(),IF(COUNTA(移動記録!A55:H55)=0,"",IF(COUNTA(移動記録!G55)=0,"",移動記録!G55)))</f>
        <v/>
      </c>
      <c r="H57" s="5" t="str">
        <f aca="false">IF($L$3&lt;&gt;0,NA(),IF(COUNTA(移動記録!A55:H55)=0,"",移動記録!J55))</f>
        <v/>
      </c>
      <c r="I57" s="5" t="str">
        <f aca="false">IF($L$3&lt;&gt;0,NA(),IF(COUNTA(移動記録!A55:H55)=0,"",移動記録!K55))</f>
        <v/>
      </c>
      <c r="J57" s="1"/>
      <c r="K57" s="1"/>
      <c r="L57" s="1"/>
    </row>
    <row r="58" customFormat="false" ht="30" hidden="false" customHeight="true" outlineLevel="0" collapsed="false">
      <c r="A58" s="1" t="str">
        <f aca="false">IF($L$3&lt;&gt;0,NA(),IF(COUNTA(移動記録!A56:H56)=0,"",移動記録!A56))</f>
        <v/>
      </c>
      <c r="B58" s="7" t="str">
        <f aca="false">IF($L$3&lt;&gt;0,NA(),IF(COUNTA(移動記録!A56:H56)=0,"",移動記録!B56))</f>
        <v/>
      </c>
      <c r="C58" s="8" t="str">
        <f aca="false">IF($L$3&lt;&gt;0,NA(),IF(COUNTA(移動記録!A56:H56)=0,"",移動記録!C56))</f>
        <v/>
      </c>
      <c r="D58" s="5" t="str">
        <f aca="false">IF($L$3&lt;&gt;0,NA(),IF(COUNTA(移動記録!A56:H56)=0,"",IF(COUNTA(移動記録!D56)=0,"",移動記録!D56)))</f>
        <v/>
      </c>
      <c r="E58" s="8" t="str">
        <f aca="false">IF($L$3&lt;&gt;0,NA(),IF(COUNTA(移動記録!A56:H56)=0,"",移動記録!E56))</f>
        <v/>
      </c>
      <c r="F58" s="8" t="str">
        <f aca="false">IF($L$3&lt;&gt;0,NA(),IF(COUNTA(移動記録!A56:H56)=0,"",移動記録!F56))</f>
        <v/>
      </c>
      <c r="G58" s="8" t="str">
        <f aca="false">IF($L$3&lt;&gt;0,NA(),IF(COUNTA(移動記録!A56:H56)=0,"",IF(COUNTA(移動記録!G56)=0,"",移動記録!G56)))</f>
        <v/>
      </c>
      <c r="H58" s="5" t="str">
        <f aca="false">IF($L$3&lt;&gt;0,NA(),IF(COUNTA(移動記録!A56:H56)=0,"",移動記録!J56))</f>
        <v/>
      </c>
      <c r="I58" s="5" t="str">
        <f aca="false">IF($L$3&lt;&gt;0,NA(),IF(COUNTA(移動記録!A56:H56)=0,"",移動記録!K56))</f>
        <v/>
      </c>
      <c r="J58" s="1"/>
      <c r="K58" s="1"/>
      <c r="L58" s="1"/>
    </row>
    <row r="59" customFormat="false" ht="30" hidden="false" customHeight="true" outlineLevel="0" collapsed="false">
      <c r="A59" s="1" t="str">
        <f aca="false">IF($L$3&lt;&gt;0,NA(),IF(COUNTA(移動記録!A57:H57)=0,"",移動記録!A57))</f>
        <v/>
      </c>
      <c r="B59" s="7" t="str">
        <f aca="false">IF($L$3&lt;&gt;0,NA(),IF(COUNTA(移動記録!A57:H57)=0,"",移動記録!B57))</f>
        <v/>
      </c>
      <c r="C59" s="8" t="str">
        <f aca="false">IF($L$3&lt;&gt;0,NA(),IF(COUNTA(移動記録!A57:H57)=0,"",移動記録!C57))</f>
        <v/>
      </c>
      <c r="D59" s="5" t="str">
        <f aca="false">IF($L$3&lt;&gt;0,NA(),IF(COUNTA(移動記録!A57:H57)=0,"",IF(COUNTA(移動記録!D57)=0,"",移動記録!D57)))</f>
        <v/>
      </c>
      <c r="E59" s="8" t="str">
        <f aca="false">IF($L$3&lt;&gt;0,NA(),IF(COUNTA(移動記録!A57:H57)=0,"",移動記録!E57))</f>
        <v/>
      </c>
      <c r="F59" s="8" t="str">
        <f aca="false">IF($L$3&lt;&gt;0,NA(),IF(COUNTA(移動記録!A57:H57)=0,"",移動記録!F57))</f>
        <v/>
      </c>
      <c r="G59" s="8" t="str">
        <f aca="false">IF($L$3&lt;&gt;0,NA(),IF(COUNTA(移動記録!A57:H57)=0,"",IF(COUNTA(移動記録!G57)=0,"",移動記録!G57)))</f>
        <v/>
      </c>
      <c r="H59" s="5" t="str">
        <f aca="false">IF($L$3&lt;&gt;0,NA(),IF(COUNTA(移動記録!A57:H57)=0,"",移動記録!J57))</f>
        <v/>
      </c>
      <c r="I59" s="5" t="str">
        <f aca="false">IF($L$3&lt;&gt;0,NA(),IF(COUNTA(移動記録!A57:H57)=0,"",移動記録!K57))</f>
        <v/>
      </c>
      <c r="J59" s="1"/>
      <c r="K59" s="1"/>
      <c r="L59" s="1"/>
    </row>
    <row r="60" customFormat="false" ht="30" hidden="false" customHeight="true" outlineLevel="0" collapsed="false">
      <c r="A60" s="1" t="str">
        <f aca="false">IF($L$3&lt;&gt;0,NA(),IF(COUNTA(移動記録!A58:H58)=0,"",移動記録!A58))</f>
        <v/>
      </c>
      <c r="B60" s="7" t="str">
        <f aca="false">IF($L$3&lt;&gt;0,NA(),IF(COUNTA(移動記録!A58:H58)=0,"",移動記録!B58))</f>
        <v/>
      </c>
      <c r="C60" s="8" t="str">
        <f aca="false">IF($L$3&lt;&gt;0,NA(),IF(COUNTA(移動記録!A58:H58)=0,"",移動記録!C58))</f>
        <v/>
      </c>
      <c r="D60" s="5" t="str">
        <f aca="false">IF($L$3&lt;&gt;0,NA(),IF(COUNTA(移動記録!A58:H58)=0,"",IF(COUNTA(移動記録!D58)=0,"",移動記録!D58)))</f>
        <v/>
      </c>
      <c r="E60" s="8" t="str">
        <f aca="false">IF($L$3&lt;&gt;0,NA(),IF(COUNTA(移動記録!A58:H58)=0,"",移動記録!E58))</f>
        <v/>
      </c>
      <c r="F60" s="8" t="str">
        <f aca="false">IF($L$3&lt;&gt;0,NA(),IF(COUNTA(移動記録!A58:H58)=0,"",移動記録!F58))</f>
        <v/>
      </c>
      <c r="G60" s="8" t="str">
        <f aca="false">IF($L$3&lt;&gt;0,NA(),IF(COUNTA(移動記録!A58:H58)=0,"",IF(COUNTA(移動記録!G58)=0,"",移動記録!G58)))</f>
        <v/>
      </c>
      <c r="H60" s="5" t="str">
        <f aca="false">IF($L$3&lt;&gt;0,NA(),IF(COUNTA(移動記録!A58:H58)=0,"",移動記録!J58))</f>
        <v/>
      </c>
      <c r="I60" s="5" t="str">
        <f aca="false">IF($L$3&lt;&gt;0,NA(),IF(COUNTA(移動記録!A58:H58)=0,"",移動記録!K58))</f>
        <v/>
      </c>
      <c r="J60" s="1"/>
      <c r="K60" s="1"/>
      <c r="L60" s="1"/>
    </row>
    <row r="61" customFormat="false" ht="30" hidden="false" customHeight="true" outlineLevel="0" collapsed="false">
      <c r="A61" s="1" t="str">
        <f aca="false">IF($L$3&lt;&gt;0,NA(),IF(COUNTA(移動記録!A59:H59)=0,"",移動記録!A59))</f>
        <v/>
      </c>
      <c r="B61" s="7" t="str">
        <f aca="false">IF($L$3&lt;&gt;0,NA(),IF(COUNTA(移動記録!A59:H59)=0,"",移動記録!B59))</f>
        <v/>
      </c>
      <c r="C61" s="8" t="str">
        <f aca="false">IF($L$3&lt;&gt;0,NA(),IF(COUNTA(移動記録!A59:H59)=0,"",移動記録!C59))</f>
        <v/>
      </c>
      <c r="D61" s="5" t="str">
        <f aca="false">IF($L$3&lt;&gt;0,NA(),IF(COUNTA(移動記録!A59:H59)=0,"",IF(COUNTA(移動記録!D59)=0,"",移動記録!D59)))</f>
        <v/>
      </c>
      <c r="E61" s="8" t="str">
        <f aca="false">IF($L$3&lt;&gt;0,NA(),IF(COUNTA(移動記録!A59:H59)=0,"",移動記録!E59))</f>
        <v/>
      </c>
      <c r="F61" s="8" t="str">
        <f aca="false">IF($L$3&lt;&gt;0,NA(),IF(COUNTA(移動記録!A59:H59)=0,"",移動記録!F59))</f>
        <v/>
      </c>
      <c r="G61" s="8" t="str">
        <f aca="false">IF($L$3&lt;&gt;0,NA(),IF(COUNTA(移動記録!A59:H59)=0,"",IF(COUNTA(移動記録!G59)=0,"",移動記録!G59)))</f>
        <v/>
      </c>
      <c r="H61" s="5" t="str">
        <f aca="false">IF($L$3&lt;&gt;0,NA(),IF(COUNTA(移動記録!A59:H59)=0,"",移動記録!J59))</f>
        <v/>
      </c>
      <c r="I61" s="5" t="str">
        <f aca="false">IF($L$3&lt;&gt;0,NA(),IF(COUNTA(移動記録!A59:H59)=0,"",移動記録!K59))</f>
        <v/>
      </c>
      <c r="J61" s="1"/>
      <c r="K61" s="1"/>
      <c r="L61" s="1"/>
    </row>
    <row r="62" customFormat="false" ht="30" hidden="false" customHeight="true" outlineLevel="0" collapsed="false">
      <c r="A62" s="1" t="str">
        <f aca="false">IF($L$3&lt;&gt;0,NA(),IF(COUNTA(移動記録!A60:H60)=0,"",移動記録!A60))</f>
        <v/>
      </c>
      <c r="B62" s="7" t="str">
        <f aca="false">IF($L$3&lt;&gt;0,NA(),IF(COUNTA(移動記録!A60:H60)=0,"",移動記録!B60))</f>
        <v/>
      </c>
      <c r="C62" s="8" t="str">
        <f aca="false">IF($L$3&lt;&gt;0,NA(),IF(COUNTA(移動記録!A60:H60)=0,"",移動記録!C60))</f>
        <v/>
      </c>
      <c r="D62" s="5" t="str">
        <f aca="false">IF($L$3&lt;&gt;0,NA(),IF(COUNTA(移動記録!A60:H60)=0,"",IF(COUNTA(移動記録!D60)=0,"",移動記録!D60)))</f>
        <v/>
      </c>
      <c r="E62" s="8" t="str">
        <f aca="false">IF($L$3&lt;&gt;0,NA(),IF(COUNTA(移動記録!A60:H60)=0,"",移動記録!E60))</f>
        <v/>
      </c>
      <c r="F62" s="8" t="str">
        <f aca="false">IF($L$3&lt;&gt;0,NA(),IF(COUNTA(移動記録!A60:H60)=0,"",移動記録!F60))</f>
        <v/>
      </c>
      <c r="G62" s="8" t="str">
        <f aca="false">IF($L$3&lt;&gt;0,NA(),IF(COUNTA(移動記録!A60:H60)=0,"",IF(COUNTA(移動記録!G60)=0,"",移動記録!G60)))</f>
        <v/>
      </c>
      <c r="H62" s="5" t="str">
        <f aca="false">IF($L$3&lt;&gt;0,NA(),IF(COUNTA(移動記録!A60:H60)=0,"",移動記録!J60))</f>
        <v/>
      </c>
      <c r="I62" s="5" t="str">
        <f aca="false">IF($L$3&lt;&gt;0,NA(),IF(COUNTA(移動記録!A60:H60)=0,"",移動記録!K60))</f>
        <v/>
      </c>
      <c r="J62" s="1"/>
      <c r="K62" s="1"/>
      <c r="L62" s="1"/>
    </row>
    <row r="63" customFormat="false" ht="30" hidden="false" customHeight="true" outlineLevel="0" collapsed="false">
      <c r="A63" s="1" t="str">
        <f aca="false">IF($L$3&lt;&gt;0,NA(),IF(COUNTA(移動記録!A61:H61)=0,"",移動記録!A61))</f>
        <v/>
      </c>
      <c r="B63" s="7" t="str">
        <f aca="false">IF($L$3&lt;&gt;0,NA(),IF(COUNTA(移動記録!A61:H61)=0,"",移動記録!B61))</f>
        <v/>
      </c>
      <c r="C63" s="8" t="str">
        <f aca="false">IF($L$3&lt;&gt;0,NA(),IF(COUNTA(移動記録!A61:H61)=0,"",移動記録!C61))</f>
        <v/>
      </c>
      <c r="D63" s="5" t="str">
        <f aca="false">IF($L$3&lt;&gt;0,NA(),IF(COUNTA(移動記録!A61:H61)=0,"",IF(COUNTA(移動記録!D61)=0,"",移動記録!D61)))</f>
        <v/>
      </c>
      <c r="E63" s="8" t="str">
        <f aca="false">IF($L$3&lt;&gt;0,NA(),IF(COUNTA(移動記録!A61:H61)=0,"",移動記録!E61))</f>
        <v/>
      </c>
      <c r="F63" s="8" t="str">
        <f aca="false">IF($L$3&lt;&gt;0,NA(),IF(COUNTA(移動記録!A61:H61)=0,"",移動記録!F61))</f>
        <v/>
      </c>
      <c r="G63" s="8" t="str">
        <f aca="false">IF($L$3&lt;&gt;0,NA(),IF(COUNTA(移動記録!A61:H61)=0,"",IF(COUNTA(移動記録!G61)=0,"",移動記録!G61)))</f>
        <v/>
      </c>
      <c r="H63" s="5" t="str">
        <f aca="false">IF($L$3&lt;&gt;0,NA(),IF(COUNTA(移動記録!A61:H61)=0,"",移動記録!J61))</f>
        <v/>
      </c>
      <c r="I63" s="5" t="str">
        <f aca="false">IF($L$3&lt;&gt;0,NA(),IF(COUNTA(移動記録!A61:H61)=0,"",移動記録!K61))</f>
        <v/>
      </c>
      <c r="J63" s="1"/>
      <c r="K63" s="1"/>
      <c r="L63" s="1"/>
    </row>
    <row r="64" customFormat="false" ht="30" hidden="false" customHeight="true" outlineLevel="0" collapsed="false">
      <c r="A64" s="1" t="str">
        <f aca="false">IF($L$3&lt;&gt;0,NA(),IF(COUNTA(移動記録!A62:H62)=0,"",移動記録!A62))</f>
        <v/>
      </c>
      <c r="B64" s="7" t="str">
        <f aca="false">IF($L$3&lt;&gt;0,NA(),IF(COUNTA(移動記録!A62:H62)=0,"",移動記録!B62))</f>
        <v/>
      </c>
      <c r="C64" s="8" t="str">
        <f aca="false">IF($L$3&lt;&gt;0,NA(),IF(COUNTA(移動記録!A62:H62)=0,"",移動記録!C62))</f>
        <v/>
      </c>
      <c r="D64" s="5" t="str">
        <f aca="false">IF($L$3&lt;&gt;0,NA(),IF(COUNTA(移動記録!A62:H62)=0,"",IF(COUNTA(移動記録!D62)=0,"",移動記録!D62)))</f>
        <v/>
      </c>
      <c r="E64" s="8" t="str">
        <f aca="false">IF($L$3&lt;&gt;0,NA(),IF(COUNTA(移動記録!A62:H62)=0,"",移動記録!E62))</f>
        <v/>
      </c>
      <c r="F64" s="8" t="str">
        <f aca="false">IF($L$3&lt;&gt;0,NA(),IF(COUNTA(移動記録!A62:H62)=0,"",移動記録!F62))</f>
        <v/>
      </c>
      <c r="G64" s="8" t="str">
        <f aca="false">IF($L$3&lt;&gt;0,NA(),IF(COUNTA(移動記録!A62:H62)=0,"",IF(COUNTA(移動記録!G62)=0,"",移動記録!G62)))</f>
        <v/>
      </c>
      <c r="H64" s="5" t="str">
        <f aca="false">IF($L$3&lt;&gt;0,NA(),IF(COUNTA(移動記録!A62:H62)=0,"",移動記録!J62))</f>
        <v/>
      </c>
      <c r="I64" s="5" t="str">
        <f aca="false">IF($L$3&lt;&gt;0,NA(),IF(COUNTA(移動記録!A62:H62)=0,"",移動記録!K62))</f>
        <v/>
      </c>
      <c r="J64" s="1"/>
      <c r="K64" s="1"/>
      <c r="L64" s="1"/>
    </row>
    <row r="65" customFormat="false" ht="30" hidden="false" customHeight="true" outlineLevel="0" collapsed="false">
      <c r="A65" s="1" t="str">
        <f aca="false">IF($L$3&lt;&gt;0,NA(),IF(COUNTA(移動記録!A63:H63)=0,"",移動記録!A63))</f>
        <v/>
      </c>
      <c r="B65" s="7" t="str">
        <f aca="false">IF($L$3&lt;&gt;0,NA(),IF(COUNTA(移動記録!A63:H63)=0,"",移動記録!B63))</f>
        <v/>
      </c>
      <c r="C65" s="8" t="str">
        <f aca="false">IF($L$3&lt;&gt;0,NA(),IF(COUNTA(移動記録!A63:H63)=0,"",移動記録!C63))</f>
        <v/>
      </c>
      <c r="D65" s="5" t="str">
        <f aca="false">IF($L$3&lt;&gt;0,NA(),IF(COUNTA(移動記録!A63:H63)=0,"",IF(COUNTA(移動記録!D63)=0,"",移動記録!D63)))</f>
        <v/>
      </c>
      <c r="E65" s="8" t="str">
        <f aca="false">IF($L$3&lt;&gt;0,NA(),IF(COUNTA(移動記録!A63:H63)=0,"",移動記録!E63))</f>
        <v/>
      </c>
      <c r="F65" s="8" t="str">
        <f aca="false">IF($L$3&lt;&gt;0,NA(),IF(COUNTA(移動記録!A63:H63)=0,"",移動記録!F63))</f>
        <v/>
      </c>
      <c r="G65" s="8" t="str">
        <f aca="false">IF($L$3&lt;&gt;0,NA(),IF(COUNTA(移動記録!A63:H63)=0,"",IF(COUNTA(移動記録!G63)=0,"",移動記録!G63)))</f>
        <v/>
      </c>
      <c r="H65" s="5" t="str">
        <f aca="false">IF($L$3&lt;&gt;0,NA(),IF(COUNTA(移動記録!A63:H63)=0,"",移動記録!J63))</f>
        <v/>
      </c>
      <c r="I65" s="5" t="str">
        <f aca="false">IF($L$3&lt;&gt;0,NA(),IF(COUNTA(移動記録!A63:H63)=0,"",移動記録!K63))</f>
        <v/>
      </c>
      <c r="J65" s="1"/>
      <c r="K65" s="1"/>
      <c r="L65" s="1"/>
    </row>
    <row r="66" customFormat="false" ht="30" hidden="false" customHeight="true" outlineLevel="0" collapsed="false">
      <c r="A66" s="1" t="str">
        <f aca="false">IF($L$3&lt;&gt;0,NA(),IF(COUNTA(移動記録!A64:H64)=0,"",移動記録!A64))</f>
        <v/>
      </c>
      <c r="B66" s="7" t="str">
        <f aca="false">IF($L$3&lt;&gt;0,NA(),IF(COUNTA(移動記録!A64:H64)=0,"",移動記録!B64))</f>
        <v/>
      </c>
      <c r="C66" s="8" t="str">
        <f aca="false">IF($L$3&lt;&gt;0,NA(),IF(COUNTA(移動記録!A64:H64)=0,"",移動記録!C64))</f>
        <v/>
      </c>
      <c r="D66" s="5" t="str">
        <f aca="false">IF($L$3&lt;&gt;0,NA(),IF(COUNTA(移動記録!A64:H64)=0,"",IF(COUNTA(移動記録!D64)=0,"",移動記録!D64)))</f>
        <v/>
      </c>
      <c r="E66" s="8" t="str">
        <f aca="false">IF($L$3&lt;&gt;0,NA(),IF(COUNTA(移動記録!A64:H64)=0,"",移動記録!E64))</f>
        <v/>
      </c>
      <c r="F66" s="8" t="str">
        <f aca="false">IF($L$3&lt;&gt;0,NA(),IF(COUNTA(移動記録!A64:H64)=0,"",移動記録!F64))</f>
        <v/>
      </c>
      <c r="G66" s="8" t="str">
        <f aca="false">IF($L$3&lt;&gt;0,NA(),IF(COUNTA(移動記録!A64:H64)=0,"",IF(COUNTA(移動記録!G64)=0,"",移動記録!G64)))</f>
        <v/>
      </c>
      <c r="H66" s="5" t="str">
        <f aca="false">IF($L$3&lt;&gt;0,NA(),IF(COUNTA(移動記録!A64:H64)=0,"",移動記録!J64))</f>
        <v/>
      </c>
      <c r="I66" s="5" t="str">
        <f aca="false">IF($L$3&lt;&gt;0,NA(),IF(COUNTA(移動記録!A64:H64)=0,"",移動記録!K64))</f>
        <v/>
      </c>
      <c r="J66" s="1"/>
      <c r="K66" s="1"/>
      <c r="L66" s="1"/>
    </row>
    <row r="67" customFormat="false" ht="30" hidden="false" customHeight="true" outlineLevel="0" collapsed="false">
      <c r="A67" s="1" t="str">
        <f aca="false">IF($L$3&lt;&gt;0,NA(),IF(COUNTA(移動記録!A65:H65)=0,"",移動記録!A65))</f>
        <v/>
      </c>
      <c r="B67" s="7" t="str">
        <f aca="false">IF($L$3&lt;&gt;0,NA(),IF(COUNTA(移動記録!A65:H65)=0,"",移動記録!B65))</f>
        <v/>
      </c>
      <c r="C67" s="8" t="str">
        <f aca="false">IF($L$3&lt;&gt;0,NA(),IF(COUNTA(移動記録!A65:H65)=0,"",移動記録!C65))</f>
        <v/>
      </c>
      <c r="D67" s="5" t="str">
        <f aca="false">IF($L$3&lt;&gt;0,NA(),IF(COUNTA(移動記録!A65:H65)=0,"",IF(COUNTA(移動記録!D65)=0,"",移動記録!D65)))</f>
        <v/>
      </c>
      <c r="E67" s="8" t="str">
        <f aca="false">IF($L$3&lt;&gt;0,NA(),IF(COUNTA(移動記録!A65:H65)=0,"",移動記録!E65))</f>
        <v/>
      </c>
      <c r="F67" s="8" t="str">
        <f aca="false">IF($L$3&lt;&gt;0,NA(),IF(COUNTA(移動記録!A65:H65)=0,"",移動記録!F65))</f>
        <v/>
      </c>
      <c r="G67" s="8" t="str">
        <f aca="false">IF($L$3&lt;&gt;0,NA(),IF(COUNTA(移動記録!A65:H65)=0,"",IF(COUNTA(移動記録!G65)=0,"",移動記録!G65)))</f>
        <v/>
      </c>
      <c r="H67" s="5" t="str">
        <f aca="false">IF($L$3&lt;&gt;0,NA(),IF(COUNTA(移動記録!A65:H65)=0,"",移動記録!J65))</f>
        <v/>
      </c>
      <c r="I67" s="5" t="str">
        <f aca="false">IF($L$3&lt;&gt;0,NA(),IF(COUNTA(移動記録!A65:H65)=0,"",移動記録!K65))</f>
        <v/>
      </c>
      <c r="J67" s="1"/>
      <c r="K67" s="1"/>
      <c r="L67" s="1"/>
    </row>
    <row r="68" customFormat="false" ht="30" hidden="false" customHeight="true" outlineLevel="0" collapsed="false">
      <c r="A68" s="1" t="str">
        <f aca="false">IF($L$3&lt;&gt;0,NA(),IF(COUNTA(移動記録!A66:H66)=0,"",移動記録!A66))</f>
        <v/>
      </c>
      <c r="B68" s="7" t="str">
        <f aca="false">IF($L$3&lt;&gt;0,NA(),IF(COUNTA(移動記録!A66:H66)=0,"",移動記録!B66))</f>
        <v/>
      </c>
      <c r="C68" s="8" t="str">
        <f aca="false">IF($L$3&lt;&gt;0,NA(),IF(COUNTA(移動記録!A66:H66)=0,"",移動記録!C66))</f>
        <v/>
      </c>
      <c r="D68" s="5" t="str">
        <f aca="false">IF($L$3&lt;&gt;0,NA(),IF(COUNTA(移動記録!A66:H66)=0,"",IF(COUNTA(移動記録!D66)=0,"",移動記録!D66)))</f>
        <v/>
      </c>
      <c r="E68" s="8" t="str">
        <f aca="false">IF($L$3&lt;&gt;0,NA(),IF(COUNTA(移動記録!A66:H66)=0,"",移動記録!E66))</f>
        <v/>
      </c>
      <c r="F68" s="8" t="str">
        <f aca="false">IF($L$3&lt;&gt;0,NA(),IF(COUNTA(移動記録!A66:H66)=0,"",移動記録!F66))</f>
        <v/>
      </c>
      <c r="G68" s="8" t="str">
        <f aca="false">IF($L$3&lt;&gt;0,NA(),IF(COUNTA(移動記録!A66:H66)=0,"",IF(COUNTA(移動記録!G66)=0,"",移動記録!G66)))</f>
        <v/>
      </c>
      <c r="H68" s="5" t="str">
        <f aca="false">IF($L$3&lt;&gt;0,NA(),IF(COUNTA(移動記録!A66:H66)=0,"",移動記録!J66))</f>
        <v/>
      </c>
      <c r="I68" s="5" t="str">
        <f aca="false">IF($L$3&lt;&gt;0,NA(),IF(COUNTA(移動記録!A66:H66)=0,"",移動記録!K66))</f>
        <v/>
      </c>
      <c r="J68" s="1"/>
      <c r="K68" s="1"/>
      <c r="L68" s="1"/>
    </row>
    <row r="69" customFormat="false" ht="30" hidden="false" customHeight="true" outlineLevel="0" collapsed="false">
      <c r="A69" s="1" t="str">
        <f aca="false">IF($L$3&lt;&gt;0,NA(),IF(COUNTA(移動記録!A67:H67)=0,"",移動記録!A67))</f>
        <v/>
      </c>
      <c r="B69" s="7" t="str">
        <f aca="false">IF($L$3&lt;&gt;0,NA(),IF(COUNTA(移動記録!A67:H67)=0,"",移動記録!B67))</f>
        <v/>
      </c>
      <c r="C69" s="8" t="str">
        <f aca="false">IF($L$3&lt;&gt;0,NA(),IF(COUNTA(移動記録!A67:H67)=0,"",移動記録!C67))</f>
        <v/>
      </c>
      <c r="D69" s="5" t="str">
        <f aca="false">IF($L$3&lt;&gt;0,NA(),IF(COUNTA(移動記録!A67:H67)=0,"",IF(COUNTA(移動記録!D67)=0,"",移動記録!D67)))</f>
        <v/>
      </c>
      <c r="E69" s="8" t="str">
        <f aca="false">IF($L$3&lt;&gt;0,NA(),IF(COUNTA(移動記録!A67:H67)=0,"",移動記録!E67))</f>
        <v/>
      </c>
      <c r="F69" s="8" t="str">
        <f aca="false">IF($L$3&lt;&gt;0,NA(),IF(COUNTA(移動記録!A67:H67)=0,"",移動記録!F67))</f>
        <v/>
      </c>
      <c r="G69" s="8" t="str">
        <f aca="false">IF($L$3&lt;&gt;0,NA(),IF(COUNTA(移動記録!A67:H67)=0,"",IF(COUNTA(移動記録!G67)=0,"",移動記録!G67)))</f>
        <v/>
      </c>
      <c r="H69" s="5" t="str">
        <f aca="false">IF($L$3&lt;&gt;0,NA(),IF(COUNTA(移動記録!A67:H67)=0,"",移動記録!J67))</f>
        <v/>
      </c>
      <c r="I69" s="5" t="str">
        <f aca="false">IF($L$3&lt;&gt;0,NA(),IF(COUNTA(移動記録!A67:H67)=0,"",移動記録!K67))</f>
        <v/>
      </c>
      <c r="J69" s="1"/>
      <c r="K69" s="1"/>
      <c r="L69" s="1"/>
    </row>
    <row r="70" customFormat="false" ht="30" hidden="false" customHeight="true" outlineLevel="0" collapsed="false">
      <c r="A70" s="1" t="str">
        <f aca="false">IF($L$3&lt;&gt;0,NA(),IF(COUNTA(移動記録!A68:H68)=0,"",移動記録!A68))</f>
        <v/>
      </c>
      <c r="B70" s="7" t="str">
        <f aca="false">IF($L$3&lt;&gt;0,NA(),IF(COUNTA(移動記録!A68:H68)=0,"",移動記録!B68))</f>
        <v/>
      </c>
      <c r="C70" s="8" t="str">
        <f aca="false">IF($L$3&lt;&gt;0,NA(),IF(COUNTA(移動記録!A68:H68)=0,"",移動記録!C68))</f>
        <v/>
      </c>
      <c r="D70" s="5" t="str">
        <f aca="false">IF($L$3&lt;&gt;0,NA(),IF(COUNTA(移動記録!A68:H68)=0,"",IF(COUNTA(移動記録!D68)=0,"",移動記録!D68)))</f>
        <v/>
      </c>
      <c r="E70" s="8" t="str">
        <f aca="false">IF($L$3&lt;&gt;0,NA(),IF(COUNTA(移動記録!A68:H68)=0,"",移動記録!E68))</f>
        <v/>
      </c>
      <c r="F70" s="8" t="str">
        <f aca="false">IF($L$3&lt;&gt;0,NA(),IF(COUNTA(移動記録!A68:H68)=0,"",移動記録!F68))</f>
        <v/>
      </c>
      <c r="G70" s="8" t="str">
        <f aca="false">IF($L$3&lt;&gt;0,NA(),IF(COUNTA(移動記録!A68:H68)=0,"",IF(COUNTA(移動記録!G68)=0,"",移動記録!G68)))</f>
        <v/>
      </c>
      <c r="H70" s="5" t="str">
        <f aca="false">IF($L$3&lt;&gt;0,NA(),IF(COUNTA(移動記録!A68:H68)=0,"",移動記録!J68))</f>
        <v/>
      </c>
      <c r="I70" s="5" t="str">
        <f aca="false">IF($L$3&lt;&gt;0,NA(),IF(COUNTA(移動記録!A68:H68)=0,"",移動記録!K68))</f>
        <v/>
      </c>
      <c r="J70" s="1"/>
      <c r="K70" s="1"/>
      <c r="L70" s="1"/>
    </row>
    <row r="71" customFormat="false" ht="30" hidden="false" customHeight="true" outlineLevel="0" collapsed="false">
      <c r="A71" s="1" t="str">
        <f aca="false">IF($L$3&lt;&gt;0,NA(),IF(COUNTA(移動記録!A69:H69)=0,"",移動記録!A69))</f>
        <v/>
      </c>
      <c r="B71" s="7" t="str">
        <f aca="false">IF($L$3&lt;&gt;0,NA(),IF(COUNTA(移動記録!A69:H69)=0,"",移動記録!B69))</f>
        <v/>
      </c>
      <c r="C71" s="8" t="str">
        <f aca="false">IF($L$3&lt;&gt;0,NA(),IF(COUNTA(移動記録!A69:H69)=0,"",移動記録!C69))</f>
        <v/>
      </c>
      <c r="D71" s="5" t="str">
        <f aca="false">IF($L$3&lt;&gt;0,NA(),IF(COUNTA(移動記録!A69:H69)=0,"",IF(COUNTA(移動記録!D69)=0,"",移動記録!D69)))</f>
        <v/>
      </c>
      <c r="E71" s="8" t="str">
        <f aca="false">IF($L$3&lt;&gt;0,NA(),IF(COUNTA(移動記録!A69:H69)=0,"",移動記録!E69))</f>
        <v/>
      </c>
      <c r="F71" s="8" t="str">
        <f aca="false">IF($L$3&lt;&gt;0,NA(),IF(COUNTA(移動記録!A69:H69)=0,"",移動記録!F69))</f>
        <v/>
      </c>
      <c r="G71" s="8" t="str">
        <f aca="false">IF($L$3&lt;&gt;0,NA(),IF(COUNTA(移動記録!A69:H69)=0,"",IF(COUNTA(移動記録!G69)=0,"",移動記録!G69)))</f>
        <v/>
      </c>
      <c r="H71" s="5" t="str">
        <f aca="false">IF($L$3&lt;&gt;0,NA(),IF(COUNTA(移動記録!A69:H69)=0,"",移動記録!J69))</f>
        <v/>
      </c>
      <c r="I71" s="5" t="str">
        <f aca="false">IF($L$3&lt;&gt;0,NA(),IF(COUNTA(移動記録!A69:H69)=0,"",移動記録!K69))</f>
        <v/>
      </c>
      <c r="J71" s="1"/>
      <c r="K71" s="1"/>
      <c r="L71" s="1"/>
    </row>
    <row r="72" customFormat="false" ht="30" hidden="false" customHeight="true" outlineLevel="0" collapsed="false">
      <c r="A72" s="1" t="str">
        <f aca="false">IF($L$3&lt;&gt;0,NA(),IF(COUNTA(移動記録!A70:H70)=0,"",移動記録!A70))</f>
        <v/>
      </c>
      <c r="B72" s="7" t="str">
        <f aca="false">IF($L$3&lt;&gt;0,NA(),IF(COUNTA(移動記録!A70:H70)=0,"",移動記録!B70))</f>
        <v/>
      </c>
      <c r="C72" s="8" t="str">
        <f aca="false">IF($L$3&lt;&gt;0,NA(),IF(COUNTA(移動記録!A70:H70)=0,"",移動記録!C70))</f>
        <v/>
      </c>
      <c r="D72" s="5" t="str">
        <f aca="false">IF($L$3&lt;&gt;0,NA(),IF(COUNTA(移動記録!A70:H70)=0,"",IF(COUNTA(移動記録!D70)=0,"",移動記録!D70)))</f>
        <v/>
      </c>
      <c r="E72" s="8" t="str">
        <f aca="false">IF($L$3&lt;&gt;0,NA(),IF(COUNTA(移動記録!A70:H70)=0,"",移動記録!E70))</f>
        <v/>
      </c>
      <c r="F72" s="8" t="str">
        <f aca="false">IF($L$3&lt;&gt;0,NA(),IF(COUNTA(移動記録!A70:H70)=0,"",移動記録!F70))</f>
        <v/>
      </c>
      <c r="G72" s="8" t="str">
        <f aca="false">IF($L$3&lt;&gt;0,NA(),IF(COUNTA(移動記録!A70:H70)=0,"",IF(COUNTA(移動記録!G70)=0,"",移動記録!G70)))</f>
        <v/>
      </c>
      <c r="H72" s="5" t="str">
        <f aca="false">IF($L$3&lt;&gt;0,NA(),IF(COUNTA(移動記録!A70:H70)=0,"",移動記録!J70))</f>
        <v/>
      </c>
      <c r="I72" s="5" t="str">
        <f aca="false">IF($L$3&lt;&gt;0,NA(),IF(COUNTA(移動記録!A70:H70)=0,"",移動記録!K70))</f>
        <v/>
      </c>
      <c r="J72" s="1"/>
      <c r="K72" s="1"/>
      <c r="L72" s="1"/>
    </row>
    <row r="73" customFormat="false" ht="30" hidden="false" customHeight="true" outlineLevel="0" collapsed="false">
      <c r="A73" s="1" t="str">
        <f aca="false">IF($L$3&lt;&gt;0,NA(),IF(COUNTA(移動記録!A71:H71)=0,"",移動記録!A71))</f>
        <v/>
      </c>
      <c r="B73" s="7" t="str">
        <f aca="false">IF($L$3&lt;&gt;0,NA(),IF(COUNTA(移動記録!A71:H71)=0,"",移動記録!B71))</f>
        <v/>
      </c>
      <c r="C73" s="8" t="str">
        <f aca="false">IF($L$3&lt;&gt;0,NA(),IF(COUNTA(移動記録!A71:H71)=0,"",移動記録!C71))</f>
        <v/>
      </c>
      <c r="D73" s="5" t="str">
        <f aca="false">IF($L$3&lt;&gt;0,NA(),IF(COUNTA(移動記録!A71:H71)=0,"",IF(COUNTA(移動記録!D71)=0,"",移動記録!D71)))</f>
        <v/>
      </c>
      <c r="E73" s="8" t="str">
        <f aca="false">IF($L$3&lt;&gt;0,NA(),IF(COUNTA(移動記録!A71:H71)=0,"",移動記録!E71))</f>
        <v/>
      </c>
      <c r="F73" s="8" t="str">
        <f aca="false">IF($L$3&lt;&gt;0,NA(),IF(COUNTA(移動記録!A71:H71)=0,"",移動記録!F71))</f>
        <v/>
      </c>
      <c r="G73" s="8" t="str">
        <f aca="false">IF($L$3&lt;&gt;0,NA(),IF(COUNTA(移動記録!A71:H71)=0,"",IF(COUNTA(移動記録!G71)=0,"",移動記録!G71)))</f>
        <v/>
      </c>
      <c r="H73" s="5" t="str">
        <f aca="false">IF($L$3&lt;&gt;0,NA(),IF(COUNTA(移動記録!A71:H71)=0,"",移動記録!J71))</f>
        <v/>
      </c>
      <c r="I73" s="5" t="str">
        <f aca="false">IF($L$3&lt;&gt;0,NA(),IF(COUNTA(移動記録!A71:H71)=0,"",移動記録!K71))</f>
        <v/>
      </c>
      <c r="J73" s="1"/>
      <c r="K73" s="1"/>
      <c r="L73" s="1"/>
    </row>
    <row r="74" customFormat="false" ht="30" hidden="false" customHeight="true" outlineLevel="0" collapsed="false">
      <c r="A74" s="1" t="str">
        <f aca="false">IF($L$3&lt;&gt;0,NA(),IF(COUNTA(移動記録!A72:H72)=0,"",移動記録!A72))</f>
        <v/>
      </c>
      <c r="B74" s="7" t="str">
        <f aca="false">IF($L$3&lt;&gt;0,NA(),IF(COUNTA(移動記録!A72:H72)=0,"",移動記録!B72))</f>
        <v/>
      </c>
      <c r="C74" s="8" t="str">
        <f aca="false">IF($L$3&lt;&gt;0,NA(),IF(COUNTA(移動記録!A72:H72)=0,"",移動記録!C72))</f>
        <v/>
      </c>
      <c r="D74" s="5" t="str">
        <f aca="false">IF($L$3&lt;&gt;0,NA(),IF(COUNTA(移動記録!A72:H72)=0,"",IF(COUNTA(移動記録!D72)=0,"",移動記録!D72)))</f>
        <v/>
      </c>
      <c r="E74" s="8" t="str">
        <f aca="false">IF($L$3&lt;&gt;0,NA(),IF(COUNTA(移動記録!A72:H72)=0,"",移動記録!E72))</f>
        <v/>
      </c>
      <c r="F74" s="8" t="str">
        <f aca="false">IF($L$3&lt;&gt;0,NA(),IF(COUNTA(移動記録!A72:H72)=0,"",移動記録!F72))</f>
        <v/>
      </c>
      <c r="G74" s="8" t="str">
        <f aca="false">IF($L$3&lt;&gt;0,NA(),IF(COUNTA(移動記録!A72:H72)=0,"",IF(COUNTA(移動記録!G72)=0,"",移動記録!G72)))</f>
        <v/>
      </c>
      <c r="H74" s="5" t="str">
        <f aca="false">IF($L$3&lt;&gt;0,NA(),IF(COUNTA(移動記録!A72:H72)=0,"",移動記録!J72))</f>
        <v/>
      </c>
      <c r="I74" s="5" t="str">
        <f aca="false">IF($L$3&lt;&gt;0,NA(),IF(COUNTA(移動記録!A72:H72)=0,"",移動記録!K72))</f>
        <v/>
      </c>
      <c r="J74" s="1"/>
      <c r="K74" s="1"/>
      <c r="L74" s="1"/>
    </row>
    <row r="75" customFormat="false" ht="30" hidden="false" customHeight="true" outlineLevel="0" collapsed="false">
      <c r="A75" s="1" t="str">
        <f aca="false">IF($L$3&lt;&gt;0,NA(),IF(COUNTA(移動記録!A73:H73)=0,"",移動記録!A73))</f>
        <v/>
      </c>
      <c r="B75" s="7" t="str">
        <f aca="false">IF($L$3&lt;&gt;0,NA(),IF(COUNTA(移動記録!A73:H73)=0,"",移動記録!B73))</f>
        <v/>
      </c>
      <c r="C75" s="8" t="str">
        <f aca="false">IF($L$3&lt;&gt;0,NA(),IF(COUNTA(移動記録!A73:H73)=0,"",移動記録!C73))</f>
        <v/>
      </c>
      <c r="D75" s="5" t="str">
        <f aca="false">IF($L$3&lt;&gt;0,NA(),IF(COUNTA(移動記録!A73:H73)=0,"",IF(COUNTA(移動記録!D73)=0,"",移動記録!D73)))</f>
        <v/>
      </c>
      <c r="E75" s="8" t="str">
        <f aca="false">IF($L$3&lt;&gt;0,NA(),IF(COUNTA(移動記録!A73:H73)=0,"",移動記録!E73))</f>
        <v/>
      </c>
      <c r="F75" s="8" t="str">
        <f aca="false">IF($L$3&lt;&gt;0,NA(),IF(COUNTA(移動記録!A73:H73)=0,"",移動記録!F73))</f>
        <v/>
      </c>
      <c r="G75" s="8" t="str">
        <f aca="false">IF($L$3&lt;&gt;0,NA(),IF(COUNTA(移動記録!A73:H73)=0,"",IF(COUNTA(移動記録!G73)=0,"",移動記録!G73)))</f>
        <v/>
      </c>
      <c r="H75" s="5" t="str">
        <f aca="false">IF($L$3&lt;&gt;0,NA(),IF(COUNTA(移動記録!A73:H73)=0,"",移動記録!J73))</f>
        <v/>
      </c>
      <c r="I75" s="5" t="str">
        <f aca="false">IF($L$3&lt;&gt;0,NA(),IF(COUNTA(移動記録!A73:H73)=0,"",移動記録!K73))</f>
        <v/>
      </c>
      <c r="J75" s="1"/>
      <c r="K75" s="1"/>
      <c r="L75" s="1"/>
    </row>
    <row r="76" customFormat="false" ht="30" hidden="false" customHeight="true" outlineLevel="0" collapsed="false">
      <c r="A76" s="1" t="str">
        <f aca="false">IF($L$3&lt;&gt;0,NA(),IF(COUNTA(移動記録!A74:H74)=0,"",移動記録!A74))</f>
        <v/>
      </c>
      <c r="B76" s="7" t="str">
        <f aca="false">IF($L$3&lt;&gt;0,NA(),IF(COUNTA(移動記録!A74:H74)=0,"",移動記録!B74))</f>
        <v/>
      </c>
      <c r="C76" s="8" t="str">
        <f aca="false">IF($L$3&lt;&gt;0,NA(),IF(COUNTA(移動記録!A74:H74)=0,"",移動記録!C74))</f>
        <v/>
      </c>
      <c r="D76" s="5" t="str">
        <f aca="false">IF($L$3&lt;&gt;0,NA(),IF(COUNTA(移動記録!A74:H74)=0,"",IF(COUNTA(移動記録!D74)=0,"",移動記録!D74)))</f>
        <v/>
      </c>
      <c r="E76" s="8" t="str">
        <f aca="false">IF($L$3&lt;&gt;0,NA(),IF(COUNTA(移動記録!A74:H74)=0,"",移動記録!E74))</f>
        <v/>
      </c>
      <c r="F76" s="8" t="str">
        <f aca="false">IF($L$3&lt;&gt;0,NA(),IF(COUNTA(移動記録!A74:H74)=0,"",移動記録!F74))</f>
        <v/>
      </c>
      <c r="G76" s="8" t="str">
        <f aca="false">IF($L$3&lt;&gt;0,NA(),IF(COUNTA(移動記録!A74:H74)=0,"",IF(COUNTA(移動記録!G74)=0,"",移動記録!G74)))</f>
        <v/>
      </c>
      <c r="H76" s="5" t="str">
        <f aca="false">IF($L$3&lt;&gt;0,NA(),IF(COUNTA(移動記録!A74:H74)=0,"",移動記録!J74))</f>
        <v/>
      </c>
      <c r="I76" s="5" t="str">
        <f aca="false">IF($L$3&lt;&gt;0,NA(),IF(COUNTA(移動記録!A74:H74)=0,"",移動記録!K74))</f>
        <v/>
      </c>
      <c r="J76" s="1"/>
      <c r="K76" s="1"/>
      <c r="L76" s="1"/>
    </row>
    <row r="77" customFormat="false" ht="30" hidden="false" customHeight="true" outlineLevel="0" collapsed="false">
      <c r="A77" s="1" t="str">
        <f aca="false">IF($L$3&lt;&gt;0,NA(),IF(COUNTA(移動記録!A75:H75)=0,"",移動記録!A75))</f>
        <v/>
      </c>
      <c r="B77" s="7" t="str">
        <f aca="false">IF($L$3&lt;&gt;0,NA(),IF(COUNTA(移動記録!A75:H75)=0,"",移動記録!B75))</f>
        <v/>
      </c>
      <c r="C77" s="8" t="str">
        <f aca="false">IF($L$3&lt;&gt;0,NA(),IF(COUNTA(移動記録!A75:H75)=0,"",移動記録!C75))</f>
        <v/>
      </c>
      <c r="D77" s="5" t="str">
        <f aca="false">IF($L$3&lt;&gt;0,NA(),IF(COUNTA(移動記録!A75:H75)=0,"",IF(COUNTA(移動記録!D75)=0,"",移動記録!D75)))</f>
        <v/>
      </c>
      <c r="E77" s="8" t="str">
        <f aca="false">IF($L$3&lt;&gt;0,NA(),IF(COUNTA(移動記録!A75:H75)=0,"",移動記録!E75))</f>
        <v/>
      </c>
      <c r="F77" s="8" t="str">
        <f aca="false">IF($L$3&lt;&gt;0,NA(),IF(COUNTA(移動記録!A75:H75)=0,"",移動記録!F75))</f>
        <v/>
      </c>
      <c r="G77" s="8" t="str">
        <f aca="false">IF($L$3&lt;&gt;0,NA(),IF(COUNTA(移動記録!A75:H75)=0,"",IF(COUNTA(移動記録!G75)=0,"",移動記録!G75)))</f>
        <v/>
      </c>
      <c r="H77" s="5" t="str">
        <f aca="false">IF($L$3&lt;&gt;0,NA(),IF(COUNTA(移動記録!A75:H75)=0,"",移動記録!J75))</f>
        <v/>
      </c>
      <c r="I77" s="5" t="str">
        <f aca="false">IF($L$3&lt;&gt;0,NA(),IF(COUNTA(移動記録!A75:H75)=0,"",移動記録!K75))</f>
        <v/>
      </c>
      <c r="J77" s="1"/>
      <c r="K77" s="1"/>
      <c r="L77" s="1"/>
    </row>
    <row r="78" customFormat="false" ht="30" hidden="false" customHeight="true" outlineLevel="0" collapsed="false">
      <c r="A78" s="1" t="str">
        <f aca="false">IF($L$3&lt;&gt;0,NA(),IF(COUNTA(移動記録!A76:H76)=0,"",移動記録!A76))</f>
        <v/>
      </c>
      <c r="B78" s="7" t="str">
        <f aca="false">IF($L$3&lt;&gt;0,NA(),IF(COUNTA(移動記録!A76:H76)=0,"",移動記録!B76))</f>
        <v/>
      </c>
      <c r="C78" s="8" t="str">
        <f aca="false">IF($L$3&lt;&gt;0,NA(),IF(COUNTA(移動記録!A76:H76)=0,"",移動記録!C76))</f>
        <v/>
      </c>
      <c r="D78" s="5" t="str">
        <f aca="false">IF($L$3&lt;&gt;0,NA(),IF(COUNTA(移動記録!A76:H76)=0,"",IF(COUNTA(移動記録!D76)=0,"",移動記録!D76)))</f>
        <v/>
      </c>
      <c r="E78" s="8" t="str">
        <f aca="false">IF($L$3&lt;&gt;0,NA(),IF(COUNTA(移動記録!A76:H76)=0,"",移動記録!E76))</f>
        <v/>
      </c>
      <c r="F78" s="8" t="str">
        <f aca="false">IF($L$3&lt;&gt;0,NA(),IF(COUNTA(移動記録!A76:H76)=0,"",移動記録!F76))</f>
        <v/>
      </c>
      <c r="G78" s="8" t="str">
        <f aca="false">IF($L$3&lt;&gt;0,NA(),IF(COUNTA(移動記録!A76:H76)=0,"",IF(COUNTA(移動記録!G76)=0,"",移動記録!G76)))</f>
        <v/>
      </c>
      <c r="H78" s="5" t="str">
        <f aca="false">IF($L$3&lt;&gt;0,NA(),IF(COUNTA(移動記録!A76:H76)=0,"",移動記録!J76))</f>
        <v/>
      </c>
      <c r="I78" s="5" t="str">
        <f aca="false">IF($L$3&lt;&gt;0,NA(),IF(COUNTA(移動記録!A76:H76)=0,"",移動記録!K76))</f>
        <v/>
      </c>
      <c r="J78" s="1"/>
      <c r="K78" s="1"/>
      <c r="L78" s="1"/>
    </row>
    <row r="79" customFormat="false" ht="30" hidden="false" customHeight="true" outlineLevel="0" collapsed="false">
      <c r="A79" s="1" t="str">
        <f aca="false">IF($L$3&lt;&gt;0,NA(),IF(COUNTA(移動記録!A77:H77)=0,"",移動記録!A77))</f>
        <v/>
      </c>
      <c r="B79" s="7" t="str">
        <f aca="false">IF($L$3&lt;&gt;0,NA(),IF(COUNTA(移動記録!A77:H77)=0,"",移動記録!B77))</f>
        <v/>
      </c>
      <c r="C79" s="8" t="str">
        <f aca="false">IF($L$3&lt;&gt;0,NA(),IF(COUNTA(移動記録!A77:H77)=0,"",移動記録!C77))</f>
        <v/>
      </c>
      <c r="D79" s="5" t="str">
        <f aca="false">IF($L$3&lt;&gt;0,NA(),IF(COUNTA(移動記録!A77:H77)=0,"",IF(COUNTA(移動記録!D77)=0,"",移動記録!D77)))</f>
        <v/>
      </c>
      <c r="E79" s="8" t="str">
        <f aca="false">IF($L$3&lt;&gt;0,NA(),IF(COUNTA(移動記録!A77:H77)=0,"",移動記録!E77))</f>
        <v/>
      </c>
      <c r="F79" s="8" t="str">
        <f aca="false">IF($L$3&lt;&gt;0,NA(),IF(COUNTA(移動記録!A77:H77)=0,"",移動記録!F77))</f>
        <v/>
      </c>
      <c r="G79" s="8" t="str">
        <f aca="false">IF($L$3&lt;&gt;0,NA(),IF(COUNTA(移動記録!A77:H77)=0,"",IF(COUNTA(移動記録!G77)=0,"",移動記録!G77)))</f>
        <v/>
      </c>
      <c r="H79" s="5" t="str">
        <f aca="false">IF($L$3&lt;&gt;0,NA(),IF(COUNTA(移動記録!A77:H77)=0,"",移動記録!J77))</f>
        <v/>
      </c>
      <c r="I79" s="5" t="str">
        <f aca="false">IF($L$3&lt;&gt;0,NA(),IF(COUNTA(移動記録!A77:H77)=0,"",移動記録!K77))</f>
        <v/>
      </c>
      <c r="J79" s="1"/>
      <c r="K79" s="1"/>
      <c r="L79" s="1"/>
    </row>
    <row r="80" customFormat="false" ht="30" hidden="false" customHeight="true" outlineLevel="0" collapsed="false">
      <c r="A80" s="1" t="str">
        <f aca="false">IF($L$3&lt;&gt;0,NA(),IF(COUNTA(移動記録!A78:H78)=0,"",移動記録!A78))</f>
        <v/>
      </c>
      <c r="B80" s="7" t="str">
        <f aca="false">IF($L$3&lt;&gt;0,NA(),IF(COUNTA(移動記録!A78:H78)=0,"",移動記録!B78))</f>
        <v/>
      </c>
      <c r="C80" s="8" t="str">
        <f aca="false">IF($L$3&lt;&gt;0,NA(),IF(COUNTA(移動記録!A78:H78)=0,"",移動記録!C78))</f>
        <v/>
      </c>
      <c r="D80" s="5" t="str">
        <f aca="false">IF($L$3&lt;&gt;0,NA(),IF(COUNTA(移動記録!A78:H78)=0,"",IF(COUNTA(移動記録!D78)=0,"",移動記録!D78)))</f>
        <v/>
      </c>
      <c r="E80" s="8" t="str">
        <f aca="false">IF($L$3&lt;&gt;0,NA(),IF(COUNTA(移動記録!A78:H78)=0,"",移動記録!E78))</f>
        <v/>
      </c>
      <c r="F80" s="8" t="str">
        <f aca="false">IF($L$3&lt;&gt;0,NA(),IF(COUNTA(移動記録!A78:H78)=0,"",移動記録!F78))</f>
        <v/>
      </c>
      <c r="G80" s="8" t="str">
        <f aca="false">IF($L$3&lt;&gt;0,NA(),IF(COUNTA(移動記録!A78:H78)=0,"",IF(COUNTA(移動記録!G78)=0,"",移動記録!G78)))</f>
        <v/>
      </c>
      <c r="H80" s="5" t="str">
        <f aca="false">IF($L$3&lt;&gt;0,NA(),IF(COUNTA(移動記録!A78:H78)=0,"",移動記録!J78))</f>
        <v/>
      </c>
      <c r="I80" s="5" t="str">
        <f aca="false">IF($L$3&lt;&gt;0,NA(),IF(COUNTA(移動記録!A78:H78)=0,"",移動記録!K78))</f>
        <v/>
      </c>
      <c r="J80" s="1"/>
      <c r="K80" s="1"/>
      <c r="L80" s="1"/>
    </row>
    <row r="81" customFormat="false" ht="30" hidden="false" customHeight="true" outlineLevel="0" collapsed="false">
      <c r="A81" s="1" t="str">
        <f aca="false">IF($L$3&lt;&gt;0,NA(),IF(COUNTA(移動記録!A79:H79)=0,"",移動記録!A79))</f>
        <v/>
      </c>
      <c r="B81" s="7" t="str">
        <f aca="false">IF($L$3&lt;&gt;0,NA(),IF(COUNTA(移動記録!A79:H79)=0,"",移動記録!B79))</f>
        <v/>
      </c>
      <c r="C81" s="8" t="str">
        <f aca="false">IF($L$3&lt;&gt;0,NA(),IF(COUNTA(移動記録!A79:H79)=0,"",移動記録!C79))</f>
        <v/>
      </c>
      <c r="D81" s="5" t="str">
        <f aca="false">IF($L$3&lt;&gt;0,NA(),IF(COUNTA(移動記録!A79:H79)=0,"",IF(COUNTA(移動記録!D79)=0,"",移動記録!D79)))</f>
        <v/>
      </c>
      <c r="E81" s="8" t="str">
        <f aca="false">IF($L$3&lt;&gt;0,NA(),IF(COUNTA(移動記録!A79:H79)=0,"",移動記録!E79))</f>
        <v/>
      </c>
      <c r="F81" s="8" t="str">
        <f aca="false">IF($L$3&lt;&gt;0,NA(),IF(COUNTA(移動記録!A79:H79)=0,"",移動記録!F79))</f>
        <v/>
      </c>
      <c r="G81" s="8" t="str">
        <f aca="false">IF($L$3&lt;&gt;0,NA(),IF(COUNTA(移動記録!A79:H79)=0,"",IF(COUNTA(移動記録!G79)=0,"",移動記録!G79)))</f>
        <v/>
      </c>
      <c r="H81" s="5" t="str">
        <f aca="false">IF($L$3&lt;&gt;0,NA(),IF(COUNTA(移動記録!A79:H79)=0,"",移動記録!J79))</f>
        <v/>
      </c>
      <c r="I81" s="5" t="str">
        <f aca="false">IF($L$3&lt;&gt;0,NA(),IF(COUNTA(移動記録!A79:H79)=0,"",移動記録!K79))</f>
        <v/>
      </c>
      <c r="J81" s="1"/>
      <c r="K81" s="1"/>
      <c r="L81" s="1"/>
    </row>
    <row r="82" customFormat="false" ht="30" hidden="false" customHeight="true" outlineLevel="0" collapsed="false">
      <c r="A82" s="1" t="str">
        <f aca="false">IF($L$3&lt;&gt;0,NA(),IF(COUNTA(移動記録!A80:H80)=0,"",移動記録!A80))</f>
        <v/>
      </c>
      <c r="B82" s="7" t="str">
        <f aca="false">IF($L$3&lt;&gt;0,NA(),IF(COUNTA(移動記録!A80:H80)=0,"",移動記録!B80))</f>
        <v/>
      </c>
      <c r="C82" s="8" t="str">
        <f aca="false">IF($L$3&lt;&gt;0,NA(),IF(COUNTA(移動記録!A80:H80)=0,"",移動記録!C80))</f>
        <v/>
      </c>
      <c r="D82" s="5" t="str">
        <f aca="false">IF($L$3&lt;&gt;0,NA(),IF(COUNTA(移動記録!A80:H80)=0,"",IF(COUNTA(移動記録!D80)=0,"",移動記録!D80)))</f>
        <v/>
      </c>
      <c r="E82" s="8" t="str">
        <f aca="false">IF($L$3&lt;&gt;0,NA(),IF(COUNTA(移動記録!A80:H80)=0,"",移動記録!E80))</f>
        <v/>
      </c>
      <c r="F82" s="8" t="str">
        <f aca="false">IF($L$3&lt;&gt;0,NA(),IF(COUNTA(移動記録!A80:H80)=0,"",移動記録!F80))</f>
        <v/>
      </c>
      <c r="G82" s="8" t="str">
        <f aca="false">IF($L$3&lt;&gt;0,NA(),IF(COUNTA(移動記録!A80:H80)=0,"",IF(COUNTA(移動記録!G80)=0,"",移動記録!G80)))</f>
        <v/>
      </c>
      <c r="H82" s="5" t="str">
        <f aca="false">IF($L$3&lt;&gt;0,NA(),IF(COUNTA(移動記録!A80:H80)=0,"",移動記録!J80))</f>
        <v/>
      </c>
      <c r="I82" s="5" t="str">
        <f aca="false">IF($L$3&lt;&gt;0,NA(),IF(COUNTA(移動記録!A80:H80)=0,"",移動記録!K80))</f>
        <v/>
      </c>
      <c r="J82" s="1"/>
      <c r="K82" s="1"/>
      <c r="L82" s="1"/>
    </row>
    <row r="83" customFormat="false" ht="30" hidden="false" customHeight="true" outlineLevel="0" collapsed="false">
      <c r="A83" s="1" t="str">
        <f aca="false">IF($L$3&lt;&gt;0,NA(),IF(COUNTA(移動記録!A81:H81)=0,"",移動記録!A81))</f>
        <v/>
      </c>
      <c r="B83" s="7" t="str">
        <f aca="false">IF($L$3&lt;&gt;0,NA(),IF(COUNTA(移動記録!A81:H81)=0,"",移動記録!B81))</f>
        <v/>
      </c>
      <c r="C83" s="8" t="str">
        <f aca="false">IF($L$3&lt;&gt;0,NA(),IF(COUNTA(移動記録!A81:H81)=0,"",移動記録!C81))</f>
        <v/>
      </c>
      <c r="D83" s="5" t="str">
        <f aca="false">IF($L$3&lt;&gt;0,NA(),IF(COUNTA(移動記録!A81:H81)=0,"",IF(COUNTA(移動記録!D81)=0,"",移動記録!D81)))</f>
        <v/>
      </c>
      <c r="E83" s="8" t="str">
        <f aca="false">IF($L$3&lt;&gt;0,NA(),IF(COUNTA(移動記録!A81:H81)=0,"",移動記録!E81))</f>
        <v/>
      </c>
      <c r="F83" s="8" t="str">
        <f aca="false">IF($L$3&lt;&gt;0,NA(),IF(COUNTA(移動記録!A81:H81)=0,"",移動記録!F81))</f>
        <v/>
      </c>
      <c r="G83" s="8" t="str">
        <f aca="false">IF($L$3&lt;&gt;0,NA(),IF(COUNTA(移動記録!A81:H81)=0,"",IF(COUNTA(移動記録!G81)=0,"",移動記録!G81)))</f>
        <v/>
      </c>
      <c r="H83" s="5" t="str">
        <f aca="false">IF($L$3&lt;&gt;0,NA(),IF(COUNTA(移動記録!A81:H81)=0,"",移動記録!J81))</f>
        <v/>
      </c>
      <c r="I83" s="5" t="str">
        <f aca="false">IF($L$3&lt;&gt;0,NA(),IF(COUNTA(移動記録!A81:H81)=0,"",移動記録!K81))</f>
        <v/>
      </c>
      <c r="J83" s="1"/>
      <c r="K83" s="1"/>
      <c r="L83" s="1"/>
    </row>
    <row r="84" customFormat="false" ht="30" hidden="false" customHeight="true" outlineLevel="0" collapsed="false">
      <c r="A84" s="1" t="str">
        <f aca="false">IF($L$3&lt;&gt;0,NA(),IF(COUNTA(移動記録!A82:H82)=0,"",移動記録!A82))</f>
        <v/>
      </c>
      <c r="B84" s="7" t="str">
        <f aca="false">IF($L$3&lt;&gt;0,NA(),IF(COUNTA(移動記録!A82:H82)=0,"",移動記録!B82))</f>
        <v/>
      </c>
      <c r="C84" s="8" t="str">
        <f aca="false">IF($L$3&lt;&gt;0,NA(),IF(COUNTA(移動記録!A82:H82)=0,"",移動記録!C82))</f>
        <v/>
      </c>
      <c r="D84" s="5" t="str">
        <f aca="false">IF($L$3&lt;&gt;0,NA(),IF(COUNTA(移動記録!A82:H82)=0,"",IF(COUNTA(移動記録!D82)=0,"",移動記録!D82)))</f>
        <v/>
      </c>
      <c r="E84" s="8" t="str">
        <f aca="false">IF($L$3&lt;&gt;0,NA(),IF(COUNTA(移動記録!A82:H82)=0,"",移動記録!E82))</f>
        <v/>
      </c>
      <c r="F84" s="8" t="str">
        <f aca="false">IF($L$3&lt;&gt;0,NA(),IF(COUNTA(移動記録!A82:H82)=0,"",移動記録!F82))</f>
        <v/>
      </c>
      <c r="G84" s="8" t="str">
        <f aca="false">IF($L$3&lt;&gt;0,NA(),IF(COUNTA(移動記録!A82:H82)=0,"",IF(COUNTA(移動記録!G82)=0,"",移動記録!G82)))</f>
        <v/>
      </c>
      <c r="H84" s="5" t="str">
        <f aca="false">IF($L$3&lt;&gt;0,NA(),IF(COUNTA(移動記録!A82:H82)=0,"",移動記録!J82))</f>
        <v/>
      </c>
      <c r="I84" s="5" t="str">
        <f aca="false">IF($L$3&lt;&gt;0,NA(),IF(COUNTA(移動記録!A82:H82)=0,"",移動記録!K82))</f>
        <v/>
      </c>
      <c r="J84" s="1"/>
      <c r="K84" s="1"/>
      <c r="L84" s="1"/>
    </row>
    <row r="85" customFormat="false" ht="30" hidden="false" customHeight="true" outlineLevel="0" collapsed="false">
      <c r="A85" s="1" t="str">
        <f aca="false">IF($L$3&lt;&gt;0,NA(),IF(COUNTA(移動記録!A83:H83)=0,"",移動記録!A83))</f>
        <v/>
      </c>
      <c r="B85" s="7" t="str">
        <f aca="false">IF($L$3&lt;&gt;0,NA(),IF(COUNTA(移動記録!A83:H83)=0,"",移動記録!B83))</f>
        <v/>
      </c>
      <c r="C85" s="8" t="str">
        <f aca="false">IF($L$3&lt;&gt;0,NA(),IF(COUNTA(移動記録!A83:H83)=0,"",移動記録!C83))</f>
        <v/>
      </c>
      <c r="D85" s="5" t="str">
        <f aca="false">IF($L$3&lt;&gt;0,NA(),IF(COUNTA(移動記録!A83:H83)=0,"",IF(COUNTA(移動記録!D83)=0,"",移動記録!D83)))</f>
        <v/>
      </c>
      <c r="E85" s="8" t="str">
        <f aca="false">IF($L$3&lt;&gt;0,NA(),IF(COUNTA(移動記録!A83:H83)=0,"",移動記録!E83))</f>
        <v/>
      </c>
      <c r="F85" s="8" t="str">
        <f aca="false">IF($L$3&lt;&gt;0,NA(),IF(COUNTA(移動記録!A83:H83)=0,"",移動記録!F83))</f>
        <v/>
      </c>
      <c r="G85" s="8" t="str">
        <f aca="false">IF($L$3&lt;&gt;0,NA(),IF(COUNTA(移動記録!A83:H83)=0,"",IF(COUNTA(移動記録!G83)=0,"",移動記録!G83)))</f>
        <v/>
      </c>
      <c r="H85" s="5" t="str">
        <f aca="false">IF($L$3&lt;&gt;0,NA(),IF(COUNTA(移動記録!A83:H83)=0,"",移動記録!J83))</f>
        <v/>
      </c>
      <c r="I85" s="5" t="str">
        <f aca="false">IF($L$3&lt;&gt;0,NA(),IF(COUNTA(移動記録!A83:H83)=0,"",移動記録!K83))</f>
        <v/>
      </c>
      <c r="J85" s="1"/>
      <c r="K85" s="1"/>
      <c r="L85" s="1"/>
    </row>
    <row r="86" customFormat="false" ht="30" hidden="false" customHeight="true" outlineLevel="0" collapsed="false">
      <c r="A86" s="1" t="str">
        <f aca="false">IF($L$3&lt;&gt;0,NA(),IF(COUNTA(移動記録!A84:H84)=0,"",移動記録!A84))</f>
        <v/>
      </c>
      <c r="B86" s="7" t="str">
        <f aca="false">IF($L$3&lt;&gt;0,NA(),IF(COUNTA(移動記録!A84:H84)=0,"",移動記録!B84))</f>
        <v/>
      </c>
      <c r="C86" s="8" t="str">
        <f aca="false">IF($L$3&lt;&gt;0,NA(),IF(COUNTA(移動記録!A84:H84)=0,"",移動記録!C84))</f>
        <v/>
      </c>
      <c r="D86" s="5" t="str">
        <f aca="false">IF($L$3&lt;&gt;0,NA(),IF(COUNTA(移動記録!A84:H84)=0,"",IF(COUNTA(移動記録!D84)=0,"",移動記録!D84)))</f>
        <v/>
      </c>
      <c r="E86" s="8" t="str">
        <f aca="false">IF($L$3&lt;&gt;0,NA(),IF(COUNTA(移動記録!A84:H84)=0,"",移動記録!E84))</f>
        <v/>
      </c>
      <c r="F86" s="8" t="str">
        <f aca="false">IF($L$3&lt;&gt;0,NA(),IF(COUNTA(移動記録!A84:H84)=0,"",移動記録!F84))</f>
        <v/>
      </c>
      <c r="G86" s="8" t="str">
        <f aca="false">IF($L$3&lt;&gt;0,NA(),IF(COUNTA(移動記録!A84:H84)=0,"",IF(COUNTA(移動記録!G84)=0,"",移動記録!G84)))</f>
        <v/>
      </c>
      <c r="H86" s="5" t="str">
        <f aca="false">IF($L$3&lt;&gt;0,NA(),IF(COUNTA(移動記録!A84:H84)=0,"",移動記録!J84))</f>
        <v/>
      </c>
      <c r="I86" s="5" t="str">
        <f aca="false">IF($L$3&lt;&gt;0,NA(),IF(COUNTA(移動記録!A84:H84)=0,"",移動記録!K84))</f>
        <v/>
      </c>
      <c r="J86" s="1"/>
      <c r="K86" s="1"/>
      <c r="L86" s="1"/>
    </row>
    <row r="87" customFormat="false" ht="30" hidden="false" customHeight="true" outlineLevel="0" collapsed="false">
      <c r="A87" s="1" t="str">
        <f aca="false">IF($L$3&lt;&gt;0,NA(),IF(COUNTA(移動記録!A85:H85)=0,"",移動記録!A85))</f>
        <v/>
      </c>
      <c r="B87" s="7" t="str">
        <f aca="false">IF($L$3&lt;&gt;0,NA(),IF(COUNTA(移動記録!A85:H85)=0,"",移動記録!B85))</f>
        <v/>
      </c>
      <c r="C87" s="8" t="str">
        <f aca="false">IF($L$3&lt;&gt;0,NA(),IF(COUNTA(移動記録!A85:H85)=0,"",移動記録!C85))</f>
        <v/>
      </c>
      <c r="D87" s="5" t="str">
        <f aca="false">IF($L$3&lt;&gt;0,NA(),IF(COUNTA(移動記録!A85:H85)=0,"",IF(COUNTA(移動記録!D85)=0,"",移動記録!D85)))</f>
        <v/>
      </c>
      <c r="E87" s="8" t="str">
        <f aca="false">IF($L$3&lt;&gt;0,NA(),IF(COUNTA(移動記録!A85:H85)=0,"",移動記録!E85))</f>
        <v/>
      </c>
      <c r="F87" s="8" t="str">
        <f aca="false">IF($L$3&lt;&gt;0,NA(),IF(COUNTA(移動記録!A85:H85)=0,"",移動記録!F85))</f>
        <v/>
      </c>
      <c r="G87" s="8" t="str">
        <f aca="false">IF($L$3&lt;&gt;0,NA(),IF(COUNTA(移動記録!A85:H85)=0,"",IF(COUNTA(移動記録!G85)=0,"",移動記録!G85)))</f>
        <v/>
      </c>
      <c r="H87" s="5" t="str">
        <f aca="false">IF($L$3&lt;&gt;0,NA(),IF(COUNTA(移動記録!A85:H85)=0,"",移動記録!J85))</f>
        <v/>
      </c>
      <c r="I87" s="5" t="str">
        <f aca="false">IF($L$3&lt;&gt;0,NA(),IF(COUNTA(移動記録!A85:H85)=0,"",移動記録!K85))</f>
        <v/>
      </c>
      <c r="J87" s="1"/>
      <c r="K87" s="1"/>
      <c r="L87" s="1"/>
    </row>
    <row r="88" customFormat="false" ht="30" hidden="false" customHeight="true" outlineLevel="0" collapsed="false">
      <c r="A88" s="1" t="str">
        <f aca="false">IF($L$3&lt;&gt;0,NA(),IF(COUNTA(移動記録!A86:H86)=0,"",移動記録!A86))</f>
        <v/>
      </c>
      <c r="B88" s="7" t="str">
        <f aca="false">IF($L$3&lt;&gt;0,NA(),IF(COUNTA(移動記録!A86:H86)=0,"",移動記録!B86))</f>
        <v/>
      </c>
      <c r="C88" s="8" t="str">
        <f aca="false">IF($L$3&lt;&gt;0,NA(),IF(COUNTA(移動記録!A86:H86)=0,"",移動記録!C86))</f>
        <v/>
      </c>
      <c r="D88" s="5" t="str">
        <f aca="false">IF($L$3&lt;&gt;0,NA(),IF(COUNTA(移動記録!A86:H86)=0,"",IF(COUNTA(移動記録!D86)=0,"",移動記録!D86)))</f>
        <v/>
      </c>
      <c r="E88" s="8" t="str">
        <f aca="false">IF($L$3&lt;&gt;0,NA(),IF(COUNTA(移動記録!A86:H86)=0,"",移動記録!E86))</f>
        <v/>
      </c>
      <c r="F88" s="8" t="str">
        <f aca="false">IF($L$3&lt;&gt;0,NA(),IF(COUNTA(移動記録!A86:H86)=0,"",移動記録!F86))</f>
        <v/>
      </c>
      <c r="G88" s="8" t="str">
        <f aca="false">IF($L$3&lt;&gt;0,NA(),IF(COUNTA(移動記録!A86:H86)=0,"",IF(COUNTA(移動記録!G86)=0,"",移動記録!G86)))</f>
        <v/>
      </c>
      <c r="H88" s="5" t="str">
        <f aca="false">IF($L$3&lt;&gt;0,NA(),IF(COUNTA(移動記録!A86:H86)=0,"",移動記録!J86))</f>
        <v/>
      </c>
      <c r="I88" s="5" t="str">
        <f aca="false">IF($L$3&lt;&gt;0,NA(),IF(COUNTA(移動記録!A86:H86)=0,"",移動記録!K86))</f>
        <v/>
      </c>
      <c r="J88" s="1"/>
      <c r="K88" s="1"/>
      <c r="L88" s="1"/>
    </row>
    <row r="89" customFormat="false" ht="30" hidden="false" customHeight="true" outlineLevel="0" collapsed="false">
      <c r="A89" s="1" t="str">
        <f aca="false">IF($L$3&lt;&gt;0,NA(),IF(COUNTA(移動記録!A87:H87)=0,"",移動記録!A87))</f>
        <v/>
      </c>
      <c r="B89" s="7" t="str">
        <f aca="false">IF($L$3&lt;&gt;0,NA(),IF(COUNTA(移動記録!A87:H87)=0,"",移動記録!B87))</f>
        <v/>
      </c>
      <c r="C89" s="8" t="str">
        <f aca="false">IF($L$3&lt;&gt;0,NA(),IF(COUNTA(移動記録!A87:H87)=0,"",移動記録!C87))</f>
        <v/>
      </c>
      <c r="D89" s="5" t="str">
        <f aca="false">IF($L$3&lt;&gt;0,NA(),IF(COUNTA(移動記録!A87:H87)=0,"",IF(COUNTA(移動記録!D87)=0,"",移動記録!D87)))</f>
        <v/>
      </c>
      <c r="E89" s="8" t="str">
        <f aca="false">IF($L$3&lt;&gt;0,NA(),IF(COUNTA(移動記録!A87:H87)=0,"",移動記録!E87))</f>
        <v/>
      </c>
      <c r="F89" s="8" t="str">
        <f aca="false">IF($L$3&lt;&gt;0,NA(),IF(COUNTA(移動記録!A87:H87)=0,"",移動記録!F87))</f>
        <v/>
      </c>
      <c r="G89" s="8" t="str">
        <f aca="false">IF($L$3&lt;&gt;0,NA(),IF(COUNTA(移動記録!A87:H87)=0,"",IF(COUNTA(移動記録!G87)=0,"",移動記録!G87)))</f>
        <v/>
      </c>
      <c r="H89" s="5" t="str">
        <f aca="false">IF($L$3&lt;&gt;0,NA(),IF(COUNTA(移動記録!A87:H87)=0,"",移動記録!J87))</f>
        <v/>
      </c>
      <c r="I89" s="5" t="str">
        <f aca="false">IF($L$3&lt;&gt;0,NA(),IF(COUNTA(移動記録!A87:H87)=0,"",移動記録!K87))</f>
        <v/>
      </c>
      <c r="J89" s="1"/>
      <c r="K89" s="1"/>
      <c r="L89" s="1"/>
    </row>
    <row r="90" customFormat="false" ht="30" hidden="false" customHeight="true" outlineLevel="0" collapsed="false">
      <c r="A90" s="1" t="str">
        <f aca="false">IF($L$3&lt;&gt;0,NA(),IF(COUNTA(移動記録!A88:H88)=0,"",移動記録!A88))</f>
        <v/>
      </c>
      <c r="B90" s="7" t="str">
        <f aca="false">IF($L$3&lt;&gt;0,NA(),IF(COUNTA(移動記録!A88:H88)=0,"",移動記録!B88))</f>
        <v/>
      </c>
      <c r="C90" s="8" t="str">
        <f aca="false">IF($L$3&lt;&gt;0,NA(),IF(COUNTA(移動記録!A88:H88)=0,"",移動記録!C88))</f>
        <v/>
      </c>
      <c r="D90" s="5" t="str">
        <f aca="false">IF($L$3&lt;&gt;0,NA(),IF(COUNTA(移動記録!A88:H88)=0,"",IF(COUNTA(移動記録!D88)=0,"",移動記録!D88)))</f>
        <v/>
      </c>
      <c r="E90" s="8" t="str">
        <f aca="false">IF($L$3&lt;&gt;0,NA(),IF(COUNTA(移動記録!A88:H88)=0,"",移動記録!E88))</f>
        <v/>
      </c>
      <c r="F90" s="8" t="str">
        <f aca="false">IF($L$3&lt;&gt;0,NA(),IF(COUNTA(移動記録!A88:H88)=0,"",移動記録!F88))</f>
        <v/>
      </c>
      <c r="G90" s="8" t="str">
        <f aca="false">IF($L$3&lt;&gt;0,NA(),IF(COUNTA(移動記録!A88:H88)=0,"",IF(COUNTA(移動記録!G88)=0,"",移動記録!G88)))</f>
        <v/>
      </c>
      <c r="H90" s="5" t="str">
        <f aca="false">IF($L$3&lt;&gt;0,NA(),IF(COUNTA(移動記録!A88:H88)=0,"",移動記録!J88))</f>
        <v/>
      </c>
      <c r="I90" s="5" t="str">
        <f aca="false">IF($L$3&lt;&gt;0,NA(),IF(COUNTA(移動記録!A88:H88)=0,"",移動記録!K88))</f>
        <v/>
      </c>
      <c r="J90" s="1"/>
      <c r="K90" s="1"/>
      <c r="L90" s="1"/>
    </row>
    <row r="91" customFormat="false" ht="30" hidden="false" customHeight="true" outlineLevel="0" collapsed="false">
      <c r="A91" s="1" t="str">
        <f aca="false">IF($L$3&lt;&gt;0,NA(),IF(COUNTA(移動記録!A89:H89)=0,"",移動記録!A89))</f>
        <v/>
      </c>
      <c r="B91" s="7" t="str">
        <f aca="false">IF($L$3&lt;&gt;0,NA(),IF(COUNTA(移動記録!A89:H89)=0,"",移動記録!B89))</f>
        <v/>
      </c>
      <c r="C91" s="8" t="str">
        <f aca="false">IF($L$3&lt;&gt;0,NA(),IF(COUNTA(移動記録!A89:H89)=0,"",移動記録!C89))</f>
        <v/>
      </c>
      <c r="D91" s="5" t="str">
        <f aca="false">IF($L$3&lt;&gt;0,NA(),IF(COUNTA(移動記録!A89:H89)=0,"",IF(COUNTA(移動記録!D89)=0,"",移動記録!D89)))</f>
        <v/>
      </c>
      <c r="E91" s="8" t="str">
        <f aca="false">IF($L$3&lt;&gt;0,NA(),IF(COUNTA(移動記録!A89:H89)=0,"",移動記録!E89))</f>
        <v/>
      </c>
      <c r="F91" s="8" t="str">
        <f aca="false">IF($L$3&lt;&gt;0,NA(),IF(COUNTA(移動記録!A89:H89)=0,"",移動記録!F89))</f>
        <v/>
      </c>
      <c r="G91" s="8" t="str">
        <f aca="false">IF($L$3&lt;&gt;0,NA(),IF(COUNTA(移動記録!A89:H89)=0,"",IF(COUNTA(移動記録!G89)=0,"",移動記録!G89)))</f>
        <v/>
      </c>
      <c r="H91" s="5" t="str">
        <f aca="false">IF($L$3&lt;&gt;0,NA(),IF(COUNTA(移動記録!A89:H89)=0,"",移動記録!J89))</f>
        <v/>
      </c>
      <c r="I91" s="5" t="str">
        <f aca="false">IF($L$3&lt;&gt;0,NA(),IF(COUNTA(移動記録!A89:H89)=0,"",移動記録!K89))</f>
        <v/>
      </c>
      <c r="J91" s="1"/>
      <c r="K91" s="1"/>
      <c r="L91" s="1"/>
    </row>
    <row r="92" customFormat="false" ht="30" hidden="false" customHeight="true" outlineLevel="0" collapsed="false">
      <c r="A92" s="1" t="str">
        <f aca="false">IF($L$3&lt;&gt;0,NA(),IF(COUNTA(移動記録!A90:H90)=0,"",移動記録!A90))</f>
        <v/>
      </c>
      <c r="B92" s="7" t="str">
        <f aca="false">IF($L$3&lt;&gt;0,NA(),IF(COUNTA(移動記録!A90:H90)=0,"",移動記録!B90))</f>
        <v/>
      </c>
      <c r="C92" s="8" t="str">
        <f aca="false">IF($L$3&lt;&gt;0,NA(),IF(COUNTA(移動記録!A90:H90)=0,"",移動記録!C90))</f>
        <v/>
      </c>
      <c r="D92" s="5" t="str">
        <f aca="false">IF($L$3&lt;&gt;0,NA(),IF(COUNTA(移動記録!A90:H90)=0,"",IF(COUNTA(移動記録!D90)=0,"",移動記録!D90)))</f>
        <v/>
      </c>
      <c r="E92" s="8" t="str">
        <f aca="false">IF($L$3&lt;&gt;0,NA(),IF(COUNTA(移動記録!A90:H90)=0,"",移動記録!E90))</f>
        <v/>
      </c>
      <c r="F92" s="8" t="str">
        <f aca="false">IF($L$3&lt;&gt;0,NA(),IF(COUNTA(移動記録!A90:H90)=0,"",移動記録!F90))</f>
        <v/>
      </c>
      <c r="G92" s="8" t="str">
        <f aca="false">IF($L$3&lt;&gt;0,NA(),IF(COUNTA(移動記録!A90:H90)=0,"",IF(COUNTA(移動記録!G90)=0,"",移動記録!G90)))</f>
        <v/>
      </c>
      <c r="H92" s="5" t="str">
        <f aca="false">IF($L$3&lt;&gt;0,NA(),IF(COUNTA(移動記録!A90:H90)=0,"",移動記録!J90))</f>
        <v/>
      </c>
      <c r="I92" s="5" t="str">
        <f aca="false">IF($L$3&lt;&gt;0,NA(),IF(COUNTA(移動記録!A90:H90)=0,"",移動記録!K90))</f>
        <v/>
      </c>
      <c r="J92" s="1"/>
      <c r="K92" s="1"/>
      <c r="L92" s="1"/>
    </row>
    <row r="93" customFormat="false" ht="30" hidden="false" customHeight="true" outlineLevel="0" collapsed="false">
      <c r="A93" s="1" t="str">
        <f aca="false">IF($L$3&lt;&gt;0,NA(),IF(COUNTA(移動記録!A91:H91)=0,"",移動記録!A91))</f>
        <v/>
      </c>
      <c r="B93" s="7" t="str">
        <f aca="false">IF($L$3&lt;&gt;0,NA(),IF(COUNTA(移動記録!A91:H91)=0,"",移動記録!B91))</f>
        <v/>
      </c>
      <c r="C93" s="8" t="str">
        <f aca="false">IF($L$3&lt;&gt;0,NA(),IF(COUNTA(移動記録!A91:H91)=0,"",移動記録!C91))</f>
        <v/>
      </c>
      <c r="D93" s="5" t="str">
        <f aca="false">IF($L$3&lt;&gt;0,NA(),IF(COUNTA(移動記録!A91:H91)=0,"",IF(COUNTA(移動記録!D91)=0,"",移動記録!D91)))</f>
        <v/>
      </c>
      <c r="E93" s="8" t="str">
        <f aca="false">IF($L$3&lt;&gt;0,NA(),IF(COUNTA(移動記録!A91:H91)=0,"",移動記録!E91))</f>
        <v/>
      </c>
      <c r="F93" s="8" t="str">
        <f aca="false">IF($L$3&lt;&gt;0,NA(),IF(COUNTA(移動記録!A91:H91)=0,"",移動記録!F91))</f>
        <v/>
      </c>
      <c r="G93" s="8" t="str">
        <f aca="false">IF($L$3&lt;&gt;0,NA(),IF(COUNTA(移動記録!A91:H91)=0,"",IF(COUNTA(移動記録!G91)=0,"",移動記録!G91)))</f>
        <v/>
      </c>
      <c r="H93" s="5" t="str">
        <f aca="false">IF($L$3&lt;&gt;0,NA(),IF(COUNTA(移動記録!A91:H91)=0,"",移動記録!J91))</f>
        <v/>
      </c>
      <c r="I93" s="5" t="str">
        <f aca="false">IF($L$3&lt;&gt;0,NA(),IF(COUNTA(移動記録!A91:H91)=0,"",移動記録!K91))</f>
        <v/>
      </c>
      <c r="J93" s="1"/>
      <c r="K93" s="1"/>
      <c r="L93" s="1"/>
    </row>
    <row r="94" customFormat="false" ht="30" hidden="false" customHeight="true" outlineLevel="0" collapsed="false">
      <c r="A94" s="1" t="str">
        <f aca="false">IF($L$3&lt;&gt;0,NA(),IF(COUNTA(移動記録!A92:H92)=0,"",移動記録!A92))</f>
        <v/>
      </c>
      <c r="B94" s="7" t="str">
        <f aca="false">IF($L$3&lt;&gt;0,NA(),IF(COUNTA(移動記録!A92:H92)=0,"",移動記録!B92))</f>
        <v/>
      </c>
      <c r="C94" s="8" t="str">
        <f aca="false">IF($L$3&lt;&gt;0,NA(),IF(COUNTA(移動記録!A92:H92)=0,"",移動記録!C92))</f>
        <v/>
      </c>
      <c r="D94" s="5" t="str">
        <f aca="false">IF($L$3&lt;&gt;0,NA(),IF(COUNTA(移動記録!A92:H92)=0,"",IF(COUNTA(移動記録!D92)=0,"",移動記録!D92)))</f>
        <v/>
      </c>
      <c r="E94" s="8" t="str">
        <f aca="false">IF($L$3&lt;&gt;0,NA(),IF(COUNTA(移動記録!A92:H92)=0,"",移動記録!E92))</f>
        <v/>
      </c>
      <c r="F94" s="8" t="str">
        <f aca="false">IF($L$3&lt;&gt;0,NA(),IF(COUNTA(移動記録!A92:H92)=0,"",移動記録!F92))</f>
        <v/>
      </c>
      <c r="G94" s="8" t="str">
        <f aca="false">IF($L$3&lt;&gt;0,NA(),IF(COUNTA(移動記録!A92:H92)=0,"",IF(COUNTA(移動記録!G92)=0,"",移動記録!G92)))</f>
        <v/>
      </c>
      <c r="H94" s="5" t="str">
        <f aca="false">IF($L$3&lt;&gt;0,NA(),IF(COUNTA(移動記録!A92:H92)=0,"",移動記録!J92))</f>
        <v/>
      </c>
      <c r="I94" s="5" t="str">
        <f aca="false">IF($L$3&lt;&gt;0,NA(),IF(COUNTA(移動記録!A92:H92)=0,"",移動記録!K92))</f>
        <v/>
      </c>
      <c r="J94" s="1"/>
      <c r="K94" s="1"/>
      <c r="L94" s="1"/>
    </row>
    <row r="95" customFormat="false" ht="30" hidden="false" customHeight="true" outlineLevel="0" collapsed="false">
      <c r="A95" s="1" t="str">
        <f aca="false">IF($L$3&lt;&gt;0,NA(),IF(COUNTA(移動記録!A93:H93)=0,"",移動記録!A93))</f>
        <v/>
      </c>
      <c r="B95" s="7" t="str">
        <f aca="false">IF($L$3&lt;&gt;0,NA(),IF(COUNTA(移動記録!A93:H93)=0,"",移動記録!B93))</f>
        <v/>
      </c>
      <c r="C95" s="8" t="str">
        <f aca="false">IF($L$3&lt;&gt;0,NA(),IF(COUNTA(移動記録!A93:H93)=0,"",移動記録!C93))</f>
        <v/>
      </c>
      <c r="D95" s="5" t="str">
        <f aca="false">IF($L$3&lt;&gt;0,NA(),IF(COUNTA(移動記録!A93:H93)=0,"",IF(COUNTA(移動記録!D93)=0,"",移動記録!D93)))</f>
        <v/>
      </c>
      <c r="E95" s="8" t="str">
        <f aca="false">IF($L$3&lt;&gt;0,NA(),IF(COUNTA(移動記録!A93:H93)=0,"",移動記録!E93))</f>
        <v/>
      </c>
      <c r="F95" s="8" t="str">
        <f aca="false">IF($L$3&lt;&gt;0,NA(),IF(COUNTA(移動記録!A93:H93)=0,"",移動記録!F93))</f>
        <v/>
      </c>
      <c r="G95" s="8" t="str">
        <f aca="false">IF($L$3&lt;&gt;0,NA(),IF(COUNTA(移動記録!A93:H93)=0,"",IF(COUNTA(移動記録!G93)=0,"",移動記録!G93)))</f>
        <v/>
      </c>
      <c r="H95" s="5" t="str">
        <f aca="false">IF($L$3&lt;&gt;0,NA(),IF(COUNTA(移動記録!A93:H93)=0,"",移動記録!J93))</f>
        <v/>
      </c>
      <c r="I95" s="5" t="str">
        <f aca="false">IF($L$3&lt;&gt;0,NA(),IF(COUNTA(移動記録!A93:H93)=0,"",移動記録!K93))</f>
        <v/>
      </c>
      <c r="J95" s="1"/>
      <c r="K95" s="1"/>
      <c r="L95" s="1"/>
    </row>
    <row r="96" customFormat="false" ht="30" hidden="false" customHeight="true" outlineLevel="0" collapsed="false">
      <c r="A96" s="1" t="str">
        <f aca="false">IF($L$3&lt;&gt;0,NA(),IF(COUNTA(移動記録!A94:H94)=0,"",移動記録!A94))</f>
        <v/>
      </c>
      <c r="B96" s="7" t="str">
        <f aca="false">IF($L$3&lt;&gt;0,NA(),IF(COUNTA(移動記録!A94:H94)=0,"",移動記録!B94))</f>
        <v/>
      </c>
      <c r="C96" s="8" t="str">
        <f aca="false">IF($L$3&lt;&gt;0,NA(),IF(COUNTA(移動記録!A94:H94)=0,"",移動記録!C94))</f>
        <v/>
      </c>
      <c r="D96" s="5" t="str">
        <f aca="false">IF($L$3&lt;&gt;0,NA(),IF(COUNTA(移動記録!A94:H94)=0,"",IF(COUNTA(移動記録!D94)=0,"",移動記録!D94)))</f>
        <v/>
      </c>
      <c r="E96" s="8" t="str">
        <f aca="false">IF($L$3&lt;&gt;0,NA(),IF(COUNTA(移動記録!A94:H94)=0,"",移動記録!E94))</f>
        <v/>
      </c>
      <c r="F96" s="8" t="str">
        <f aca="false">IF($L$3&lt;&gt;0,NA(),IF(COUNTA(移動記録!A94:H94)=0,"",移動記録!F94))</f>
        <v/>
      </c>
      <c r="G96" s="8" t="str">
        <f aca="false">IF($L$3&lt;&gt;0,NA(),IF(COUNTA(移動記録!A94:H94)=0,"",IF(COUNTA(移動記録!G94)=0,"",移動記録!G94)))</f>
        <v/>
      </c>
      <c r="H96" s="5" t="str">
        <f aca="false">IF($L$3&lt;&gt;0,NA(),IF(COUNTA(移動記録!A94:H94)=0,"",移動記録!J94))</f>
        <v/>
      </c>
      <c r="I96" s="5" t="str">
        <f aca="false">IF($L$3&lt;&gt;0,NA(),IF(COUNTA(移動記録!A94:H94)=0,"",移動記録!K94))</f>
        <v/>
      </c>
      <c r="J96" s="1"/>
      <c r="K96" s="1"/>
      <c r="L96" s="1"/>
    </row>
    <row r="97" customFormat="false" ht="30" hidden="false" customHeight="true" outlineLevel="0" collapsed="false">
      <c r="A97" s="1" t="str">
        <f aca="false">IF($L$3&lt;&gt;0,NA(),IF(COUNTA(移動記録!A95:H95)=0,"",移動記録!A95))</f>
        <v/>
      </c>
      <c r="B97" s="7" t="str">
        <f aca="false">IF($L$3&lt;&gt;0,NA(),IF(COUNTA(移動記録!A95:H95)=0,"",移動記録!B95))</f>
        <v/>
      </c>
      <c r="C97" s="8" t="str">
        <f aca="false">IF($L$3&lt;&gt;0,NA(),IF(COUNTA(移動記録!A95:H95)=0,"",移動記録!C95))</f>
        <v/>
      </c>
      <c r="D97" s="5" t="str">
        <f aca="false">IF($L$3&lt;&gt;0,NA(),IF(COUNTA(移動記録!A95:H95)=0,"",IF(COUNTA(移動記録!D95)=0,"",移動記録!D95)))</f>
        <v/>
      </c>
      <c r="E97" s="8" t="str">
        <f aca="false">IF($L$3&lt;&gt;0,NA(),IF(COUNTA(移動記録!A95:H95)=0,"",移動記録!E95))</f>
        <v/>
      </c>
      <c r="F97" s="8" t="str">
        <f aca="false">IF($L$3&lt;&gt;0,NA(),IF(COUNTA(移動記録!A95:H95)=0,"",移動記録!F95))</f>
        <v/>
      </c>
      <c r="G97" s="8" t="str">
        <f aca="false">IF($L$3&lt;&gt;0,NA(),IF(COUNTA(移動記録!A95:H95)=0,"",IF(COUNTA(移動記録!G95)=0,"",移動記録!G95)))</f>
        <v/>
      </c>
      <c r="H97" s="5" t="str">
        <f aca="false">IF($L$3&lt;&gt;0,NA(),IF(COUNTA(移動記録!A95:H95)=0,"",移動記録!J95))</f>
        <v/>
      </c>
      <c r="I97" s="5" t="str">
        <f aca="false">IF($L$3&lt;&gt;0,NA(),IF(COUNTA(移動記録!A95:H95)=0,"",移動記録!K95))</f>
        <v/>
      </c>
      <c r="J97" s="1"/>
      <c r="K97" s="1"/>
      <c r="L97" s="1"/>
    </row>
    <row r="98" customFormat="false" ht="30" hidden="false" customHeight="true" outlineLevel="0" collapsed="false">
      <c r="A98" s="1" t="str">
        <f aca="false">IF($L$3&lt;&gt;0,NA(),IF(COUNTA(移動記録!A96:H96)=0,"",移動記録!A96))</f>
        <v/>
      </c>
      <c r="B98" s="7" t="str">
        <f aca="false">IF($L$3&lt;&gt;0,NA(),IF(COUNTA(移動記録!A96:H96)=0,"",移動記録!B96))</f>
        <v/>
      </c>
      <c r="C98" s="8" t="str">
        <f aca="false">IF($L$3&lt;&gt;0,NA(),IF(COUNTA(移動記録!A96:H96)=0,"",移動記録!C96))</f>
        <v/>
      </c>
      <c r="D98" s="5" t="str">
        <f aca="false">IF($L$3&lt;&gt;0,NA(),IF(COUNTA(移動記録!A96:H96)=0,"",IF(COUNTA(移動記録!D96)=0,"",移動記録!D96)))</f>
        <v/>
      </c>
      <c r="E98" s="8" t="str">
        <f aca="false">IF($L$3&lt;&gt;0,NA(),IF(COUNTA(移動記録!A96:H96)=0,"",移動記録!E96))</f>
        <v/>
      </c>
      <c r="F98" s="8" t="str">
        <f aca="false">IF($L$3&lt;&gt;0,NA(),IF(COUNTA(移動記録!A96:H96)=0,"",移動記録!F96))</f>
        <v/>
      </c>
      <c r="G98" s="8" t="str">
        <f aca="false">IF($L$3&lt;&gt;0,NA(),IF(COUNTA(移動記録!A96:H96)=0,"",IF(COUNTA(移動記録!G96)=0,"",移動記録!G96)))</f>
        <v/>
      </c>
      <c r="H98" s="5" t="str">
        <f aca="false">IF($L$3&lt;&gt;0,NA(),IF(COUNTA(移動記録!A96:H96)=0,"",移動記録!J96))</f>
        <v/>
      </c>
      <c r="I98" s="5" t="str">
        <f aca="false">IF($L$3&lt;&gt;0,NA(),IF(COUNTA(移動記録!A96:H96)=0,"",移動記録!K96))</f>
        <v/>
      </c>
      <c r="J98" s="1"/>
      <c r="K98" s="1"/>
      <c r="L98" s="1"/>
    </row>
    <row r="99" customFormat="false" ht="30" hidden="false" customHeight="true" outlineLevel="0" collapsed="false">
      <c r="A99" s="1" t="str">
        <f aca="false">IF($L$3&lt;&gt;0,NA(),IF(COUNTA(移動記録!A97:H97)=0,"",移動記録!A97))</f>
        <v/>
      </c>
      <c r="B99" s="7" t="str">
        <f aca="false">IF($L$3&lt;&gt;0,NA(),IF(COUNTA(移動記録!A97:H97)=0,"",移動記録!B97))</f>
        <v/>
      </c>
      <c r="C99" s="8" t="str">
        <f aca="false">IF($L$3&lt;&gt;0,NA(),IF(COUNTA(移動記録!A97:H97)=0,"",移動記録!C97))</f>
        <v/>
      </c>
      <c r="D99" s="5" t="str">
        <f aca="false">IF($L$3&lt;&gt;0,NA(),IF(COUNTA(移動記録!A97:H97)=0,"",IF(COUNTA(移動記録!D97)=0,"",移動記録!D97)))</f>
        <v/>
      </c>
      <c r="E99" s="8" t="str">
        <f aca="false">IF($L$3&lt;&gt;0,NA(),IF(COUNTA(移動記録!A97:H97)=0,"",移動記録!E97))</f>
        <v/>
      </c>
      <c r="F99" s="8" t="str">
        <f aca="false">IF($L$3&lt;&gt;0,NA(),IF(COUNTA(移動記録!A97:H97)=0,"",移動記録!F97))</f>
        <v/>
      </c>
      <c r="G99" s="8" t="str">
        <f aca="false">IF($L$3&lt;&gt;0,NA(),IF(COUNTA(移動記録!A97:H97)=0,"",IF(COUNTA(移動記録!G97)=0,"",移動記録!G97)))</f>
        <v/>
      </c>
      <c r="H99" s="5" t="str">
        <f aca="false">IF($L$3&lt;&gt;0,NA(),IF(COUNTA(移動記録!A97:H97)=0,"",移動記録!J97))</f>
        <v/>
      </c>
      <c r="I99" s="5" t="str">
        <f aca="false">IF($L$3&lt;&gt;0,NA(),IF(COUNTA(移動記録!A97:H97)=0,"",移動記録!K97))</f>
        <v/>
      </c>
      <c r="J99" s="1"/>
      <c r="K99" s="1"/>
      <c r="L99" s="1"/>
    </row>
    <row r="100" customFormat="false" ht="30" hidden="false" customHeight="true" outlineLevel="0" collapsed="false">
      <c r="A100" s="1" t="str">
        <f aca="false">IF($L$3&lt;&gt;0,NA(),IF(COUNTA(移動記録!A98:H98)=0,"",移動記録!A98))</f>
        <v/>
      </c>
      <c r="B100" s="7" t="str">
        <f aca="false">IF($L$3&lt;&gt;0,NA(),IF(COUNTA(移動記録!A98:H98)=0,"",移動記録!B98))</f>
        <v/>
      </c>
      <c r="C100" s="8" t="str">
        <f aca="false">IF($L$3&lt;&gt;0,NA(),IF(COUNTA(移動記録!A98:H98)=0,"",移動記録!C98))</f>
        <v/>
      </c>
      <c r="D100" s="5" t="str">
        <f aca="false">IF($L$3&lt;&gt;0,NA(),IF(COUNTA(移動記録!A98:H98)=0,"",IF(COUNTA(移動記録!D98)=0,"",移動記録!D98)))</f>
        <v/>
      </c>
      <c r="E100" s="8" t="str">
        <f aca="false">IF($L$3&lt;&gt;0,NA(),IF(COUNTA(移動記録!A98:H98)=0,"",移動記録!E98))</f>
        <v/>
      </c>
      <c r="F100" s="8" t="str">
        <f aca="false">IF($L$3&lt;&gt;0,NA(),IF(COUNTA(移動記録!A98:H98)=0,"",移動記録!F98))</f>
        <v/>
      </c>
      <c r="G100" s="8" t="str">
        <f aca="false">IF($L$3&lt;&gt;0,NA(),IF(COUNTA(移動記録!A98:H98)=0,"",IF(COUNTA(移動記録!G98)=0,"",移動記録!G98)))</f>
        <v/>
      </c>
      <c r="H100" s="5" t="str">
        <f aca="false">IF($L$3&lt;&gt;0,NA(),IF(COUNTA(移動記録!A98:H98)=0,"",移動記録!J98))</f>
        <v/>
      </c>
      <c r="I100" s="5" t="str">
        <f aca="false">IF($L$3&lt;&gt;0,NA(),IF(COUNTA(移動記録!A98:H98)=0,"",移動記録!K98))</f>
        <v/>
      </c>
      <c r="J100" s="1"/>
      <c r="K100" s="1"/>
      <c r="L100" s="1"/>
    </row>
    <row r="101" customFormat="false" ht="30" hidden="false" customHeight="true" outlineLevel="0" collapsed="false">
      <c r="A101" s="1" t="str">
        <f aca="false">IF($L$3&lt;&gt;0,NA(),IF(COUNTA(移動記録!A99:H99)=0,"",移動記録!A99))</f>
        <v/>
      </c>
      <c r="B101" s="7" t="str">
        <f aca="false">IF($L$3&lt;&gt;0,NA(),IF(COUNTA(移動記録!A99:H99)=0,"",移動記録!B99))</f>
        <v/>
      </c>
      <c r="C101" s="8" t="str">
        <f aca="false">IF($L$3&lt;&gt;0,NA(),IF(COUNTA(移動記録!A99:H99)=0,"",移動記録!C99))</f>
        <v/>
      </c>
      <c r="D101" s="5" t="str">
        <f aca="false">IF($L$3&lt;&gt;0,NA(),IF(COUNTA(移動記録!A99:H99)=0,"",IF(COUNTA(移動記録!D99)=0,"",移動記録!D99)))</f>
        <v/>
      </c>
      <c r="E101" s="8" t="str">
        <f aca="false">IF($L$3&lt;&gt;0,NA(),IF(COUNTA(移動記録!A99:H99)=0,"",移動記録!E99))</f>
        <v/>
      </c>
      <c r="F101" s="8" t="str">
        <f aca="false">IF($L$3&lt;&gt;0,NA(),IF(COUNTA(移動記録!A99:H99)=0,"",移動記録!F99))</f>
        <v/>
      </c>
      <c r="G101" s="8" t="str">
        <f aca="false">IF($L$3&lt;&gt;0,NA(),IF(COUNTA(移動記録!A99:H99)=0,"",IF(COUNTA(移動記録!G99)=0,"",移動記録!G99)))</f>
        <v/>
      </c>
      <c r="H101" s="5" t="str">
        <f aca="false">IF($L$3&lt;&gt;0,NA(),IF(COUNTA(移動記録!A99:H99)=0,"",移動記録!J99))</f>
        <v/>
      </c>
      <c r="I101" s="5" t="str">
        <f aca="false">IF($L$3&lt;&gt;0,NA(),IF(COUNTA(移動記録!A99:H99)=0,"",移動記録!K99))</f>
        <v/>
      </c>
      <c r="J101" s="1"/>
      <c r="K101" s="1"/>
      <c r="L101" s="1"/>
    </row>
    <row r="102" customFormat="false" ht="30" hidden="false" customHeight="true" outlineLevel="0" collapsed="false">
      <c r="A102" s="1" t="str">
        <f aca="false">IF($L$3&lt;&gt;0,NA(),IF(COUNTA(移動記録!A100:H100)=0,"",移動記録!A100))</f>
        <v/>
      </c>
      <c r="B102" s="7" t="str">
        <f aca="false">IF($L$3&lt;&gt;0,NA(),IF(COUNTA(移動記録!A100:H100)=0,"",移動記録!B100))</f>
        <v/>
      </c>
      <c r="C102" s="8" t="str">
        <f aca="false">IF($L$3&lt;&gt;0,NA(),IF(COUNTA(移動記録!A100:H100)=0,"",移動記録!C100))</f>
        <v/>
      </c>
      <c r="D102" s="5" t="str">
        <f aca="false">IF($L$3&lt;&gt;0,NA(),IF(COUNTA(移動記録!A100:H100)=0,"",IF(COUNTA(移動記録!D100)=0,"",移動記録!D100)))</f>
        <v/>
      </c>
      <c r="E102" s="8" t="str">
        <f aca="false">IF($L$3&lt;&gt;0,NA(),IF(COUNTA(移動記録!A100:H100)=0,"",移動記録!E100))</f>
        <v/>
      </c>
      <c r="F102" s="8" t="str">
        <f aca="false">IF($L$3&lt;&gt;0,NA(),IF(COUNTA(移動記録!A100:H100)=0,"",移動記録!F100))</f>
        <v/>
      </c>
      <c r="G102" s="8" t="str">
        <f aca="false">IF($L$3&lt;&gt;0,NA(),IF(COUNTA(移動記録!A100:H100)=0,"",IF(COUNTA(移動記録!G100)=0,"",移動記録!G100)))</f>
        <v/>
      </c>
      <c r="H102" s="5" t="str">
        <f aca="false">IF($L$3&lt;&gt;0,NA(),IF(COUNTA(移動記録!A100:H100)=0,"",移動記録!J100))</f>
        <v/>
      </c>
      <c r="I102" s="5" t="str">
        <f aca="false">IF($L$3&lt;&gt;0,NA(),IF(COUNTA(移動記録!A100:H100)=0,"",移動記録!K100))</f>
        <v/>
      </c>
      <c r="J102" s="1"/>
      <c r="K102" s="1"/>
      <c r="L102" s="1"/>
    </row>
    <row r="103" customFormat="false" ht="30" hidden="false" customHeight="true" outlineLevel="0" collapsed="false">
      <c r="A103" s="1" t="str">
        <f aca="false">IF($L$3&lt;&gt;0,NA(),IF(COUNTA(移動記録!A101:H101)=0,"",移動記録!A101))</f>
        <v/>
      </c>
      <c r="B103" s="7" t="str">
        <f aca="false">IF($L$3&lt;&gt;0,NA(),IF(COUNTA(移動記録!A101:H101)=0,"",移動記録!B101))</f>
        <v/>
      </c>
      <c r="C103" s="8" t="str">
        <f aca="false">IF($L$3&lt;&gt;0,NA(),IF(COUNTA(移動記録!A101:H101)=0,"",移動記録!C101))</f>
        <v/>
      </c>
      <c r="D103" s="5" t="str">
        <f aca="false">IF($L$3&lt;&gt;0,NA(),IF(COUNTA(移動記録!A101:H101)=0,"",IF(COUNTA(移動記録!D101)=0,"",移動記録!D101)))</f>
        <v/>
      </c>
      <c r="E103" s="8" t="str">
        <f aca="false">IF($L$3&lt;&gt;0,NA(),IF(COUNTA(移動記録!A101:H101)=0,"",移動記録!E101))</f>
        <v/>
      </c>
      <c r="F103" s="8" t="str">
        <f aca="false">IF($L$3&lt;&gt;0,NA(),IF(COUNTA(移動記録!A101:H101)=0,"",移動記録!F101))</f>
        <v/>
      </c>
      <c r="G103" s="8" t="str">
        <f aca="false">IF($L$3&lt;&gt;0,NA(),IF(COUNTA(移動記録!A101:H101)=0,"",IF(COUNTA(移動記録!G101)=0,"",移動記録!G101)))</f>
        <v/>
      </c>
      <c r="H103" s="5" t="str">
        <f aca="false">IF($L$3&lt;&gt;0,NA(),IF(COUNTA(移動記録!A101:H101)=0,"",移動記録!J101))</f>
        <v/>
      </c>
      <c r="I103" s="5" t="str">
        <f aca="false">IF($L$3&lt;&gt;0,NA(),IF(COUNTA(移動記録!A101:H101)=0,"",移動記録!K101))</f>
        <v/>
      </c>
      <c r="J103" s="1"/>
      <c r="K103" s="1"/>
      <c r="L103" s="1"/>
    </row>
    <row r="104" customFormat="false" ht="30" hidden="false" customHeight="true" outlineLevel="0" collapsed="false">
      <c r="A104" s="1" t="str">
        <f aca="false">IF($L$3&lt;&gt;0,NA(),IF(COUNTA(移動記録!A102:H102)=0,"",移動記録!A102))</f>
        <v/>
      </c>
      <c r="B104" s="7" t="str">
        <f aca="false">IF($L$3&lt;&gt;0,NA(),IF(COUNTA(移動記録!A102:H102)=0,"",移動記録!B102))</f>
        <v/>
      </c>
      <c r="C104" s="8" t="str">
        <f aca="false">IF($L$3&lt;&gt;0,NA(),IF(COUNTA(移動記録!A102:H102)=0,"",移動記録!C102))</f>
        <v/>
      </c>
      <c r="D104" s="5" t="str">
        <f aca="false">IF($L$3&lt;&gt;0,NA(),IF(COUNTA(移動記録!A102:H102)=0,"",IF(COUNTA(移動記録!D102)=0,"",移動記録!D102)))</f>
        <v/>
      </c>
      <c r="E104" s="8" t="str">
        <f aca="false">IF($L$3&lt;&gt;0,NA(),IF(COUNTA(移動記録!A102:H102)=0,"",移動記録!E102))</f>
        <v/>
      </c>
      <c r="F104" s="8" t="str">
        <f aca="false">IF($L$3&lt;&gt;0,NA(),IF(COUNTA(移動記録!A102:H102)=0,"",移動記録!F102))</f>
        <v/>
      </c>
      <c r="G104" s="8" t="str">
        <f aca="false">IF($L$3&lt;&gt;0,NA(),IF(COUNTA(移動記録!A102:H102)=0,"",IF(COUNTA(移動記録!G102)=0,"",移動記録!G102)))</f>
        <v/>
      </c>
      <c r="H104" s="5" t="str">
        <f aca="false">IF($L$3&lt;&gt;0,NA(),IF(COUNTA(移動記録!A102:H102)=0,"",移動記録!J102))</f>
        <v/>
      </c>
      <c r="I104" s="5" t="str">
        <f aca="false">IF($L$3&lt;&gt;0,NA(),IF(COUNTA(移動記録!A102:H102)=0,"",移動記録!K102))</f>
        <v/>
      </c>
      <c r="J104" s="1"/>
      <c r="K104" s="1"/>
      <c r="L104" s="1"/>
    </row>
    <row r="105" customFormat="false" ht="30" hidden="false" customHeight="true" outlineLevel="0" collapsed="false">
      <c r="A105" s="1" t="str">
        <f aca="false">IF($L$3&lt;&gt;0,NA(),IF(COUNTA(移動記録!A103:H103)=0,"",移動記録!A103))</f>
        <v/>
      </c>
      <c r="B105" s="7" t="str">
        <f aca="false">IF($L$3&lt;&gt;0,NA(),IF(COUNTA(移動記録!A103:H103)=0,"",移動記録!B103))</f>
        <v/>
      </c>
      <c r="C105" s="8" t="str">
        <f aca="false">IF($L$3&lt;&gt;0,NA(),IF(COUNTA(移動記録!A103:H103)=0,"",移動記録!C103))</f>
        <v/>
      </c>
      <c r="D105" s="5" t="str">
        <f aca="false">IF($L$3&lt;&gt;0,NA(),IF(COUNTA(移動記録!A103:H103)=0,"",IF(COUNTA(移動記録!D103)=0,"",移動記録!D103)))</f>
        <v/>
      </c>
      <c r="E105" s="8" t="str">
        <f aca="false">IF($L$3&lt;&gt;0,NA(),IF(COUNTA(移動記録!A103:H103)=0,"",移動記録!E103))</f>
        <v/>
      </c>
      <c r="F105" s="8" t="str">
        <f aca="false">IF($L$3&lt;&gt;0,NA(),IF(COUNTA(移動記録!A103:H103)=0,"",移動記録!F103))</f>
        <v/>
      </c>
      <c r="G105" s="8" t="str">
        <f aca="false">IF($L$3&lt;&gt;0,NA(),IF(COUNTA(移動記録!A103:H103)=0,"",IF(COUNTA(移動記録!G103)=0,"",移動記録!G103)))</f>
        <v/>
      </c>
      <c r="H105" s="5" t="str">
        <f aca="false">IF($L$3&lt;&gt;0,NA(),IF(COUNTA(移動記録!A103:H103)=0,"",移動記録!J103))</f>
        <v/>
      </c>
      <c r="I105" s="5" t="str">
        <f aca="false">IF($L$3&lt;&gt;0,NA(),IF(COUNTA(移動記録!A103:H103)=0,"",移動記録!K103))</f>
        <v/>
      </c>
      <c r="J105" s="1"/>
      <c r="K105" s="1"/>
      <c r="L105" s="1"/>
    </row>
    <row r="106" customFormat="false" ht="30" hidden="false" customHeight="true" outlineLevel="0" collapsed="false">
      <c r="A106" s="1" t="str">
        <f aca="false">IF($L$3&lt;&gt;0,NA(),IF(COUNTA(移動記録!A104:H104)=0,"",移動記録!A104))</f>
        <v/>
      </c>
      <c r="B106" s="7" t="str">
        <f aca="false">IF($L$3&lt;&gt;0,NA(),IF(COUNTA(移動記録!A104:H104)=0,"",移動記録!B104))</f>
        <v/>
      </c>
      <c r="C106" s="8" t="str">
        <f aca="false">IF($L$3&lt;&gt;0,NA(),IF(COUNTA(移動記録!A104:H104)=0,"",移動記録!C104))</f>
        <v/>
      </c>
      <c r="D106" s="5" t="str">
        <f aca="false">IF($L$3&lt;&gt;0,NA(),IF(COUNTA(移動記録!A104:H104)=0,"",IF(COUNTA(移動記録!D104)=0,"",移動記録!D104)))</f>
        <v/>
      </c>
      <c r="E106" s="8" t="str">
        <f aca="false">IF($L$3&lt;&gt;0,NA(),IF(COUNTA(移動記録!A104:H104)=0,"",移動記録!E104))</f>
        <v/>
      </c>
      <c r="F106" s="8" t="str">
        <f aca="false">IF($L$3&lt;&gt;0,NA(),IF(COUNTA(移動記録!A104:H104)=0,"",移動記録!F104))</f>
        <v/>
      </c>
      <c r="G106" s="8" t="str">
        <f aca="false">IF($L$3&lt;&gt;0,NA(),IF(COUNTA(移動記録!A104:H104)=0,"",IF(COUNTA(移動記録!G104)=0,"",移動記録!G104)))</f>
        <v/>
      </c>
      <c r="H106" s="5" t="str">
        <f aca="false">IF($L$3&lt;&gt;0,NA(),IF(COUNTA(移動記録!A104:H104)=0,"",移動記録!J104))</f>
        <v/>
      </c>
      <c r="I106" s="5" t="str">
        <f aca="false">IF($L$3&lt;&gt;0,NA(),IF(COUNTA(移動記録!A104:H104)=0,"",移動記録!K104))</f>
        <v/>
      </c>
      <c r="J106" s="1"/>
      <c r="K106" s="1"/>
      <c r="L106" s="1"/>
    </row>
    <row r="107" customFormat="false" ht="30" hidden="false" customHeight="true" outlineLevel="0" collapsed="false">
      <c r="A107" s="1" t="str">
        <f aca="false">IF($L$3&lt;&gt;0,NA(),IF(COUNTA(移動記録!A105:H105)=0,"",移動記録!A105))</f>
        <v/>
      </c>
      <c r="B107" s="7" t="str">
        <f aca="false">IF($L$3&lt;&gt;0,NA(),IF(COUNTA(移動記録!A105:H105)=0,"",移動記録!B105))</f>
        <v/>
      </c>
      <c r="C107" s="8" t="str">
        <f aca="false">IF($L$3&lt;&gt;0,NA(),IF(COUNTA(移動記録!A105:H105)=0,"",移動記録!C105))</f>
        <v/>
      </c>
      <c r="D107" s="5" t="str">
        <f aca="false">IF($L$3&lt;&gt;0,NA(),IF(COUNTA(移動記録!A105:H105)=0,"",IF(COUNTA(移動記録!D105)=0,"",移動記録!D105)))</f>
        <v/>
      </c>
      <c r="E107" s="8" t="str">
        <f aca="false">IF($L$3&lt;&gt;0,NA(),IF(COUNTA(移動記録!A105:H105)=0,"",移動記録!E105))</f>
        <v/>
      </c>
      <c r="F107" s="8" t="str">
        <f aca="false">IF($L$3&lt;&gt;0,NA(),IF(COUNTA(移動記録!A105:H105)=0,"",移動記録!F105))</f>
        <v/>
      </c>
      <c r="G107" s="8" t="str">
        <f aca="false">IF($L$3&lt;&gt;0,NA(),IF(COUNTA(移動記録!A105:H105)=0,"",IF(COUNTA(移動記録!G105)=0,"",移動記録!G105)))</f>
        <v/>
      </c>
      <c r="H107" s="5" t="str">
        <f aca="false">IF($L$3&lt;&gt;0,NA(),IF(COUNTA(移動記録!A105:H105)=0,"",移動記録!J105))</f>
        <v/>
      </c>
      <c r="I107" s="5" t="str">
        <f aca="false">IF($L$3&lt;&gt;0,NA(),IF(COUNTA(移動記録!A105:H105)=0,"",移動記録!K105))</f>
        <v/>
      </c>
      <c r="J107" s="1"/>
      <c r="K107" s="1"/>
      <c r="L107" s="1"/>
    </row>
    <row r="108" customFormat="false" ht="30" hidden="false" customHeight="true" outlineLevel="0" collapsed="false">
      <c r="A108" s="1" t="str">
        <f aca="false">IF($L$3&lt;&gt;0,NA(),IF(COUNTA(移動記録!A106:H106)=0,"",移動記録!A106))</f>
        <v/>
      </c>
      <c r="B108" s="7" t="str">
        <f aca="false">IF($L$3&lt;&gt;0,NA(),IF(COUNTA(移動記録!A106:H106)=0,"",移動記録!B106))</f>
        <v/>
      </c>
      <c r="C108" s="8" t="str">
        <f aca="false">IF($L$3&lt;&gt;0,NA(),IF(COUNTA(移動記録!A106:H106)=0,"",移動記録!C106))</f>
        <v/>
      </c>
      <c r="D108" s="5" t="str">
        <f aca="false">IF($L$3&lt;&gt;0,NA(),IF(COUNTA(移動記録!A106:H106)=0,"",IF(COUNTA(移動記録!D106)=0,"",移動記録!D106)))</f>
        <v/>
      </c>
      <c r="E108" s="8" t="str">
        <f aca="false">IF($L$3&lt;&gt;0,NA(),IF(COUNTA(移動記録!A106:H106)=0,"",移動記録!E106))</f>
        <v/>
      </c>
      <c r="F108" s="8" t="str">
        <f aca="false">IF($L$3&lt;&gt;0,NA(),IF(COUNTA(移動記録!A106:H106)=0,"",移動記録!F106))</f>
        <v/>
      </c>
      <c r="G108" s="8" t="str">
        <f aca="false">IF($L$3&lt;&gt;0,NA(),IF(COUNTA(移動記録!A106:H106)=0,"",IF(COUNTA(移動記録!G106)=0,"",移動記録!G106)))</f>
        <v/>
      </c>
      <c r="H108" s="5" t="str">
        <f aca="false">IF($L$3&lt;&gt;0,NA(),IF(COUNTA(移動記録!A106:H106)=0,"",移動記録!J106))</f>
        <v/>
      </c>
      <c r="I108" s="5" t="str">
        <f aca="false">IF($L$3&lt;&gt;0,NA(),IF(COUNTA(移動記録!A106:H106)=0,"",移動記録!K106))</f>
        <v/>
      </c>
      <c r="J108" s="1"/>
      <c r="K108" s="1"/>
      <c r="L108" s="1"/>
    </row>
    <row r="109" customFormat="false" ht="30" hidden="false" customHeight="true" outlineLevel="0" collapsed="false">
      <c r="A109" s="1" t="str">
        <f aca="false">IF($L$3&lt;&gt;0,NA(),IF(COUNTA(移動記録!A107:H107)=0,"",移動記録!A107))</f>
        <v/>
      </c>
      <c r="B109" s="7" t="str">
        <f aca="false">IF($L$3&lt;&gt;0,NA(),IF(COUNTA(移動記録!A107:H107)=0,"",移動記録!B107))</f>
        <v/>
      </c>
      <c r="C109" s="8" t="str">
        <f aca="false">IF($L$3&lt;&gt;0,NA(),IF(COUNTA(移動記録!A107:H107)=0,"",移動記録!C107))</f>
        <v/>
      </c>
      <c r="D109" s="5" t="str">
        <f aca="false">IF($L$3&lt;&gt;0,NA(),IF(COUNTA(移動記録!A107:H107)=0,"",IF(COUNTA(移動記録!D107)=0,"",移動記録!D107)))</f>
        <v/>
      </c>
      <c r="E109" s="8" t="str">
        <f aca="false">IF($L$3&lt;&gt;0,NA(),IF(COUNTA(移動記録!A107:H107)=0,"",移動記録!E107))</f>
        <v/>
      </c>
      <c r="F109" s="8" t="str">
        <f aca="false">IF($L$3&lt;&gt;0,NA(),IF(COUNTA(移動記録!A107:H107)=0,"",移動記録!F107))</f>
        <v/>
      </c>
      <c r="G109" s="8" t="str">
        <f aca="false">IF($L$3&lt;&gt;0,NA(),IF(COUNTA(移動記録!A107:H107)=0,"",IF(COUNTA(移動記録!G107)=0,"",移動記録!G107)))</f>
        <v/>
      </c>
      <c r="H109" s="5" t="str">
        <f aca="false">IF($L$3&lt;&gt;0,NA(),IF(COUNTA(移動記録!A107:H107)=0,"",移動記録!J107))</f>
        <v/>
      </c>
      <c r="I109" s="5" t="str">
        <f aca="false">IF($L$3&lt;&gt;0,NA(),IF(COUNTA(移動記録!A107:H107)=0,"",移動記録!K107))</f>
        <v/>
      </c>
      <c r="J109" s="1"/>
      <c r="K109" s="1"/>
      <c r="L109" s="1"/>
    </row>
  </sheetData>
  <mergeCells count="2">
    <mergeCell ref="A2:I2"/>
    <mergeCell ref="D4:I4"/>
  </mergeCells>
  <conditionalFormatting sqref="E10:E109">
    <cfRule type="expression" priority="2" aboveAverage="0" equalAverage="0" bottom="0" percent="0" rank="0" text="" dxfId="0">
      <formula>$E10="未確認"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2" min="1" style="0" width="21"/>
    <col collapsed="false" customWidth="true" hidden="false" outlineLevel="0" max="13" min="13" style="0" width="52"/>
    <col collapsed="false" customWidth="true" hidden="false" outlineLevel="0" max="15" min="14" style="0" width="21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0" hidden="false" customHeight="true" outlineLevel="0" collapsed="false">
      <c r="A2" s="9" t="s">
        <v>30</v>
      </c>
      <c r="B2" s="9"/>
      <c r="C2" s="9"/>
      <c r="D2" s="9"/>
      <c r="E2" s="9"/>
      <c r="F2" s="9"/>
      <c r="G2" s="9"/>
      <c r="H2" s="9"/>
      <c r="I2" s="9"/>
      <c r="J2" s="1"/>
      <c r="K2" s="1"/>
      <c r="L2" s="1"/>
      <c r="M2" s="1"/>
      <c r="N2" s="1"/>
      <c r="O2" s="1"/>
    </row>
    <row r="3" customFormat="false" ht="23" hidden="false" customHeight="true" outlineLevel="0" collapsed="false">
      <c r="A3" s="1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23" hidden="false" customHeight="true" outlineLevel="0" collapsed="false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customFormat="false" ht="38" hidden="false" customHeight="true" outlineLevel="0" collapsed="false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  <c r="O7" s="6" t="s">
        <v>40</v>
      </c>
    </row>
    <row r="8" customFormat="false" ht="30" hidden="false" customHeight="true" outlineLevel="0" collapsed="false">
      <c r="A8" s="4" t="s">
        <v>41</v>
      </c>
      <c r="B8" s="10" t="n">
        <v>46295</v>
      </c>
      <c r="C8" s="11" t="s">
        <v>42</v>
      </c>
      <c r="D8" s="12" t="n">
        <v>100</v>
      </c>
      <c r="E8" s="11" t="s">
        <v>43</v>
      </c>
      <c r="F8" s="11" t="s">
        <v>44</v>
      </c>
      <c r="G8" s="13"/>
      <c r="H8" s="10" t="n">
        <v>46296</v>
      </c>
      <c r="I8" s="1" t="n">
        <f aca="false">IF(M8="","",IF(N8&lt;&gt;0,NA(),IF(AND(B8&gt;=入出庫集計!$B$3,B8&lt;=入出庫集計!$E$3),1,0)))</f>
        <v>0</v>
      </c>
      <c r="J8" s="5" t="str">
        <f aca="false">IF(M8="","",IF(N8&lt;&gt;0,NA(),IF(I8&lt;&gt;1,"",IF(E8="未確認","",IF(AND(E8="確定",C8="入庫"),D8,0)))))</f>
        <v/>
      </c>
      <c r="K8" s="5" t="str">
        <f aca="false">IF(M8="","",IF(N8&lt;&gt;0,NA(),IF(I8&lt;&gt;1,"",IF(E8="未確認","",IF(AND(E8="確定",C8="出庫"),D8,0)))))</f>
        <v/>
      </c>
      <c r="L8" s="1" t="n">
        <f aca="false">IF(M8="","",IF(N8&lt;&gt;0,NA(),IF(AND(I8=1,E8="未確認"),1,0)))</f>
        <v>0</v>
      </c>
      <c r="M8" s="1" t="str">
        <f aca="false">IF(COUNTA(A8:H8)=0,"",IF(NOT(AND(ISTEXT(A8),LEN(A8)=8,EXACT(LEFT(A8,4),"MOV-"),ISNUMBER(FIND(MID(A8,5,1)&amp;"x","0x1x2x3x4x5x6x7x8x9x")),ISNUMBER(FIND(MID(A8,6,1)&amp;"x","0x1x2x3x4x5x6x7x8x9x")),ISNUMBER(FIND(MID(A8,7,1)&amp;"x","0x1x2x3x4x5x6x7x8x9x")),ISNUMBER(FIND(MID(A8,8,1)&amp;"x","0x1x2x3x4x5x6x7x8x9x")))),"IDはMOV-と半角数字4桁",IF(COUNTIFS($A$8:$A$107,A8)&gt;1,"記録IDが重複",IF(NOT(IF(ISNUMBER(B8),AND(B8&gt;=43831,B8&lt;73051,B8=INT(B8)),FALSE())),"発生日は時刻なしで必須",IF(NOT(OR(C8="入庫",C8="出庫")),"入出区分を確認",IF(NOT(OR(E8="確定",E8="取消",E8="未確認")),"状態を確認",IF(NOT(OR(F8="新規",F8="訂正",F8="逆移動")),"種別を確認",IF(AND(E8&lt;&gt;"未確認",NOT(IF(ISNUMBER(D8),AND(D8&gt;=1,D8&lt;=1000000,D8=INT(D8)),FALSE()))),"確定/取消の数量は1〜100万個の整数",IF(AND(E8="未確認",COUNTA(D8)&gt;0),"未確認の数量は空欄",IF(NOT(IF(ISNUMBER(H8),AND(H8&gt;=43831,H8&lt;73051,H8=INT(H8)),FALSE())),"記録確認日は時刻なしで必須",IF(OR(B8&gt;H8,H8&gt;入出庫集計!$B$4),"発生日≦確認日≦基準日を確認",IF(AND(F8="新規",COUNTA(G8)&gt;0),"新規の参照元は空欄",IF(AND(F8&lt;&gt;"新規",NOT(AND(ISTEXT(G8),LEN(G8)=8,EXACT(LEFT(G8,4),"MOV-"),ISNUMBER(FIND(MID(G8,5,1)&amp;"x","0x1x2x3x4x5x6x7x8x9x")),ISNUMBER(FIND(MID(G8,6,1)&amp;"x","0x1x2x3x4x5x6x7x8x9x")),ISNUMBER(FIND(MID(G8,7,1)&amp;"x","0x1x2x3x4x5x6x7x8x9x")),ISNUMBER(FIND(MID(G8,8,1)&amp;"x","0x1x2x3x4x5x6x7x8x9x"))))),"訂正/逆移動の参照元IDが必須",IF(AND(F8&lt;&gt;"新規",G8&gt;=A8),"参照元は自分より小さいID",IF(AND(F8&lt;&gt;"新規",COUNTIFS($A$8:$A$107,G8)&lt;&gt;1),"参照元が一意にありません",IF(AND(F8&lt;&gt;"新規",COUNTIFS($A$8:$A$107,G8,$F$8:$F$107,"新規")+COUNTIFS($A$8:$A$107,G8,$F$8:$F$107,"訂正")&lt;&gt;1),"逆移動を訂正/逆移動の元にできません",IF(AND(F8="訂正",COUNTIFS($A$8:$A$107,G8,$E$8:$E$107,"取消")&lt;&gt;1),"訂正の参照元は取消済が必要",IF(AND(F8="訂正",COUNTIFS($F$8:$F$107,"訂正",$G$8:$G$107,G8)&gt;1),"同じ元記録への訂正は1行まで",IF(AND(F8="逆移動",E8&lt;&gt;"取消",COUNTIFS($A$8:$A$107,G8,$E$8:$E$107,"確定")&lt;&gt;1),"有効な逆移動の元は確定が必要",IF(AND(F8="逆移動",E8="取消",COUNTIFS($A$8:$A$107,G8,$E$8:$E$107,"確定")+COUNTIFS($A$8:$A$107,G8,$E$8:$E$107,"取消")&lt;&gt;1),"取消済の逆移動も元の状態を確認",IF(AND(F8="逆移動",COUNTIFS($A$8:$A$107,G8,$C$8:$C$107,"&lt;&gt;"&amp;C8)&lt;&gt;1),"逆移動は元と反対の入出区分",IF(AND(F8="逆移動",B8&lt;SUMIFS($B$8:$B$107,$A$8:$A$107,G8)),"逆移動日が元より前",IF(AND(F8="逆移動",SUMIFS($D$8:$D$107,$F$8:$F$107,"逆移動",$G$8:$G$107,G8,$E$8:$E$107,"確定")&gt;SUMIFS($D$8:$D$107,$A$8:$A$107,G8)),"確定逆移動の合計が元数量を超過","確認済み")))))))))))))))))))))))</f>
        <v>確認済み</v>
      </c>
      <c r="N8" s="1" t="n">
        <f aca="false">IF(M8="","",IF(M8="確認済み",0,1))</f>
        <v>0</v>
      </c>
      <c r="O8" s="1" t="n">
        <f aca="false">IF(COUNTA(A8:H8)=0,IF(AND(M8="",N8="",I8="",J8="",K8="",L8=""),0,1),IF(NOT(AND(ISTEXT(M8),M8=IF(COUNTA(A8:H8)=0,"",IF(NOT(AND(ISTEXT(A8),LEN(A8)=8,EXACT(LEFT(A8,4),"MOV-"),ISNUMBER(FIND(MID(A8,5,1)&amp;"x","0x1x2x3x4x5x6x7x8x9x")),ISNUMBER(FIND(MID(A8,6,1)&amp;"x","0x1x2x3x4x5x6x7x8x9x")),ISNUMBER(FIND(MID(A8,7,1)&amp;"x","0x1x2x3x4x5x6x7x8x9x")),ISNUMBER(FIND(MID(A8,8,1)&amp;"x","0x1x2x3x4x5x6x7x8x9x")))),"IDはMOV-と半角数字4桁",IF(COUNTIFS($A$8:$A$107,A8)&gt;1,"記録IDが重複",IF(NOT(IF(ISNUMBER(B8),AND(B8&gt;=43831,B8&lt;73051,B8=INT(B8)),FALSE())),"発生日は時刻なしで必須",IF(NOT(OR(C8="入庫",C8="出庫")),"入出区分を確認",IF(NOT(OR(E8="確定",E8="取消",E8="未確認")),"状態を確認",IF(NOT(OR(F8="新規",F8="訂正",F8="逆移動")),"種別を確認",IF(AND(E8&lt;&gt;"未確認",NOT(IF(ISNUMBER(D8),AND(D8&gt;=1,D8&lt;=1000000,D8=INT(D8)),FALSE()))),"確定/取消の数量は1〜100万個の整数",IF(AND(E8="未確認",COUNTA(D8)&gt;0),"未確認の数量は空欄",IF(NOT(IF(ISNUMBER(H8),AND(H8&gt;=43831,H8&lt;73051,H8=INT(H8)),FALSE())),"記録確認日は時刻なしで必須",IF(OR(B8&gt;H8,H8&gt;入出庫集計!$B$4),"発生日≦確認日≦基準日を確認",IF(AND(F8="新規",COUNTA(G8)&gt;0),"新規の参照元は空欄",IF(AND(F8&lt;&gt;"新規",NOT(AND(ISTEXT(G8),LEN(G8)=8,EXACT(LEFT(G8,4),"MOV-"),ISNUMBER(FIND(MID(G8,5,1)&amp;"x","0x1x2x3x4x5x6x7x8x9x")),ISNUMBER(FIND(MID(G8,6,1)&amp;"x","0x1x2x3x4x5x6x7x8x9x")),ISNUMBER(FIND(MID(G8,7,1)&amp;"x","0x1x2x3x4x5x6x7x8x9x")),ISNUMBER(FIND(MID(G8,8,1)&amp;"x","0x1x2x3x4x5x6x7x8x9x"))))),"訂正/逆移動の参照元IDが必須",IF(AND(F8&lt;&gt;"新規",G8&gt;=A8),"参照元は自分より小さいID",IF(AND(F8&lt;&gt;"新規",COUNTIFS($A$8:$A$107,G8)&lt;&gt;1),"参照元が一意にありません",IF(AND(F8&lt;&gt;"新規",COUNTIFS($A$8:$A$107,G8,$F$8:$F$107,"新規")+COUNTIFS($A$8:$A$107,G8,$F$8:$F$107,"訂正")&lt;&gt;1),"逆移動を訂正/逆移動の元にできません",IF(AND(F8="訂正",COUNTIFS($A$8:$A$107,G8,$E$8:$E$107,"取消")&lt;&gt;1),"訂正の参照元は取消済が必要",IF(AND(F8="訂正",COUNTIFS($F$8:$F$107,"訂正",$G$8:$G$107,G8)&gt;1),"同じ元記録への訂正は1行まで",IF(AND(F8="逆移動",E8&lt;&gt;"取消",COUNTIFS($A$8:$A$107,G8,$E$8:$E$107,"確定")&lt;&gt;1),"有効な逆移動の元は確定が必要",IF(AND(F8="逆移動",E8="取消",COUNTIFS($A$8:$A$107,G8,$E$8:$E$107,"確定")+COUNTIFS($A$8:$A$107,G8,$E$8:$E$107,"取消")&lt;&gt;1),"取消済の逆移動も元の状態を確認",IF(AND(F8="逆移動",COUNTIFS($A$8:$A$107,G8,$C$8:$C$107,"&lt;&gt;"&amp;C8)&lt;&gt;1),"逆移動は元と反対の入出区分",IF(AND(F8="逆移動",B8&lt;SUMIFS($B$8:$B$107,$A$8:$A$107,G8)),"逆移動日が元より前",IF(AND(F8="逆移動",SUMIFS($D$8:$D$107,$F$8:$F$107,"逆移動",$G$8:$G$107,G8,$E$8:$E$107,"確定")&gt;SUMIFS($D$8:$D$107,$A$8:$A$107,G8)),"確定逆移動の合計が元数量を超過","確認済み"))))))))))))))))))))))),ISNUMBER(N8),N8=IF(M8="確認済み",0,1))),1,IF(N8&lt;&gt;0,0,IF(AND(ISNUMBER(I8),I8=IF(AND(B8&gt;=入出庫集計!$B$3,B8&lt;=入出庫集計!$E$3),1,0),IF(OR(I8&lt;&gt;1,E8="未確認"),ISTEXT(J8),ISNUMBER(J8)),J8=IF(I8&lt;&gt;1,"",IF(E8="未確認","",IF(AND(E8="確定",C8="入庫"),D8,0))),IF(OR(I8&lt;&gt;1,E8="未確認"),ISTEXT(K8),ISNUMBER(K8)),K8=IF(I8&lt;&gt;1,"",IF(E8="未確認","",IF(AND(E8="確定",C8="出庫"),D8,0))),ISNUMBER(L8),L8=IF(AND(I8=1,E8="未確認"),1,0)),0,1))))</f>
        <v>0</v>
      </c>
    </row>
    <row r="9" customFormat="false" ht="30" hidden="false" customHeight="true" outlineLevel="0" collapsed="false">
      <c r="A9" s="4" t="s">
        <v>45</v>
      </c>
      <c r="B9" s="10" t="n">
        <v>46297</v>
      </c>
      <c r="C9" s="11" t="s">
        <v>46</v>
      </c>
      <c r="D9" s="12" t="n">
        <v>40</v>
      </c>
      <c r="E9" s="11" t="s">
        <v>43</v>
      </c>
      <c r="F9" s="11" t="s">
        <v>44</v>
      </c>
      <c r="G9" s="13"/>
      <c r="H9" s="10" t="n">
        <v>46297</v>
      </c>
      <c r="I9" s="1" t="n">
        <f aca="false">IF(M9="","",IF(N9&lt;&gt;0,NA(),IF(AND(B9&gt;=入出庫集計!$B$3,B9&lt;=入出庫集計!$E$3),1,0)))</f>
        <v>1</v>
      </c>
      <c r="J9" s="5" t="n">
        <f aca="false">IF(M9="","",IF(N9&lt;&gt;0,NA(),IF(I9&lt;&gt;1,"",IF(E9="未確認","",IF(AND(E9="確定",C9="入庫"),D9,0)))))</f>
        <v>0</v>
      </c>
      <c r="K9" s="5" t="n">
        <f aca="false">IF(M9="","",IF(N9&lt;&gt;0,NA(),IF(I9&lt;&gt;1,"",IF(E9="未確認","",IF(AND(E9="確定",C9="出庫"),D9,0)))))</f>
        <v>40</v>
      </c>
      <c r="L9" s="1" t="n">
        <f aca="false">IF(M9="","",IF(N9&lt;&gt;0,NA(),IF(AND(I9=1,E9="未確認"),1,0)))</f>
        <v>0</v>
      </c>
      <c r="M9" s="1" t="str">
        <f aca="false">IF(COUNTA(A9:H9)=0,"",IF(NOT(AND(ISTEXT(A9),LEN(A9)=8,EXACT(LEFT(A9,4),"MOV-"),ISNUMBER(FIND(MID(A9,5,1)&amp;"x","0x1x2x3x4x5x6x7x8x9x")),ISNUMBER(FIND(MID(A9,6,1)&amp;"x","0x1x2x3x4x5x6x7x8x9x")),ISNUMBER(FIND(MID(A9,7,1)&amp;"x","0x1x2x3x4x5x6x7x8x9x")),ISNUMBER(FIND(MID(A9,8,1)&amp;"x","0x1x2x3x4x5x6x7x8x9x")))),"IDはMOV-と半角数字4桁",IF(COUNTIFS($A$8:$A$107,A9)&gt;1,"記録IDが重複",IF(NOT(IF(ISNUMBER(B9),AND(B9&gt;=43831,B9&lt;73051,B9=INT(B9)),FALSE())),"発生日は時刻なしで必須",IF(NOT(OR(C9="入庫",C9="出庫")),"入出区分を確認",IF(NOT(OR(E9="確定",E9="取消",E9="未確認")),"状態を確認",IF(NOT(OR(F9="新規",F9="訂正",F9="逆移動")),"種別を確認",IF(AND(E9&lt;&gt;"未確認",NOT(IF(ISNUMBER(D9),AND(D9&gt;=1,D9&lt;=1000000,D9=INT(D9)),FALSE()))),"確定/取消の数量は1〜100万個の整数",IF(AND(E9="未確認",COUNTA(D9)&gt;0),"未確認の数量は空欄",IF(NOT(IF(ISNUMBER(H9),AND(H9&gt;=43831,H9&lt;73051,H9=INT(H9)),FALSE())),"記録確認日は時刻なしで必須",IF(OR(B9&gt;H9,H9&gt;入出庫集計!$B$4),"発生日≦確認日≦基準日を確認",IF(AND(F9="新規",COUNTA(G9)&gt;0),"新規の参照元は空欄",IF(AND(F9&lt;&gt;"新規",NOT(AND(ISTEXT(G9),LEN(G9)=8,EXACT(LEFT(G9,4),"MOV-"),ISNUMBER(FIND(MID(G9,5,1)&amp;"x","0x1x2x3x4x5x6x7x8x9x")),ISNUMBER(FIND(MID(G9,6,1)&amp;"x","0x1x2x3x4x5x6x7x8x9x")),ISNUMBER(FIND(MID(G9,7,1)&amp;"x","0x1x2x3x4x5x6x7x8x9x")),ISNUMBER(FIND(MID(G9,8,1)&amp;"x","0x1x2x3x4x5x6x7x8x9x"))))),"訂正/逆移動の参照元IDが必須",IF(AND(F9&lt;&gt;"新規",G9&gt;=A9),"参照元は自分より小さいID",IF(AND(F9&lt;&gt;"新規",COUNTIFS($A$8:$A$107,G9)&lt;&gt;1),"参照元が一意にありません",IF(AND(F9&lt;&gt;"新規",COUNTIFS($A$8:$A$107,G9,$F$8:$F$107,"新規")+COUNTIFS($A$8:$A$107,G9,$F$8:$F$107,"訂正")&lt;&gt;1),"逆移動を訂正/逆移動の元にできません",IF(AND(F9="訂正",COUNTIFS($A$8:$A$107,G9,$E$8:$E$107,"取消")&lt;&gt;1),"訂正の参照元は取消済が必要",IF(AND(F9="訂正",COUNTIFS($F$8:$F$107,"訂正",$G$8:$G$107,G9)&gt;1),"同じ元記録への訂正は1行まで",IF(AND(F9="逆移動",E9&lt;&gt;"取消",COUNTIFS($A$8:$A$107,G9,$E$8:$E$107,"確定")&lt;&gt;1),"有効な逆移動の元は確定が必要",IF(AND(F9="逆移動",E9="取消",COUNTIFS($A$8:$A$107,G9,$E$8:$E$107,"確定")+COUNTIFS($A$8:$A$107,G9,$E$8:$E$107,"取消")&lt;&gt;1),"取消済の逆移動も元の状態を確認",IF(AND(F9="逆移動",COUNTIFS($A$8:$A$107,G9,$C$8:$C$107,"&lt;&gt;"&amp;C9)&lt;&gt;1),"逆移動は元と反対の入出区分",IF(AND(F9="逆移動",B9&lt;SUMIFS($B$8:$B$107,$A$8:$A$107,G9)),"逆移動日が元より前",IF(AND(F9="逆移動",SUMIFS($D$8:$D$107,$F$8:$F$107,"逆移動",$G$8:$G$107,G9,$E$8:$E$107,"確定")&gt;SUMIFS($D$8:$D$107,$A$8:$A$107,G9)),"確定逆移動の合計が元数量を超過","確認済み")))))))))))))))))))))))</f>
        <v>確認済み</v>
      </c>
      <c r="N9" s="1" t="n">
        <f aca="false">IF(M9="","",IF(M9="確認済み",0,1))</f>
        <v>0</v>
      </c>
      <c r="O9" s="1" t="n">
        <f aca="false">IF(COUNTA(A9:H9)=0,IF(AND(M9="",N9="",I9="",J9="",K9="",L9=""),0,1),IF(NOT(AND(ISTEXT(M9),M9=IF(COUNTA(A9:H9)=0,"",IF(NOT(AND(ISTEXT(A9),LEN(A9)=8,EXACT(LEFT(A9,4),"MOV-"),ISNUMBER(FIND(MID(A9,5,1)&amp;"x","0x1x2x3x4x5x6x7x8x9x")),ISNUMBER(FIND(MID(A9,6,1)&amp;"x","0x1x2x3x4x5x6x7x8x9x")),ISNUMBER(FIND(MID(A9,7,1)&amp;"x","0x1x2x3x4x5x6x7x8x9x")),ISNUMBER(FIND(MID(A9,8,1)&amp;"x","0x1x2x3x4x5x6x7x8x9x")))),"IDはMOV-と半角数字4桁",IF(COUNTIFS($A$8:$A$107,A9)&gt;1,"記録IDが重複",IF(NOT(IF(ISNUMBER(B9),AND(B9&gt;=43831,B9&lt;73051,B9=INT(B9)),FALSE())),"発生日は時刻なしで必須",IF(NOT(OR(C9="入庫",C9="出庫")),"入出区分を確認",IF(NOT(OR(E9="確定",E9="取消",E9="未確認")),"状態を確認",IF(NOT(OR(F9="新規",F9="訂正",F9="逆移動")),"種別を確認",IF(AND(E9&lt;&gt;"未確認",NOT(IF(ISNUMBER(D9),AND(D9&gt;=1,D9&lt;=1000000,D9=INT(D9)),FALSE()))),"確定/取消の数量は1〜100万個の整数",IF(AND(E9="未確認",COUNTA(D9)&gt;0),"未確認の数量は空欄",IF(NOT(IF(ISNUMBER(H9),AND(H9&gt;=43831,H9&lt;73051,H9=INT(H9)),FALSE())),"記録確認日は時刻なしで必須",IF(OR(B9&gt;H9,H9&gt;入出庫集計!$B$4),"発生日≦確認日≦基準日を確認",IF(AND(F9="新規",COUNTA(G9)&gt;0),"新規の参照元は空欄",IF(AND(F9&lt;&gt;"新規",NOT(AND(ISTEXT(G9),LEN(G9)=8,EXACT(LEFT(G9,4),"MOV-"),ISNUMBER(FIND(MID(G9,5,1)&amp;"x","0x1x2x3x4x5x6x7x8x9x")),ISNUMBER(FIND(MID(G9,6,1)&amp;"x","0x1x2x3x4x5x6x7x8x9x")),ISNUMBER(FIND(MID(G9,7,1)&amp;"x","0x1x2x3x4x5x6x7x8x9x")),ISNUMBER(FIND(MID(G9,8,1)&amp;"x","0x1x2x3x4x5x6x7x8x9x"))))),"訂正/逆移動の参照元IDが必須",IF(AND(F9&lt;&gt;"新規",G9&gt;=A9),"参照元は自分より小さいID",IF(AND(F9&lt;&gt;"新規",COUNTIFS($A$8:$A$107,G9)&lt;&gt;1),"参照元が一意にありません",IF(AND(F9&lt;&gt;"新規",COUNTIFS($A$8:$A$107,G9,$F$8:$F$107,"新規")+COUNTIFS($A$8:$A$107,G9,$F$8:$F$107,"訂正")&lt;&gt;1),"逆移動を訂正/逆移動の元にできません",IF(AND(F9="訂正",COUNTIFS($A$8:$A$107,G9,$E$8:$E$107,"取消")&lt;&gt;1),"訂正の参照元は取消済が必要",IF(AND(F9="訂正",COUNTIFS($F$8:$F$107,"訂正",$G$8:$G$107,G9)&gt;1),"同じ元記録への訂正は1行まで",IF(AND(F9="逆移動",E9&lt;&gt;"取消",COUNTIFS($A$8:$A$107,G9,$E$8:$E$107,"確定")&lt;&gt;1),"有効な逆移動の元は確定が必要",IF(AND(F9="逆移動",E9="取消",COUNTIFS($A$8:$A$107,G9,$E$8:$E$107,"確定")+COUNTIFS($A$8:$A$107,G9,$E$8:$E$107,"取消")&lt;&gt;1),"取消済の逆移動も元の状態を確認",IF(AND(F9="逆移動",COUNTIFS($A$8:$A$107,G9,$C$8:$C$107,"&lt;&gt;"&amp;C9)&lt;&gt;1),"逆移動は元と反対の入出区分",IF(AND(F9="逆移動",B9&lt;SUMIFS($B$8:$B$107,$A$8:$A$107,G9)),"逆移動日が元より前",IF(AND(F9="逆移動",SUMIFS($D$8:$D$107,$F$8:$F$107,"逆移動",$G$8:$G$107,G9,$E$8:$E$107,"確定")&gt;SUMIFS($D$8:$D$107,$A$8:$A$107,G9)),"確定逆移動の合計が元数量を超過","確認済み"))))))))))))))))))))))),ISNUMBER(N9),N9=IF(M9="確認済み",0,1))),1,IF(N9&lt;&gt;0,0,IF(AND(ISNUMBER(I9),I9=IF(AND(B9&gt;=入出庫集計!$B$3,B9&lt;=入出庫集計!$E$3),1,0),IF(OR(I9&lt;&gt;1,E9="未確認"),ISTEXT(J9),ISNUMBER(J9)),J9=IF(I9&lt;&gt;1,"",IF(E9="未確認","",IF(AND(E9="確定",C9="入庫"),D9,0))),IF(OR(I9&lt;&gt;1,E9="未確認"),ISTEXT(K9),ISNUMBER(K9)),K9=IF(I9&lt;&gt;1,"",IF(E9="未確認","",IF(AND(E9="確定",C9="出庫"),D9,0))),ISNUMBER(L9),L9=IF(AND(I9=1,E9="未確認"),1,0)),0,1))))</f>
        <v>0</v>
      </c>
    </row>
    <row r="10" customFormat="false" ht="30" hidden="false" customHeight="true" outlineLevel="0" collapsed="false">
      <c r="A10" s="4" t="s">
        <v>47</v>
      </c>
      <c r="B10" s="10" t="n">
        <v>46300</v>
      </c>
      <c r="C10" s="11" t="s">
        <v>42</v>
      </c>
      <c r="D10" s="12" t="n">
        <v>10</v>
      </c>
      <c r="E10" s="11" t="s">
        <v>43</v>
      </c>
      <c r="F10" s="11" t="s">
        <v>48</v>
      </c>
      <c r="G10" s="14" t="s">
        <v>45</v>
      </c>
      <c r="H10" s="10" t="n">
        <v>46300</v>
      </c>
      <c r="I10" s="1" t="n">
        <f aca="false">IF(M10="","",IF(N10&lt;&gt;0,NA(),IF(AND(B10&gt;=入出庫集計!$B$3,B10&lt;=入出庫集計!$E$3),1,0)))</f>
        <v>1</v>
      </c>
      <c r="J10" s="5" t="n">
        <f aca="false">IF(M10="","",IF(N10&lt;&gt;0,NA(),IF(I10&lt;&gt;1,"",IF(E10="未確認","",IF(AND(E10="確定",C10="入庫"),D10,0)))))</f>
        <v>10</v>
      </c>
      <c r="K10" s="5" t="n">
        <f aca="false">IF(M10="","",IF(N10&lt;&gt;0,NA(),IF(I10&lt;&gt;1,"",IF(E10="未確認","",IF(AND(E10="確定",C10="出庫"),D10,0)))))</f>
        <v>0</v>
      </c>
      <c r="L10" s="1" t="n">
        <f aca="false">IF(M10="","",IF(N10&lt;&gt;0,NA(),IF(AND(I10=1,E10="未確認"),1,0)))</f>
        <v>0</v>
      </c>
      <c r="M10" s="1" t="str">
        <f aca="false">IF(COUNTA(A10:H10)=0,"",IF(NOT(AND(ISTEXT(A10),LEN(A10)=8,EXACT(LEFT(A10,4),"MOV-"),ISNUMBER(FIND(MID(A10,5,1)&amp;"x","0x1x2x3x4x5x6x7x8x9x")),ISNUMBER(FIND(MID(A10,6,1)&amp;"x","0x1x2x3x4x5x6x7x8x9x")),ISNUMBER(FIND(MID(A10,7,1)&amp;"x","0x1x2x3x4x5x6x7x8x9x")),ISNUMBER(FIND(MID(A10,8,1)&amp;"x","0x1x2x3x4x5x6x7x8x9x")))),"IDはMOV-と半角数字4桁",IF(COUNTIFS($A$8:$A$107,A10)&gt;1,"記録IDが重複",IF(NOT(IF(ISNUMBER(B10),AND(B10&gt;=43831,B10&lt;73051,B10=INT(B10)),FALSE())),"発生日は時刻なしで必須",IF(NOT(OR(C10="入庫",C10="出庫")),"入出区分を確認",IF(NOT(OR(E10="確定",E10="取消",E10="未確認")),"状態を確認",IF(NOT(OR(F10="新規",F10="訂正",F10="逆移動")),"種別を確認",IF(AND(E10&lt;&gt;"未確認",NOT(IF(ISNUMBER(D10),AND(D10&gt;=1,D10&lt;=1000000,D10=INT(D10)),FALSE()))),"確定/取消の数量は1〜100万個の整数",IF(AND(E10="未確認",COUNTA(D10)&gt;0),"未確認の数量は空欄",IF(NOT(IF(ISNUMBER(H10),AND(H10&gt;=43831,H10&lt;73051,H10=INT(H10)),FALSE())),"記録確認日は時刻なしで必須",IF(OR(B10&gt;H10,H10&gt;入出庫集計!$B$4),"発生日≦確認日≦基準日を確認",IF(AND(F10="新規",COUNTA(G10)&gt;0),"新規の参照元は空欄",IF(AND(F10&lt;&gt;"新規",NOT(AND(ISTEXT(G10),LEN(G10)=8,EXACT(LEFT(G10,4),"MOV-"),ISNUMBER(FIND(MID(G10,5,1)&amp;"x","0x1x2x3x4x5x6x7x8x9x")),ISNUMBER(FIND(MID(G10,6,1)&amp;"x","0x1x2x3x4x5x6x7x8x9x")),ISNUMBER(FIND(MID(G10,7,1)&amp;"x","0x1x2x3x4x5x6x7x8x9x")),ISNUMBER(FIND(MID(G10,8,1)&amp;"x","0x1x2x3x4x5x6x7x8x9x"))))),"訂正/逆移動の参照元IDが必須",IF(AND(F10&lt;&gt;"新規",G10&gt;=A10),"参照元は自分より小さいID",IF(AND(F10&lt;&gt;"新規",COUNTIFS($A$8:$A$107,G10)&lt;&gt;1),"参照元が一意にありません",IF(AND(F10&lt;&gt;"新規",COUNTIFS($A$8:$A$107,G10,$F$8:$F$107,"新規")+COUNTIFS($A$8:$A$107,G10,$F$8:$F$107,"訂正")&lt;&gt;1),"逆移動を訂正/逆移動の元にできません",IF(AND(F10="訂正",COUNTIFS($A$8:$A$107,G10,$E$8:$E$107,"取消")&lt;&gt;1),"訂正の参照元は取消済が必要",IF(AND(F10="訂正",COUNTIFS($F$8:$F$107,"訂正",$G$8:$G$107,G10)&gt;1),"同じ元記録への訂正は1行まで",IF(AND(F10="逆移動",E10&lt;&gt;"取消",COUNTIFS($A$8:$A$107,G10,$E$8:$E$107,"確定")&lt;&gt;1),"有効な逆移動の元は確定が必要",IF(AND(F10="逆移動",E10="取消",COUNTIFS($A$8:$A$107,G10,$E$8:$E$107,"確定")+COUNTIFS($A$8:$A$107,G10,$E$8:$E$107,"取消")&lt;&gt;1),"取消済の逆移動も元の状態を確認",IF(AND(F10="逆移動",COUNTIFS($A$8:$A$107,G10,$C$8:$C$107,"&lt;&gt;"&amp;C10)&lt;&gt;1),"逆移動は元と反対の入出区分",IF(AND(F10="逆移動",B10&lt;SUMIFS($B$8:$B$107,$A$8:$A$107,G10)),"逆移動日が元より前",IF(AND(F10="逆移動",SUMIFS($D$8:$D$107,$F$8:$F$107,"逆移動",$G$8:$G$107,G10,$E$8:$E$107,"確定")&gt;SUMIFS($D$8:$D$107,$A$8:$A$107,G10)),"確定逆移動の合計が元数量を超過","確認済み")))))))))))))))))))))))</f>
        <v>確認済み</v>
      </c>
      <c r="N10" s="1" t="n">
        <f aca="false">IF(M10="","",IF(M10="確認済み",0,1))</f>
        <v>0</v>
      </c>
      <c r="O10" s="1" t="n">
        <f aca="false">IF(COUNTA(A10:H10)=0,IF(AND(M10="",N10="",I10="",J10="",K10="",L10=""),0,1),IF(NOT(AND(ISTEXT(M10),M10=IF(COUNTA(A10:H10)=0,"",IF(NOT(AND(ISTEXT(A10),LEN(A10)=8,EXACT(LEFT(A10,4),"MOV-"),ISNUMBER(FIND(MID(A10,5,1)&amp;"x","0x1x2x3x4x5x6x7x8x9x")),ISNUMBER(FIND(MID(A10,6,1)&amp;"x","0x1x2x3x4x5x6x7x8x9x")),ISNUMBER(FIND(MID(A10,7,1)&amp;"x","0x1x2x3x4x5x6x7x8x9x")),ISNUMBER(FIND(MID(A10,8,1)&amp;"x","0x1x2x3x4x5x6x7x8x9x")))),"IDはMOV-と半角数字4桁",IF(COUNTIFS($A$8:$A$107,A10)&gt;1,"記録IDが重複",IF(NOT(IF(ISNUMBER(B10),AND(B10&gt;=43831,B10&lt;73051,B10=INT(B10)),FALSE())),"発生日は時刻なしで必須",IF(NOT(OR(C10="入庫",C10="出庫")),"入出区分を確認",IF(NOT(OR(E10="確定",E10="取消",E10="未確認")),"状態を確認",IF(NOT(OR(F10="新規",F10="訂正",F10="逆移動")),"種別を確認",IF(AND(E10&lt;&gt;"未確認",NOT(IF(ISNUMBER(D10),AND(D10&gt;=1,D10&lt;=1000000,D10=INT(D10)),FALSE()))),"確定/取消の数量は1〜100万個の整数",IF(AND(E10="未確認",COUNTA(D10)&gt;0),"未確認の数量は空欄",IF(NOT(IF(ISNUMBER(H10),AND(H10&gt;=43831,H10&lt;73051,H10=INT(H10)),FALSE())),"記録確認日は時刻なしで必須",IF(OR(B10&gt;H10,H10&gt;入出庫集計!$B$4),"発生日≦確認日≦基準日を確認",IF(AND(F10="新規",COUNTA(G10)&gt;0),"新規の参照元は空欄",IF(AND(F10&lt;&gt;"新規",NOT(AND(ISTEXT(G10),LEN(G10)=8,EXACT(LEFT(G10,4),"MOV-"),ISNUMBER(FIND(MID(G10,5,1)&amp;"x","0x1x2x3x4x5x6x7x8x9x")),ISNUMBER(FIND(MID(G10,6,1)&amp;"x","0x1x2x3x4x5x6x7x8x9x")),ISNUMBER(FIND(MID(G10,7,1)&amp;"x","0x1x2x3x4x5x6x7x8x9x")),ISNUMBER(FIND(MID(G10,8,1)&amp;"x","0x1x2x3x4x5x6x7x8x9x"))))),"訂正/逆移動の参照元IDが必須",IF(AND(F10&lt;&gt;"新規",G10&gt;=A10),"参照元は自分より小さいID",IF(AND(F10&lt;&gt;"新規",COUNTIFS($A$8:$A$107,G10)&lt;&gt;1),"参照元が一意にありません",IF(AND(F10&lt;&gt;"新規",COUNTIFS($A$8:$A$107,G10,$F$8:$F$107,"新規")+COUNTIFS($A$8:$A$107,G10,$F$8:$F$107,"訂正")&lt;&gt;1),"逆移動を訂正/逆移動の元にできません",IF(AND(F10="訂正",COUNTIFS($A$8:$A$107,G10,$E$8:$E$107,"取消")&lt;&gt;1),"訂正の参照元は取消済が必要",IF(AND(F10="訂正",COUNTIFS($F$8:$F$107,"訂正",$G$8:$G$107,G10)&gt;1),"同じ元記録への訂正は1行まで",IF(AND(F10="逆移動",E10&lt;&gt;"取消",COUNTIFS($A$8:$A$107,G10,$E$8:$E$107,"確定")&lt;&gt;1),"有効な逆移動の元は確定が必要",IF(AND(F10="逆移動",E10="取消",COUNTIFS($A$8:$A$107,G10,$E$8:$E$107,"確定")+COUNTIFS($A$8:$A$107,G10,$E$8:$E$107,"取消")&lt;&gt;1),"取消済の逆移動も元の状態を確認",IF(AND(F10="逆移動",COUNTIFS($A$8:$A$107,G10,$C$8:$C$107,"&lt;&gt;"&amp;C10)&lt;&gt;1),"逆移動は元と反対の入出区分",IF(AND(F10="逆移動",B10&lt;SUMIFS($B$8:$B$107,$A$8:$A$107,G10)),"逆移動日が元より前",IF(AND(F10="逆移動",SUMIFS($D$8:$D$107,$F$8:$F$107,"逆移動",$G$8:$G$107,G10,$E$8:$E$107,"確定")&gt;SUMIFS($D$8:$D$107,$A$8:$A$107,G10)),"確定逆移動の合計が元数量を超過","確認済み"))))))))))))))))))))))),ISNUMBER(N10),N10=IF(M10="確認済み",0,1))),1,IF(N10&lt;&gt;0,0,IF(AND(ISNUMBER(I10),I10=IF(AND(B10&gt;=入出庫集計!$B$3,B10&lt;=入出庫集計!$E$3),1,0),IF(OR(I10&lt;&gt;1,E10="未確認"),ISTEXT(J10),ISNUMBER(J10)),J10=IF(I10&lt;&gt;1,"",IF(E10="未確認","",IF(AND(E10="確定",C10="入庫"),D10,0))),IF(OR(I10&lt;&gt;1,E10="未確認"),ISTEXT(K10),ISNUMBER(K10)),K10=IF(I10&lt;&gt;1,"",IF(E10="未確認","",IF(AND(E10="確定",C10="出庫"),D10,0))),ISNUMBER(L10),L10=IF(AND(I10=1,E10="未確認"),1,0)),0,1))))</f>
        <v>0</v>
      </c>
    </row>
    <row r="11" customFormat="false" ht="30" hidden="false" customHeight="true" outlineLevel="0" collapsed="false">
      <c r="A11" s="4" t="s">
        <v>49</v>
      </c>
      <c r="B11" s="10" t="n">
        <v>46301</v>
      </c>
      <c r="C11" s="11" t="s">
        <v>42</v>
      </c>
      <c r="D11" s="12" t="n">
        <v>15</v>
      </c>
      <c r="E11" s="11" t="s">
        <v>43</v>
      </c>
      <c r="F11" s="11" t="s">
        <v>48</v>
      </c>
      <c r="G11" s="14" t="s">
        <v>45</v>
      </c>
      <c r="H11" s="10" t="n">
        <v>46301</v>
      </c>
      <c r="I11" s="1" t="n">
        <f aca="false">IF(M11="","",IF(N11&lt;&gt;0,NA(),IF(AND(B11&gt;=入出庫集計!$B$3,B11&lt;=入出庫集計!$E$3),1,0)))</f>
        <v>1</v>
      </c>
      <c r="J11" s="5" t="n">
        <f aca="false">IF(M11="","",IF(N11&lt;&gt;0,NA(),IF(I11&lt;&gt;1,"",IF(E11="未確認","",IF(AND(E11="確定",C11="入庫"),D11,0)))))</f>
        <v>15</v>
      </c>
      <c r="K11" s="5" t="n">
        <f aca="false">IF(M11="","",IF(N11&lt;&gt;0,NA(),IF(I11&lt;&gt;1,"",IF(E11="未確認","",IF(AND(E11="確定",C11="出庫"),D11,0)))))</f>
        <v>0</v>
      </c>
      <c r="L11" s="1" t="n">
        <f aca="false">IF(M11="","",IF(N11&lt;&gt;0,NA(),IF(AND(I11=1,E11="未確認"),1,0)))</f>
        <v>0</v>
      </c>
      <c r="M11" s="1" t="str">
        <f aca="false">IF(COUNTA(A11:H11)=0,"",IF(NOT(AND(ISTEXT(A11),LEN(A11)=8,EXACT(LEFT(A11,4),"MOV-"),ISNUMBER(FIND(MID(A11,5,1)&amp;"x","0x1x2x3x4x5x6x7x8x9x")),ISNUMBER(FIND(MID(A11,6,1)&amp;"x","0x1x2x3x4x5x6x7x8x9x")),ISNUMBER(FIND(MID(A11,7,1)&amp;"x","0x1x2x3x4x5x6x7x8x9x")),ISNUMBER(FIND(MID(A11,8,1)&amp;"x","0x1x2x3x4x5x6x7x8x9x")))),"IDはMOV-と半角数字4桁",IF(COUNTIFS($A$8:$A$107,A11)&gt;1,"記録IDが重複",IF(NOT(IF(ISNUMBER(B11),AND(B11&gt;=43831,B11&lt;73051,B11=INT(B11)),FALSE())),"発生日は時刻なしで必須",IF(NOT(OR(C11="入庫",C11="出庫")),"入出区分を確認",IF(NOT(OR(E11="確定",E11="取消",E11="未確認")),"状態を確認",IF(NOT(OR(F11="新規",F11="訂正",F11="逆移動")),"種別を確認",IF(AND(E11&lt;&gt;"未確認",NOT(IF(ISNUMBER(D11),AND(D11&gt;=1,D11&lt;=1000000,D11=INT(D11)),FALSE()))),"確定/取消の数量は1〜100万個の整数",IF(AND(E11="未確認",COUNTA(D11)&gt;0),"未確認の数量は空欄",IF(NOT(IF(ISNUMBER(H11),AND(H11&gt;=43831,H11&lt;73051,H11=INT(H11)),FALSE())),"記録確認日は時刻なしで必須",IF(OR(B11&gt;H11,H11&gt;入出庫集計!$B$4),"発生日≦確認日≦基準日を確認",IF(AND(F11="新規",COUNTA(G11)&gt;0),"新規の参照元は空欄",IF(AND(F11&lt;&gt;"新規",NOT(AND(ISTEXT(G11),LEN(G11)=8,EXACT(LEFT(G11,4),"MOV-"),ISNUMBER(FIND(MID(G11,5,1)&amp;"x","0x1x2x3x4x5x6x7x8x9x")),ISNUMBER(FIND(MID(G11,6,1)&amp;"x","0x1x2x3x4x5x6x7x8x9x")),ISNUMBER(FIND(MID(G11,7,1)&amp;"x","0x1x2x3x4x5x6x7x8x9x")),ISNUMBER(FIND(MID(G11,8,1)&amp;"x","0x1x2x3x4x5x6x7x8x9x"))))),"訂正/逆移動の参照元IDが必須",IF(AND(F11&lt;&gt;"新規",G11&gt;=A11),"参照元は自分より小さいID",IF(AND(F11&lt;&gt;"新規",COUNTIFS($A$8:$A$107,G11)&lt;&gt;1),"参照元が一意にありません",IF(AND(F11&lt;&gt;"新規",COUNTIFS($A$8:$A$107,G11,$F$8:$F$107,"新規")+COUNTIFS($A$8:$A$107,G11,$F$8:$F$107,"訂正")&lt;&gt;1),"逆移動を訂正/逆移動の元にできません",IF(AND(F11="訂正",COUNTIFS($A$8:$A$107,G11,$E$8:$E$107,"取消")&lt;&gt;1),"訂正の参照元は取消済が必要",IF(AND(F11="訂正",COUNTIFS($F$8:$F$107,"訂正",$G$8:$G$107,G11)&gt;1),"同じ元記録への訂正は1行まで",IF(AND(F11="逆移動",E11&lt;&gt;"取消",COUNTIFS($A$8:$A$107,G11,$E$8:$E$107,"確定")&lt;&gt;1),"有効な逆移動の元は確定が必要",IF(AND(F11="逆移動",E11="取消",COUNTIFS($A$8:$A$107,G11,$E$8:$E$107,"確定")+COUNTIFS($A$8:$A$107,G11,$E$8:$E$107,"取消")&lt;&gt;1),"取消済の逆移動も元の状態を確認",IF(AND(F11="逆移動",COUNTIFS($A$8:$A$107,G11,$C$8:$C$107,"&lt;&gt;"&amp;C11)&lt;&gt;1),"逆移動は元と反対の入出区分",IF(AND(F11="逆移動",B11&lt;SUMIFS($B$8:$B$107,$A$8:$A$107,G11)),"逆移動日が元より前",IF(AND(F11="逆移動",SUMIFS($D$8:$D$107,$F$8:$F$107,"逆移動",$G$8:$G$107,G11,$E$8:$E$107,"確定")&gt;SUMIFS($D$8:$D$107,$A$8:$A$107,G11)),"確定逆移動の合計が元数量を超過","確認済み")))))))))))))))))))))))</f>
        <v>確認済み</v>
      </c>
      <c r="N11" s="1" t="n">
        <f aca="false">IF(M11="","",IF(M11="確認済み",0,1))</f>
        <v>0</v>
      </c>
      <c r="O11" s="1" t="n">
        <f aca="false">IF(COUNTA(A11:H11)=0,IF(AND(M11="",N11="",I11="",J11="",K11="",L11=""),0,1),IF(NOT(AND(ISTEXT(M11),M11=IF(COUNTA(A11:H11)=0,"",IF(NOT(AND(ISTEXT(A11),LEN(A11)=8,EXACT(LEFT(A11,4),"MOV-"),ISNUMBER(FIND(MID(A11,5,1)&amp;"x","0x1x2x3x4x5x6x7x8x9x")),ISNUMBER(FIND(MID(A11,6,1)&amp;"x","0x1x2x3x4x5x6x7x8x9x")),ISNUMBER(FIND(MID(A11,7,1)&amp;"x","0x1x2x3x4x5x6x7x8x9x")),ISNUMBER(FIND(MID(A11,8,1)&amp;"x","0x1x2x3x4x5x6x7x8x9x")))),"IDはMOV-と半角数字4桁",IF(COUNTIFS($A$8:$A$107,A11)&gt;1,"記録IDが重複",IF(NOT(IF(ISNUMBER(B11),AND(B11&gt;=43831,B11&lt;73051,B11=INT(B11)),FALSE())),"発生日は時刻なしで必須",IF(NOT(OR(C11="入庫",C11="出庫")),"入出区分を確認",IF(NOT(OR(E11="確定",E11="取消",E11="未確認")),"状態を確認",IF(NOT(OR(F11="新規",F11="訂正",F11="逆移動")),"種別を確認",IF(AND(E11&lt;&gt;"未確認",NOT(IF(ISNUMBER(D11),AND(D11&gt;=1,D11&lt;=1000000,D11=INT(D11)),FALSE()))),"確定/取消の数量は1〜100万個の整数",IF(AND(E11="未確認",COUNTA(D11)&gt;0),"未確認の数量は空欄",IF(NOT(IF(ISNUMBER(H11),AND(H11&gt;=43831,H11&lt;73051,H11=INT(H11)),FALSE())),"記録確認日は時刻なしで必須",IF(OR(B11&gt;H11,H11&gt;入出庫集計!$B$4),"発生日≦確認日≦基準日を確認",IF(AND(F11="新規",COUNTA(G11)&gt;0),"新規の参照元は空欄",IF(AND(F11&lt;&gt;"新規",NOT(AND(ISTEXT(G11),LEN(G11)=8,EXACT(LEFT(G11,4),"MOV-"),ISNUMBER(FIND(MID(G11,5,1)&amp;"x","0x1x2x3x4x5x6x7x8x9x")),ISNUMBER(FIND(MID(G11,6,1)&amp;"x","0x1x2x3x4x5x6x7x8x9x")),ISNUMBER(FIND(MID(G11,7,1)&amp;"x","0x1x2x3x4x5x6x7x8x9x")),ISNUMBER(FIND(MID(G11,8,1)&amp;"x","0x1x2x3x4x5x6x7x8x9x"))))),"訂正/逆移動の参照元IDが必須",IF(AND(F11&lt;&gt;"新規",G11&gt;=A11),"参照元は自分より小さいID",IF(AND(F11&lt;&gt;"新規",COUNTIFS($A$8:$A$107,G11)&lt;&gt;1),"参照元が一意にありません",IF(AND(F11&lt;&gt;"新規",COUNTIFS($A$8:$A$107,G11,$F$8:$F$107,"新規")+COUNTIFS($A$8:$A$107,G11,$F$8:$F$107,"訂正")&lt;&gt;1),"逆移動を訂正/逆移動の元にできません",IF(AND(F11="訂正",COUNTIFS($A$8:$A$107,G11,$E$8:$E$107,"取消")&lt;&gt;1),"訂正の参照元は取消済が必要",IF(AND(F11="訂正",COUNTIFS($F$8:$F$107,"訂正",$G$8:$G$107,G11)&gt;1),"同じ元記録への訂正は1行まで",IF(AND(F11="逆移動",E11&lt;&gt;"取消",COUNTIFS($A$8:$A$107,G11,$E$8:$E$107,"確定")&lt;&gt;1),"有効な逆移動の元は確定が必要",IF(AND(F11="逆移動",E11="取消",COUNTIFS($A$8:$A$107,G11,$E$8:$E$107,"確定")+COUNTIFS($A$8:$A$107,G11,$E$8:$E$107,"取消")&lt;&gt;1),"取消済の逆移動も元の状態を確認",IF(AND(F11="逆移動",COUNTIFS($A$8:$A$107,G11,$C$8:$C$107,"&lt;&gt;"&amp;C11)&lt;&gt;1),"逆移動は元と反対の入出区分",IF(AND(F11="逆移動",B11&lt;SUMIFS($B$8:$B$107,$A$8:$A$107,G11)),"逆移動日が元より前",IF(AND(F11="逆移動",SUMIFS($D$8:$D$107,$F$8:$F$107,"逆移動",$G$8:$G$107,G11,$E$8:$E$107,"確定")&gt;SUMIFS($D$8:$D$107,$A$8:$A$107,G11)),"確定逆移動の合計が元数量を超過","確認済み"))))))))))))))))))))))),ISNUMBER(N11),N11=IF(M11="確認済み",0,1))),1,IF(N11&lt;&gt;0,0,IF(AND(ISNUMBER(I11),I11=IF(AND(B11&gt;=入出庫集計!$B$3,B11&lt;=入出庫集計!$E$3),1,0),IF(OR(I11&lt;&gt;1,E11="未確認"),ISTEXT(J11),ISNUMBER(J11)),J11=IF(I11&lt;&gt;1,"",IF(E11="未確認","",IF(AND(E11="確定",C11="入庫"),D11,0))),IF(OR(I11&lt;&gt;1,E11="未確認"),ISTEXT(K11),ISNUMBER(K11)),K11=IF(I11&lt;&gt;1,"",IF(E11="未確認","",IF(AND(E11="確定",C11="出庫"),D11,0))),ISNUMBER(L11),L11=IF(AND(I11=1,E11="未確認"),1,0)),0,1))))</f>
        <v>0</v>
      </c>
    </row>
    <row r="12" customFormat="false" ht="30" hidden="false" customHeight="true" outlineLevel="0" collapsed="false">
      <c r="A12" s="4" t="s">
        <v>50</v>
      </c>
      <c r="B12" s="10" t="n">
        <v>46302</v>
      </c>
      <c r="C12" s="11" t="s">
        <v>46</v>
      </c>
      <c r="D12" s="12" t="n">
        <v>7</v>
      </c>
      <c r="E12" s="11" t="s">
        <v>51</v>
      </c>
      <c r="F12" s="11" t="s">
        <v>44</v>
      </c>
      <c r="G12" s="14"/>
      <c r="H12" s="10" t="n">
        <v>46302</v>
      </c>
      <c r="I12" s="1" t="n">
        <f aca="false">IF(M12="","",IF(N12&lt;&gt;0,NA(),IF(AND(B12&gt;=入出庫集計!$B$3,B12&lt;=入出庫集計!$E$3),1,0)))</f>
        <v>1</v>
      </c>
      <c r="J12" s="5" t="n">
        <f aca="false">IF(M12="","",IF(N12&lt;&gt;0,NA(),IF(I12&lt;&gt;1,"",IF(E12="未確認","",IF(AND(E12="確定",C12="入庫"),D12,0)))))</f>
        <v>0</v>
      </c>
      <c r="K12" s="5" t="n">
        <f aca="false">IF(M12="","",IF(N12&lt;&gt;0,NA(),IF(I12&lt;&gt;1,"",IF(E12="未確認","",IF(AND(E12="確定",C12="出庫"),D12,0)))))</f>
        <v>0</v>
      </c>
      <c r="L12" s="1" t="n">
        <f aca="false">IF(M12="","",IF(N12&lt;&gt;0,NA(),IF(AND(I12=1,E12="未確認"),1,0)))</f>
        <v>0</v>
      </c>
      <c r="M12" s="1" t="str">
        <f aca="false">IF(COUNTA(A12:H12)=0,"",IF(NOT(AND(ISTEXT(A12),LEN(A12)=8,EXACT(LEFT(A12,4),"MOV-"),ISNUMBER(FIND(MID(A12,5,1)&amp;"x","0x1x2x3x4x5x6x7x8x9x")),ISNUMBER(FIND(MID(A12,6,1)&amp;"x","0x1x2x3x4x5x6x7x8x9x")),ISNUMBER(FIND(MID(A12,7,1)&amp;"x","0x1x2x3x4x5x6x7x8x9x")),ISNUMBER(FIND(MID(A12,8,1)&amp;"x","0x1x2x3x4x5x6x7x8x9x")))),"IDはMOV-と半角数字4桁",IF(COUNTIFS($A$8:$A$107,A12)&gt;1,"記録IDが重複",IF(NOT(IF(ISNUMBER(B12),AND(B12&gt;=43831,B12&lt;73051,B12=INT(B12)),FALSE())),"発生日は時刻なしで必須",IF(NOT(OR(C12="入庫",C12="出庫")),"入出区分を確認",IF(NOT(OR(E12="確定",E12="取消",E12="未確認")),"状態を確認",IF(NOT(OR(F12="新規",F12="訂正",F12="逆移動")),"種別を確認",IF(AND(E12&lt;&gt;"未確認",NOT(IF(ISNUMBER(D12),AND(D12&gt;=1,D12&lt;=1000000,D12=INT(D12)),FALSE()))),"確定/取消の数量は1〜100万個の整数",IF(AND(E12="未確認",COUNTA(D12)&gt;0),"未確認の数量は空欄",IF(NOT(IF(ISNUMBER(H12),AND(H12&gt;=43831,H12&lt;73051,H12=INT(H12)),FALSE())),"記録確認日は時刻なしで必須",IF(OR(B12&gt;H12,H12&gt;入出庫集計!$B$4),"発生日≦確認日≦基準日を確認",IF(AND(F12="新規",COUNTA(G12)&gt;0),"新規の参照元は空欄",IF(AND(F12&lt;&gt;"新規",NOT(AND(ISTEXT(G12),LEN(G12)=8,EXACT(LEFT(G12,4),"MOV-"),ISNUMBER(FIND(MID(G12,5,1)&amp;"x","0x1x2x3x4x5x6x7x8x9x")),ISNUMBER(FIND(MID(G12,6,1)&amp;"x","0x1x2x3x4x5x6x7x8x9x")),ISNUMBER(FIND(MID(G12,7,1)&amp;"x","0x1x2x3x4x5x6x7x8x9x")),ISNUMBER(FIND(MID(G12,8,1)&amp;"x","0x1x2x3x4x5x6x7x8x9x"))))),"訂正/逆移動の参照元IDが必須",IF(AND(F12&lt;&gt;"新規",G12&gt;=A12),"参照元は自分より小さいID",IF(AND(F12&lt;&gt;"新規",COUNTIFS($A$8:$A$107,G12)&lt;&gt;1),"参照元が一意にありません",IF(AND(F12&lt;&gt;"新規",COUNTIFS($A$8:$A$107,G12,$F$8:$F$107,"新規")+COUNTIFS($A$8:$A$107,G12,$F$8:$F$107,"訂正")&lt;&gt;1),"逆移動を訂正/逆移動の元にできません",IF(AND(F12="訂正",COUNTIFS($A$8:$A$107,G12,$E$8:$E$107,"取消")&lt;&gt;1),"訂正の参照元は取消済が必要",IF(AND(F12="訂正",COUNTIFS($F$8:$F$107,"訂正",$G$8:$G$107,G12)&gt;1),"同じ元記録への訂正は1行まで",IF(AND(F12="逆移動",E12&lt;&gt;"取消",COUNTIFS($A$8:$A$107,G12,$E$8:$E$107,"確定")&lt;&gt;1),"有効な逆移動の元は確定が必要",IF(AND(F12="逆移動",E12="取消",COUNTIFS($A$8:$A$107,G12,$E$8:$E$107,"確定")+COUNTIFS($A$8:$A$107,G12,$E$8:$E$107,"取消")&lt;&gt;1),"取消済の逆移動も元の状態を確認",IF(AND(F12="逆移動",COUNTIFS($A$8:$A$107,G12,$C$8:$C$107,"&lt;&gt;"&amp;C12)&lt;&gt;1),"逆移動は元と反対の入出区分",IF(AND(F12="逆移動",B12&lt;SUMIFS($B$8:$B$107,$A$8:$A$107,G12)),"逆移動日が元より前",IF(AND(F12="逆移動",SUMIFS($D$8:$D$107,$F$8:$F$107,"逆移動",$G$8:$G$107,G12,$E$8:$E$107,"確定")&gt;SUMIFS($D$8:$D$107,$A$8:$A$107,G12)),"確定逆移動の合計が元数量を超過","確認済み")))))))))))))))))))))))</f>
        <v>確認済み</v>
      </c>
      <c r="N12" s="1" t="n">
        <f aca="false">IF(M12="","",IF(M12="確認済み",0,1))</f>
        <v>0</v>
      </c>
      <c r="O12" s="1" t="n">
        <f aca="false">IF(COUNTA(A12:H12)=0,IF(AND(M12="",N12="",I12="",J12="",K12="",L12=""),0,1),IF(NOT(AND(ISTEXT(M12),M12=IF(COUNTA(A12:H12)=0,"",IF(NOT(AND(ISTEXT(A12),LEN(A12)=8,EXACT(LEFT(A12,4),"MOV-"),ISNUMBER(FIND(MID(A12,5,1)&amp;"x","0x1x2x3x4x5x6x7x8x9x")),ISNUMBER(FIND(MID(A12,6,1)&amp;"x","0x1x2x3x4x5x6x7x8x9x")),ISNUMBER(FIND(MID(A12,7,1)&amp;"x","0x1x2x3x4x5x6x7x8x9x")),ISNUMBER(FIND(MID(A12,8,1)&amp;"x","0x1x2x3x4x5x6x7x8x9x")))),"IDはMOV-と半角数字4桁",IF(COUNTIFS($A$8:$A$107,A12)&gt;1,"記録IDが重複",IF(NOT(IF(ISNUMBER(B12),AND(B12&gt;=43831,B12&lt;73051,B12=INT(B12)),FALSE())),"発生日は時刻なしで必須",IF(NOT(OR(C12="入庫",C12="出庫")),"入出区分を確認",IF(NOT(OR(E12="確定",E12="取消",E12="未確認")),"状態を確認",IF(NOT(OR(F12="新規",F12="訂正",F12="逆移動")),"種別を確認",IF(AND(E12&lt;&gt;"未確認",NOT(IF(ISNUMBER(D12),AND(D12&gt;=1,D12&lt;=1000000,D12=INT(D12)),FALSE()))),"確定/取消の数量は1〜100万個の整数",IF(AND(E12="未確認",COUNTA(D12)&gt;0),"未確認の数量は空欄",IF(NOT(IF(ISNUMBER(H12),AND(H12&gt;=43831,H12&lt;73051,H12=INT(H12)),FALSE())),"記録確認日は時刻なしで必須",IF(OR(B12&gt;H12,H12&gt;入出庫集計!$B$4),"発生日≦確認日≦基準日を確認",IF(AND(F12="新規",COUNTA(G12)&gt;0),"新規の参照元は空欄",IF(AND(F12&lt;&gt;"新規",NOT(AND(ISTEXT(G12),LEN(G12)=8,EXACT(LEFT(G12,4),"MOV-"),ISNUMBER(FIND(MID(G12,5,1)&amp;"x","0x1x2x3x4x5x6x7x8x9x")),ISNUMBER(FIND(MID(G12,6,1)&amp;"x","0x1x2x3x4x5x6x7x8x9x")),ISNUMBER(FIND(MID(G12,7,1)&amp;"x","0x1x2x3x4x5x6x7x8x9x")),ISNUMBER(FIND(MID(G12,8,1)&amp;"x","0x1x2x3x4x5x6x7x8x9x"))))),"訂正/逆移動の参照元IDが必須",IF(AND(F12&lt;&gt;"新規",G12&gt;=A12),"参照元は自分より小さいID",IF(AND(F12&lt;&gt;"新規",COUNTIFS($A$8:$A$107,G12)&lt;&gt;1),"参照元が一意にありません",IF(AND(F12&lt;&gt;"新規",COUNTIFS($A$8:$A$107,G12,$F$8:$F$107,"新規")+COUNTIFS($A$8:$A$107,G12,$F$8:$F$107,"訂正")&lt;&gt;1),"逆移動を訂正/逆移動の元にできません",IF(AND(F12="訂正",COUNTIFS($A$8:$A$107,G12,$E$8:$E$107,"取消")&lt;&gt;1),"訂正の参照元は取消済が必要",IF(AND(F12="訂正",COUNTIFS($F$8:$F$107,"訂正",$G$8:$G$107,G12)&gt;1),"同じ元記録への訂正は1行まで",IF(AND(F12="逆移動",E12&lt;&gt;"取消",COUNTIFS($A$8:$A$107,G12,$E$8:$E$107,"確定")&lt;&gt;1),"有効な逆移動の元は確定が必要",IF(AND(F12="逆移動",E12="取消",COUNTIFS($A$8:$A$107,G12,$E$8:$E$107,"確定")+COUNTIFS($A$8:$A$107,G12,$E$8:$E$107,"取消")&lt;&gt;1),"取消済の逆移動も元の状態を確認",IF(AND(F12="逆移動",COUNTIFS($A$8:$A$107,G12,$C$8:$C$107,"&lt;&gt;"&amp;C12)&lt;&gt;1),"逆移動は元と反対の入出区分",IF(AND(F12="逆移動",B12&lt;SUMIFS($B$8:$B$107,$A$8:$A$107,G12)),"逆移動日が元より前",IF(AND(F12="逆移動",SUMIFS($D$8:$D$107,$F$8:$F$107,"逆移動",$G$8:$G$107,G12,$E$8:$E$107,"確定")&gt;SUMIFS($D$8:$D$107,$A$8:$A$107,G12)),"確定逆移動の合計が元数量を超過","確認済み"))))))))))))))))))))))),ISNUMBER(N12),N12=IF(M12="確認済み",0,1))),1,IF(N12&lt;&gt;0,0,IF(AND(ISNUMBER(I12),I12=IF(AND(B12&gt;=入出庫集計!$B$3,B12&lt;=入出庫集計!$E$3),1,0),IF(OR(I12&lt;&gt;1,E12="未確認"),ISTEXT(J12),ISNUMBER(J12)),J12=IF(I12&lt;&gt;1,"",IF(E12="未確認","",IF(AND(E12="確定",C12="入庫"),D12,0))),IF(OR(I12&lt;&gt;1,E12="未確認"),ISTEXT(K12),ISNUMBER(K12)),K12=IF(I12&lt;&gt;1,"",IF(E12="未確認","",IF(AND(E12="確定",C12="出庫"),D12,0))),ISNUMBER(L12),L12=IF(AND(I12=1,E12="未確認"),1,0)),0,1))))</f>
        <v>0</v>
      </c>
    </row>
    <row r="13" customFormat="false" ht="30" hidden="false" customHeight="true" outlineLevel="0" collapsed="false">
      <c r="A13" s="4" t="s">
        <v>52</v>
      </c>
      <c r="B13" s="10" t="n">
        <v>46303</v>
      </c>
      <c r="C13" s="11" t="s">
        <v>46</v>
      </c>
      <c r="D13" s="12" t="n">
        <v>5</v>
      </c>
      <c r="E13" s="11" t="s">
        <v>43</v>
      </c>
      <c r="F13" s="11" t="s">
        <v>53</v>
      </c>
      <c r="G13" s="14" t="s">
        <v>50</v>
      </c>
      <c r="H13" s="10" t="n">
        <v>46303</v>
      </c>
      <c r="I13" s="1" t="n">
        <f aca="false">IF(M13="","",IF(N13&lt;&gt;0,NA(),IF(AND(B13&gt;=入出庫集計!$B$3,B13&lt;=入出庫集計!$E$3),1,0)))</f>
        <v>1</v>
      </c>
      <c r="J13" s="5" t="n">
        <f aca="false">IF(M13="","",IF(N13&lt;&gt;0,NA(),IF(I13&lt;&gt;1,"",IF(E13="未確認","",IF(AND(E13="確定",C13="入庫"),D13,0)))))</f>
        <v>0</v>
      </c>
      <c r="K13" s="5" t="n">
        <f aca="false">IF(M13="","",IF(N13&lt;&gt;0,NA(),IF(I13&lt;&gt;1,"",IF(E13="未確認","",IF(AND(E13="確定",C13="出庫"),D13,0)))))</f>
        <v>5</v>
      </c>
      <c r="L13" s="1" t="n">
        <f aca="false">IF(M13="","",IF(N13&lt;&gt;0,NA(),IF(AND(I13=1,E13="未確認"),1,0)))</f>
        <v>0</v>
      </c>
      <c r="M13" s="1" t="str">
        <f aca="false">IF(COUNTA(A13:H13)=0,"",IF(NOT(AND(ISTEXT(A13),LEN(A13)=8,EXACT(LEFT(A13,4),"MOV-"),ISNUMBER(FIND(MID(A13,5,1)&amp;"x","0x1x2x3x4x5x6x7x8x9x")),ISNUMBER(FIND(MID(A13,6,1)&amp;"x","0x1x2x3x4x5x6x7x8x9x")),ISNUMBER(FIND(MID(A13,7,1)&amp;"x","0x1x2x3x4x5x6x7x8x9x")),ISNUMBER(FIND(MID(A13,8,1)&amp;"x","0x1x2x3x4x5x6x7x8x9x")))),"IDはMOV-と半角数字4桁",IF(COUNTIFS($A$8:$A$107,A13)&gt;1,"記録IDが重複",IF(NOT(IF(ISNUMBER(B13),AND(B13&gt;=43831,B13&lt;73051,B13=INT(B13)),FALSE())),"発生日は時刻なしで必須",IF(NOT(OR(C13="入庫",C13="出庫")),"入出区分を確認",IF(NOT(OR(E13="確定",E13="取消",E13="未確認")),"状態を確認",IF(NOT(OR(F13="新規",F13="訂正",F13="逆移動")),"種別を確認",IF(AND(E13&lt;&gt;"未確認",NOT(IF(ISNUMBER(D13),AND(D13&gt;=1,D13&lt;=1000000,D13=INT(D13)),FALSE()))),"確定/取消の数量は1〜100万個の整数",IF(AND(E13="未確認",COUNTA(D13)&gt;0),"未確認の数量は空欄",IF(NOT(IF(ISNUMBER(H13),AND(H13&gt;=43831,H13&lt;73051,H13=INT(H13)),FALSE())),"記録確認日は時刻なしで必須",IF(OR(B13&gt;H13,H13&gt;入出庫集計!$B$4),"発生日≦確認日≦基準日を確認",IF(AND(F13="新規",COUNTA(G13)&gt;0),"新規の参照元は空欄",IF(AND(F13&lt;&gt;"新規",NOT(AND(ISTEXT(G13),LEN(G13)=8,EXACT(LEFT(G13,4),"MOV-"),ISNUMBER(FIND(MID(G13,5,1)&amp;"x","0x1x2x3x4x5x6x7x8x9x")),ISNUMBER(FIND(MID(G13,6,1)&amp;"x","0x1x2x3x4x5x6x7x8x9x")),ISNUMBER(FIND(MID(G13,7,1)&amp;"x","0x1x2x3x4x5x6x7x8x9x")),ISNUMBER(FIND(MID(G13,8,1)&amp;"x","0x1x2x3x4x5x6x7x8x9x"))))),"訂正/逆移動の参照元IDが必須",IF(AND(F13&lt;&gt;"新規",G13&gt;=A13),"参照元は自分より小さいID",IF(AND(F13&lt;&gt;"新規",COUNTIFS($A$8:$A$107,G13)&lt;&gt;1),"参照元が一意にありません",IF(AND(F13&lt;&gt;"新規",COUNTIFS($A$8:$A$107,G13,$F$8:$F$107,"新規")+COUNTIFS($A$8:$A$107,G13,$F$8:$F$107,"訂正")&lt;&gt;1),"逆移動を訂正/逆移動の元にできません",IF(AND(F13="訂正",COUNTIFS($A$8:$A$107,G13,$E$8:$E$107,"取消")&lt;&gt;1),"訂正の参照元は取消済が必要",IF(AND(F13="訂正",COUNTIFS($F$8:$F$107,"訂正",$G$8:$G$107,G13)&gt;1),"同じ元記録への訂正は1行まで",IF(AND(F13="逆移動",E13&lt;&gt;"取消",COUNTIFS($A$8:$A$107,G13,$E$8:$E$107,"確定")&lt;&gt;1),"有効な逆移動の元は確定が必要",IF(AND(F13="逆移動",E13="取消",COUNTIFS($A$8:$A$107,G13,$E$8:$E$107,"確定")+COUNTIFS($A$8:$A$107,G13,$E$8:$E$107,"取消")&lt;&gt;1),"取消済の逆移動も元の状態を確認",IF(AND(F13="逆移動",COUNTIFS($A$8:$A$107,G13,$C$8:$C$107,"&lt;&gt;"&amp;C13)&lt;&gt;1),"逆移動は元と反対の入出区分",IF(AND(F13="逆移動",B13&lt;SUMIFS($B$8:$B$107,$A$8:$A$107,G13)),"逆移動日が元より前",IF(AND(F13="逆移動",SUMIFS($D$8:$D$107,$F$8:$F$107,"逆移動",$G$8:$G$107,G13,$E$8:$E$107,"確定")&gt;SUMIFS($D$8:$D$107,$A$8:$A$107,G13)),"確定逆移動の合計が元数量を超過","確認済み")))))))))))))))))))))))</f>
        <v>確認済み</v>
      </c>
      <c r="N13" s="1" t="n">
        <f aca="false">IF(M13="","",IF(M13="確認済み",0,1))</f>
        <v>0</v>
      </c>
      <c r="O13" s="1" t="n">
        <f aca="false">IF(COUNTA(A13:H13)=0,IF(AND(M13="",N13="",I13="",J13="",K13="",L13=""),0,1),IF(NOT(AND(ISTEXT(M13),M13=IF(COUNTA(A13:H13)=0,"",IF(NOT(AND(ISTEXT(A13),LEN(A13)=8,EXACT(LEFT(A13,4),"MOV-"),ISNUMBER(FIND(MID(A13,5,1)&amp;"x","0x1x2x3x4x5x6x7x8x9x")),ISNUMBER(FIND(MID(A13,6,1)&amp;"x","0x1x2x3x4x5x6x7x8x9x")),ISNUMBER(FIND(MID(A13,7,1)&amp;"x","0x1x2x3x4x5x6x7x8x9x")),ISNUMBER(FIND(MID(A13,8,1)&amp;"x","0x1x2x3x4x5x6x7x8x9x")))),"IDはMOV-と半角数字4桁",IF(COUNTIFS($A$8:$A$107,A13)&gt;1,"記録IDが重複",IF(NOT(IF(ISNUMBER(B13),AND(B13&gt;=43831,B13&lt;73051,B13=INT(B13)),FALSE())),"発生日は時刻なしで必須",IF(NOT(OR(C13="入庫",C13="出庫")),"入出区分を確認",IF(NOT(OR(E13="確定",E13="取消",E13="未確認")),"状態を確認",IF(NOT(OR(F13="新規",F13="訂正",F13="逆移動")),"種別を確認",IF(AND(E13&lt;&gt;"未確認",NOT(IF(ISNUMBER(D13),AND(D13&gt;=1,D13&lt;=1000000,D13=INT(D13)),FALSE()))),"確定/取消の数量は1〜100万個の整数",IF(AND(E13="未確認",COUNTA(D13)&gt;0),"未確認の数量は空欄",IF(NOT(IF(ISNUMBER(H13),AND(H13&gt;=43831,H13&lt;73051,H13=INT(H13)),FALSE())),"記録確認日は時刻なしで必須",IF(OR(B13&gt;H13,H13&gt;入出庫集計!$B$4),"発生日≦確認日≦基準日を確認",IF(AND(F13="新規",COUNTA(G13)&gt;0),"新規の参照元は空欄",IF(AND(F13&lt;&gt;"新規",NOT(AND(ISTEXT(G13),LEN(G13)=8,EXACT(LEFT(G13,4),"MOV-"),ISNUMBER(FIND(MID(G13,5,1)&amp;"x","0x1x2x3x4x5x6x7x8x9x")),ISNUMBER(FIND(MID(G13,6,1)&amp;"x","0x1x2x3x4x5x6x7x8x9x")),ISNUMBER(FIND(MID(G13,7,1)&amp;"x","0x1x2x3x4x5x6x7x8x9x")),ISNUMBER(FIND(MID(G13,8,1)&amp;"x","0x1x2x3x4x5x6x7x8x9x"))))),"訂正/逆移動の参照元IDが必須",IF(AND(F13&lt;&gt;"新規",G13&gt;=A13),"参照元は自分より小さいID",IF(AND(F13&lt;&gt;"新規",COUNTIFS($A$8:$A$107,G13)&lt;&gt;1),"参照元が一意にありません",IF(AND(F13&lt;&gt;"新規",COUNTIFS($A$8:$A$107,G13,$F$8:$F$107,"新規")+COUNTIFS($A$8:$A$107,G13,$F$8:$F$107,"訂正")&lt;&gt;1),"逆移動を訂正/逆移動の元にできません",IF(AND(F13="訂正",COUNTIFS($A$8:$A$107,G13,$E$8:$E$107,"取消")&lt;&gt;1),"訂正の参照元は取消済が必要",IF(AND(F13="訂正",COUNTIFS($F$8:$F$107,"訂正",$G$8:$G$107,G13)&gt;1),"同じ元記録への訂正は1行まで",IF(AND(F13="逆移動",E13&lt;&gt;"取消",COUNTIFS($A$8:$A$107,G13,$E$8:$E$107,"確定")&lt;&gt;1),"有効な逆移動の元は確定が必要",IF(AND(F13="逆移動",E13="取消",COUNTIFS($A$8:$A$107,G13,$E$8:$E$107,"確定")+COUNTIFS($A$8:$A$107,G13,$E$8:$E$107,"取消")&lt;&gt;1),"取消済の逆移動も元の状態を確認",IF(AND(F13="逆移動",COUNTIFS($A$8:$A$107,G13,$C$8:$C$107,"&lt;&gt;"&amp;C13)&lt;&gt;1),"逆移動は元と反対の入出区分",IF(AND(F13="逆移動",B13&lt;SUMIFS($B$8:$B$107,$A$8:$A$107,G13)),"逆移動日が元より前",IF(AND(F13="逆移動",SUMIFS($D$8:$D$107,$F$8:$F$107,"逆移動",$G$8:$G$107,G13,$E$8:$E$107,"確定")&gt;SUMIFS($D$8:$D$107,$A$8:$A$107,G13)),"確定逆移動の合計が元数量を超過","確認済み"))))))))))))))))))))))),ISNUMBER(N13),N13=IF(M13="確認済み",0,1))),1,IF(N13&lt;&gt;0,0,IF(AND(ISNUMBER(I13),I13=IF(AND(B13&gt;=入出庫集計!$B$3,B13&lt;=入出庫集計!$E$3),1,0),IF(OR(I13&lt;&gt;1,E13="未確認"),ISTEXT(J13),ISNUMBER(J13)),J13=IF(I13&lt;&gt;1,"",IF(E13="未確認","",IF(AND(E13="確定",C13="入庫"),D13,0))),IF(OR(I13&lt;&gt;1,E13="未確認"),ISTEXT(K13),ISNUMBER(K13)),K13=IF(I13&lt;&gt;1,"",IF(E13="未確認","",IF(AND(E13="確定",C13="出庫"),D13,0))),ISNUMBER(L13),L13=IF(AND(I13=1,E13="未確認"),1,0)),0,1))))</f>
        <v>0</v>
      </c>
    </row>
    <row r="14" customFormat="false" ht="30" hidden="false" customHeight="true" outlineLevel="0" collapsed="false">
      <c r="A14" s="4" t="s">
        <v>54</v>
      </c>
      <c r="B14" s="10" t="n">
        <v>46305</v>
      </c>
      <c r="C14" s="11" t="s">
        <v>42</v>
      </c>
      <c r="D14" s="12"/>
      <c r="E14" s="11" t="s">
        <v>55</v>
      </c>
      <c r="F14" s="11" t="s">
        <v>44</v>
      </c>
      <c r="G14" s="14"/>
      <c r="H14" s="10" t="n">
        <v>46306</v>
      </c>
      <c r="I14" s="1" t="n">
        <f aca="false">IF(M14="","",IF(N14&lt;&gt;0,NA(),IF(AND(B14&gt;=入出庫集計!$B$3,B14&lt;=入出庫集計!$E$3),1,0)))</f>
        <v>1</v>
      </c>
      <c r="J14" s="5" t="str">
        <f aca="false">IF(M14="","",IF(N14&lt;&gt;0,NA(),IF(I14&lt;&gt;1,"",IF(E14="未確認","",IF(AND(E14="確定",C14="入庫"),D14,0)))))</f>
        <v/>
      </c>
      <c r="K14" s="5" t="str">
        <f aca="false">IF(M14="","",IF(N14&lt;&gt;0,NA(),IF(I14&lt;&gt;1,"",IF(E14="未確認","",IF(AND(E14="確定",C14="出庫"),D14,0)))))</f>
        <v/>
      </c>
      <c r="L14" s="1" t="n">
        <f aca="false">IF(M14="","",IF(N14&lt;&gt;0,NA(),IF(AND(I14=1,E14="未確認"),1,0)))</f>
        <v>1</v>
      </c>
      <c r="M14" s="1" t="str">
        <f aca="false">IF(COUNTA(A14:H14)=0,"",IF(NOT(AND(ISTEXT(A14),LEN(A14)=8,EXACT(LEFT(A14,4),"MOV-"),ISNUMBER(FIND(MID(A14,5,1)&amp;"x","0x1x2x3x4x5x6x7x8x9x")),ISNUMBER(FIND(MID(A14,6,1)&amp;"x","0x1x2x3x4x5x6x7x8x9x")),ISNUMBER(FIND(MID(A14,7,1)&amp;"x","0x1x2x3x4x5x6x7x8x9x")),ISNUMBER(FIND(MID(A14,8,1)&amp;"x","0x1x2x3x4x5x6x7x8x9x")))),"IDはMOV-と半角数字4桁",IF(COUNTIFS($A$8:$A$107,A14)&gt;1,"記録IDが重複",IF(NOT(IF(ISNUMBER(B14),AND(B14&gt;=43831,B14&lt;73051,B14=INT(B14)),FALSE())),"発生日は時刻なしで必須",IF(NOT(OR(C14="入庫",C14="出庫")),"入出区分を確認",IF(NOT(OR(E14="確定",E14="取消",E14="未確認")),"状態を確認",IF(NOT(OR(F14="新規",F14="訂正",F14="逆移動")),"種別を確認",IF(AND(E14&lt;&gt;"未確認",NOT(IF(ISNUMBER(D14),AND(D14&gt;=1,D14&lt;=1000000,D14=INT(D14)),FALSE()))),"確定/取消の数量は1〜100万個の整数",IF(AND(E14="未確認",COUNTA(D14)&gt;0),"未確認の数量は空欄",IF(NOT(IF(ISNUMBER(H14),AND(H14&gt;=43831,H14&lt;73051,H14=INT(H14)),FALSE())),"記録確認日は時刻なしで必須",IF(OR(B14&gt;H14,H14&gt;入出庫集計!$B$4),"発生日≦確認日≦基準日を確認",IF(AND(F14="新規",COUNTA(G14)&gt;0),"新規の参照元は空欄",IF(AND(F14&lt;&gt;"新規",NOT(AND(ISTEXT(G14),LEN(G14)=8,EXACT(LEFT(G14,4),"MOV-"),ISNUMBER(FIND(MID(G14,5,1)&amp;"x","0x1x2x3x4x5x6x7x8x9x")),ISNUMBER(FIND(MID(G14,6,1)&amp;"x","0x1x2x3x4x5x6x7x8x9x")),ISNUMBER(FIND(MID(G14,7,1)&amp;"x","0x1x2x3x4x5x6x7x8x9x")),ISNUMBER(FIND(MID(G14,8,1)&amp;"x","0x1x2x3x4x5x6x7x8x9x"))))),"訂正/逆移動の参照元IDが必須",IF(AND(F14&lt;&gt;"新規",G14&gt;=A14),"参照元は自分より小さいID",IF(AND(F14&lt;&gt;"新規",COUNTIFS($A$8:$A$107,G14)&lt;&gt;1),"参照元が一意にありません",IF(AND(F14&lt;&gt;"新規",COUNTIFS($A$8:$A$107,G14,$F$8:$F$107,"新規")+COUNTIFS($A$8:$A$107,G14,$F$8:$F$107,"訂正")&lt;&gt;1),"逆移動を訂正/逆移動の元にできません",IF(AND(F14="訂正",COUNTIFS($A$8:$A$107,G14,$E$8:$E$107,"取消")&lt;&gt;1),"訂正の参照元は取消済が必要",IF(AND(F14="訂正",COUNTIFS($F$8:$F$107,"訂正",$G$8:$G$107,G14)&gt;1),"同じ元記録への訂正は1行まで",IF(AND(F14="逆移動",E14&lt;&gt;"取消",COUNTIFS($A$8:$A$107,G14,$E$8:$E$107,"確定")&lt;&gt;1),"有効な逆移動の元は確定が必要",IF(AND(F14="逆移動",E14="取消",COUNTIFS($A$8:$A$107,G14,$E$8:$E$107,"確定")+COUNTIFS($A$8:$A$107,G14,$E$8:$E$107,"取消")&lt;&gt;1),"取消済の逆移動も元の状態を確認",IF(AND(F14="逆移動",COUNTIFS($A$8:$A$107,G14,$C$8:$C$107,"&lt;&gt;"&amp;C14)&lt;&gt;1),"逆移動は元と反対の入出区分",IF(AND(F14="逆移動",B14&lt;SUMIFS($B$8:$B$107,$A$8:$A$107,G14)),"逆移動日が元より前",IF(AND(F14="逆移動",SUMIFS($D$8:$D$107,$F$8:$F$107,"逆移動",$G$8:$G$107,G14,$E$8:$E$107,"確定")&gt;SUMIFS($D$8:$D$107,$A$8:$A$107,G14)),"確定逆移動の合計が元数量を超過","確認済み")))))))))))))))))))))))</f>
        <v>確認済み</v>
      </c>
      <c r="N14" s="1" t="n">
        <f aca="false">IF(M14="","",IF(M14="確認済み",0,1))</f>
        <v>0</v>
      </c>
      <c r="O14" s="1" t="n">
        <f aca="false">IF(COUNTA(A14:H14)=0,IF(AND(M14="",N14="",I14="",J14="",K14="",L14=""),0,1),IF(NOT(AND(ISTEXT(M14),M14=IF(COUNTA(A14:H14)=0,"",IF(NOT(AND(ISTEXT(A14),LEN(A14)=8,EXACT(LEFT(A14,4),"MOV-"),ISNUMBER(FIND(MID(A14,5,1)&amp;"x","0x1x2x3x4x5x6x7x8x9x")),ISNUMBER(FIND(MID(A14,6,1)&amp;"x","0x1x2x3x4x5x6x7x8x9x")),ISNUMBER(FIND(MID(A14,7,1)&amp;"x","0x1x2x3x4x5x6x7x8x9x")),ISNUMBER(FIND(MID(A14,8,1)&amp;"x","0x1x2x3x4x5x6x7x8x9x")))),"IDはMOV-と半角数字4桁",IF(COUNTIFS($A$8:$A$107,A14)&gt;1,"記録IDが重複",IF(NOT(IF(ISNUMBER(B14),AND(B14&gt;=43831,B14&lt;73051,B14=INT(B14)),FALSE())),"発生日は時刻なしで必須",IF(NOT(OR(C14="入庫",C14="出庫")),"入出区分を確認",IF(NOT(OR(E14="確定",E14="取消",E14="未確認")),"状態を確認",IF(NOT(OR(F14="新規",F14="訂正",F14="逆移動")),"種別を確認",IF(AND(E14&lt;&gt;"未確認",NOT(IF(ISNUMBER(D14),AND(D14&gt;=1,D14&lt;=1000000,D14=INT(D14)),FALSE()))),"確定/取消の数量は1〜100万個の整数",IF(AND(E14="未確認",COUNTA(D14)&gt;0),"未確認の数量は空欄",IF(NOT(IF(ISNUMBER(H14),AND(H14&gt;=43831,H14&lt;73051,H14=INT(H14)),FALSE())),"記録確認日は時刻なしで必須",IF(OR(B14&gt;H14,H14&gt;入出庫集計!$B$4),"発生日≦確認日≦基準日を確認",IF(AND(F14="新規",COUNTA(G14)&gt;0),"新規の参照元は空欄",IF(AND(F14&lt;&gt;"新規",NOT(AND(ISTEXT(G14),LEN(G14)=8,EXACT(LEFT(G14,4),"MOV-"),ISNUMBER(FIND(MID(G14,5,1)&amp;"x","0x1x2x3x4x5x6x7x8x9x")),ISNUMBER(FIND(MID(G14,6,1)&amp;"x","0x1x2x3x4x5x6x7x8x9x")),ISNUMBER(FIND(MID(G14,7,1)&amp;"x","0x1x2x3x4x5x6x7x8x9x")),ISNUMBER(FIND(MID(G14,8,1)&amp;"x","0x1x2x3x4x5x6x7x8x9x"))))),"訂正/逆移動の参照元IDが必須",IF(AND(F14&lt;&gt;"新規",G14&gt;=A14),"参照元は自分より小さいID",IF(AND(F14&lt;&gt;"新規",COUNTIFS($A$8:$A$107,G14)&lt;&gt;1),"参照元が一意にありません",IF(AND(F14&lt;&gt;"新規",COUNTIFS($A$8:$A$107,G14,$F$8:$F$107,"新規")+COUNTIFS($A$8:$A$107,G14,$F$8:$F$107,"訂正")&lt;&gt;1),"逆移動を訂正/逆移動の元にできません",IF(AND(F14="訂正",COUNTIFS($A$8:$A$107,G14,$E$8:$E$107,"取消")&lt;&gt;1),"訂正の参照元は取消済が必要",IF(AND(F14="訂正",COUNTIFS($F$8:$F$107,"訂正",$G$8:$G$107,G14)&gt;1),"同じ元記録への訂正は1行まで",IF(AND(F14="逆移動",E14&lt;&gt;"取消",COUNTIFS($A$8:$A$107,G14,$E$8:$E$107,"確定")&lt;&gt;1),"有効な逆移動の元は確定が必要",IF(AND(F14="逆移動",E14="取消",COUNTIFS($A$8:$A$107,G14,$E$8:$E$107,"確定")+COUNTIFS($A$8:$A$107,G14,$E$8:$E$107,"取消")&lt;&gt;1),"取消済の逆移動も元の状態を確認",IF(AND(F14="逆移動",COUNTIFS($A$8:$A$107,G14,$C$8:$C$107,"&lt;&gt;"&amp;C14)&lt;&gt;1),"逆移動は元と反対の入出区分",IF(AND(F14="逆移動",B14&lt;SUMIFS($B$8:$B$107,$A$8:$A$107,G14)),"逆移動日が元より前",IF(AND(F14="逆移動",SUMIFS($D$8:$D$107,$F$8:$F$107,"逆移動",$G$8:$G$107,G14,$E$8:$E$107,"確定")&gt;SUMIFS($D$8:$D$107,$A$8:$A$107,G14)),"確定逆移動の合計が元数量を超過","確認済み"))))))))))))))))))))))),ISNUMBER(N14),N14=IF(M14="確認済み",0,1))),1,IF(N14&lt;&gt;0,0,IF(AND(ISNUMBER(I14),I14=IF(AND(B14&gt;=入出庫集計!$B$3,B14&lt;=入出庫集計!$E$3),1,0),IF(OR(I14&lt;&gt;1,E14="未確認"),ISTEXT(J14),ISNUMBER(J14)),J14=IF(I14&lt;&gt;1,"",IF(E14="未確認","",IF(AND(E14="確定",C14="入庫"),D14,0))),IF(OR(I14&lt;&gt;1,E14="未確認"),ISTEXT(K14),ISNUMBER(K14)),K14=IF(I14&lt;&gt;1,"",IF(E14="未確認","",IF(AND(E14="確定",C14="出庫"),D14,0))),ISNUMBER(L14),L14=IF(AND(I14=1,E14="未確認"),1,0)),0,1))))</f>
        <v>0</v>
      </c>
    </row>
    <row r="15" customFormat="false" ht="30" hidden="false" customHeight="true" outlineLevel="0" collapsed="false">
      <c r="A15" s="4" t="s">
        <v>56</v>
      </c>
      <c r="B15" s="10" t="n">
        <v>46328</v>
      </c>
      <c r="C15" s="11" t="s">
        <v>46</v>
      </c>
      <c r="D15" s="12" t="n">
        <v>2</v>
      </c>
      <c r="E15" s="11" t="s">
        <v>43</v>
      </c>
      <c r="F15" s="11" t="s">
        <v>48</v>
      </c>
      <c r="G15" s="14" t="s">
        <v>41</v>
      </c>
      <c r="H15" s="10" t="n">
        <v>46328</v>
      </c>
      <c r="I15" s="1" t="n">
        <f aca="false">IF(M15="","",IF(N15&lt;&gt;0,NA(),IF(AND(B15&gt;=入出庫集計!$B$3,B15&lt;=入出庫集計!$E$3),1,0)))</f>
        <v>0</v>
      </c>
      <c r="J15" s="5" t="str">
        <f aca="false">IF(M15="","",IF(N15&lt;&gt;0,NA(),IF(I15&lt;&gt;1,"",IF(E15="未確認","",IF(AND(E15="確定",C15="入庫"),D15,0)))))</f>
        <v/>
      </c>
      <c r="K15" s="5" t="str">
        <f aca="false">IF(M15="","",IF(N15&lt;&gt;0,NA(),IF(I15&lt;&gt;1,"",IF(E15="未確認","",IF(AND(E15="確定",C15="出庫"),D15,0)))))</f>
        <v/>
      </c>
      <c r="L15" s="1" t="n">
        <f aca="false">IF(M15="","",IF(N15&lt;&gt;0,NA(),IF(AND(I15=1,E15="未確認"),1,0)))</f>
        <v>0</v>
      </c>
      <c r="M15" s="1" t="str">
        <f aca="false">IF(COUNTA(A15:H15)=0,"",IF(NOT(AND(ISTEXT(A15),LEN(A15)=8,EXACT(LEFT(A15,4),"MOV-"),ISNUMBER(FIND(MID(A15,5,1)&amp;"x","0x1x2x3x4x5x6x7x8x9x")),ISNUMBER(FIND(MID(A15,6,1)&amp;"x","0x1x2x3x4x5x6x7x8x9x")),ISNUMBER(FIND(MID(A15,7,1)&amp;"x","0x1x2x3x4x5x6x7x8x9x")),ISNUMBER(FIND(MID(A15,8,1)&amp;"x","0x1x2x3x4x5x6x7x8x9x")))),"IDはMOV-と半角数字4桁",IF(COUNTIFS($A$8:$A$107,A15)&gt;1,"記録IDが重複",IF(NOT(IF(ISNUMBER(B15),AND(B15&gt;=43831,B15&lt;73051,B15=INT(B15)),FALSE())),"発生日は時刻なしで必須",IF(NOT(OR(C15="入庫",C15="出庫")),"入出区分を確認",IF(NOT(OR(E15="確定",E15="取消",E15="未確認")),"状態を確認",IF(NOT(OR(F15="新規",F15="訂正",F15="逆移動")),"種別を確認",IF(AND(E15&lt;&gt;"未確認",NOT(IF(ISNUMBER(D15),AND(D15&gt;=1,D15&lt;=1000000,D15=INT(D15)),FALSE()))),"確定/取消の数量は1〜100万個の整数",IF(AND(E15="未確認",COUNTA(D15)&gt;0),"未確認の数量は空欄",IF(NOT(IF(ISNUMBER(H15),AND(H15&gt;=43831,H15&lt;73051,H15=INT(H15)),FALSE())),"記録確認日は時刻なしで必須",IF(OR(B15&gt;H15,H15&gt;入出庫集計!$B$4),"発生日≦確認日≦基準日を確認",IF(AND(F15="新規",COUNTA(G15)&gt;0),"新規の参照元は空欄",IF(AND(F15&lt;&gt;"新規",NOT(AND(ISTEXT(G15),LEN(G15)=8,EXACT(LEFT(G15,4),"MOV-"),ISNUMBER(FIND(MID(G15,5,1)&amp;"x","0x1x2x3x4x5x6x7x8x9x")),ISNUMBER(FIND(MID(G15,6,1)&amp;"x","0x1x2x3x4x5x6x7x8x9x")),ISNUMBER(FIND(MID(G15,7,1)&amp;"x","0x1x2x3x4x5x6x7x8x9x")),ISNUMBER(FIND(MID(G15,8,1)&amp;"x","0x1x2x3x4x5x6x7x8x9x"))))),"訂正/逆移動の参照元IDが必須",IF(AND(F15&lt;&gt;"新規",G15&gt;=A15),"参照元は自分より小さいID",IF(AND(F15&lt;&gt;"新規",COUNTIFS($A$8:$A$107,G15)&lt;&gt;1),"参照元が一意にありません",IF(AND(F15&lt;&gt;"新規",COUNTIFS($A$8:$A$107,G15,$F$8:$F$107,"新規")+COUNTIFS($A$8:$A$107,G15,$F$8:$F$107,"訂正")&lt;&gt;1),"逆移動を訂正/逆移動の元にできません",IF(AND(F15="訂正",COUNTIFS($A$8:$A$107,G15,$E$8:$E$107,"取消")&lt;&gt;1),"訂正の参照元は取消済が必要",IF(AND(F15="訂正",COUNTIFS($F$8:$F$107,"訂正",$G$8:$G$107,G15)&gt;1),"同じ元記録への訂正は1行まで",IF(AND(F15="逆移動",E15&lt;&gt;"取消",COUNTIFS($A$8:$A$107,G15,$E$8:$E$107,"確定")&lt;&gt;1),"有効な逆移動の元は確定が必要",IF(AND(F15="逆移動",E15="取消",COUNTIFS($A$8:$A$107,G15,$E$8:$E$107,"確定")+COUNTIFS($A$8:$A$107,G15,$E$8:$E$107,"取消")&lt;&gt;1),"取消済の逆移動も元の状態を確認",IF(AND(F15="逆移動",COUNTIFS($A$8:$A$107,G15,$C$8:$C$107,"&lt;&gt;"&amp;C15)&lt;&gt;1),"逆移動は元と反対の入出区分",IF(AND(F15="逆移動",B15&lt;SUMIFS($B$8:$B$107,$A$8:$A$107,G15)),"逆移動日が元より前",IF(AND(F15="逆移動",SUMIFS($D$8:$D$107,$F$8:$F$107,"逆移動",$G$8:$G$107,G15,$E$8:$E$107,"確定")&gt;SUMIFS($D$8:$D$107,$A$8:$A$107,G15)),"確定逆移動の合計が元数量を超過","確認済み")))))))))))))))))))))))</f>
        <v>確認済み</v>
      </c>
      <c r="N15" s="1" t="n">
        <f aca="false">IF(M15="","",IF(M15="確認済み",0,1))</f>
        <v>0</v>
      </c>
      <c r="O15" s="1" t="n">
        <f aca="false">IF(COUNTA(A15:H15)=0,IF(AND(M15="",N15="",I15="",J15="",K15="",L15=""),0,1),IF(NOT(AND(ISTEXT(M15),M15=IF(COUNTA(A15:H15)=0,"",IF(NOT(AND(ISTEXT(A15),LEN(A15)=8,EXACT(LEFT(A15,4),"MOV-"),ISNUMBER(FIND(MID(A15,5,1)&amp;"x","0x1x2x3x4x5x6x7x8x9x")),ISNUMBER(FIND(MID(A15,6,1)&amp;"x","0x1x2x3x4x5x6x7x8x9x")),ISNUMBER(FIND(MID(A15,7,1)&amp;"x","0x1x2x3x4x5x6x7x8x9x")),ISNUMBER(FIND(MID(A15,8,1)&amp;"x","0x1x2x3x4x5x6x7x8x9x")))),"IDはMOV-と半角数字4桁",IF(COUNTIFS($A$8:$A$107,A15)&gt;1,"記録IDが重複",IF(NOT(IF(ISNUMBER(B15),AND(B15&gt;=43831,B15&lt;73051,B15=INT(B15)),FALSE())),"発生日は時刻なしで必須",IF(NOT(OR(C15="入庫",C15="出庫")),"入出区分を確認",IF(NOT(OR(E15="確定",E15="取消",E15="未確認")),"状態を確認",IF(NOT(OR(F15="新規",F15="訂正",F15="逆移動")),"種別を確認",IF(AND(E15&lt;&gt;"未確認",NOT(IF(ISNUMBER(D15),AND(D15&gt;=1,D15&lt;=1000000,D15=INT(D15)),FALSE()))),"確定/取消の数量は1〜100万個の整数",IF(AND(E15="未確認",COUNTA(D15)&gt;0),"未確認の数量は空欄",IF(NOT(IF(ISNUMBER(H15),AND(H15&gt;=43831,H15&lt;73051,H15=INT(H15)),FALSE())),"記録確認日は時刻なしで必須",IF(OR(B15&gt;H15,H15&gt;入出庫集計!$B$4),"発生日≦確認日≦基準日を確認",IF(AND(F15="新規",COUNTA(G15)&gt;0),"新規の参照元は空欄",IF(AND(F15&lt;&gt;"新規",NOT(AND(ISTEXT(G15),LEN(G15)=8,EXACT(LEFT(G15,4),"MOV-"),ISNUMBER(FIND(MID(G15,5,1)&amp;"x","0x1x2x3x4x5x6x7x8x9x")),ISNUMBER(FIND(MID(G15,6,1)&amp;"x","0x1x2x3x4x5x6x7x8x9x")),ISNUMBER(FIND(MID(G15,7,1)&amp;"x","0x1x2x3x4x5x6x7x8x9x")),ISNUMBER(FIND(MID(G15,8,1)&amp;"x","0x1x2x3x4x5x6x7x8x9x"))))),"訂正/逆移動の参照元IDが必須",IF(AND(F15&lt;&gt;"新規",G15&gt;=A15),"参照元は自分より小さいID",IF(AND(F15&lt;&gt;"新規",COUNTIFS($A$8:$A$107,G15)&lt;&gt;1),"参照元が一意にありません",IF(AND(F15&lt;&gt;"新規",COUNTIFS($A$8:$A$107,G15,$F$8:$F$107,"新規")+COUNTIFS($A$8:$A$107,G15,$F$8:$F$107,"訂正")&lt;&gt;1),"逆移動を訂正/逆移動の元にできません",IF(AND(F15="訂正",COUNTIFS($A$8:$A$107,G15,$E$8:$E$107,"取消")&lt;&gt;1),"訂正の参照元は取消済が必要",IF(AND(F15="訂正",COUNTIFS($F$8:$F$107,"訂正",$G$8:$G$107,G15)&gt;1),"同じ元記録への訂正は1行まで",IF(AND(F15="逆移動",E15&lt;&gt;"取消",COUNTIFS($A$8:$A$107,G15,$E$8:$E$107,"確定")&lt;&gt;1),"有効な逆移動の元は確定が必要",IF(AND(F15="逆移動",E15="取消",COUNTIFS($A$8:$A$107,G15,$E$8:$E$107,"確定")+COUNTIFS($A$8:$A$107,G15,$E$8:$E$107,"取消")&lt;&gt;1),"取消済の逆移動も元の状態を確認",IF(AND(F15="逆移動",COUNTIFS($A$8:$A$107,G15,$C$8:$C$107,"&lt;&gt;"&amp;C15)&lt;&gt;1),"逆移動は元と反対の入出区分",IF(AND(F15="逆移動",B15&lt;SUMIFS($B$8:$B$107,$A$8:$A$107,G15)),"逆移動日が元より前",IF(AND(F15="逆移動",SUMIFS($D$8:$D$107,$F$8:$F$107,"逆移動",$G$8:$G$107,G15,$E$8:$E$107,"確定")&gt;SUMIFS($D$8:$D$107,$A$8:$A$107,G15)),"確定逆移動の合計が元数量を超過","確認済み"))))))))))))))))))))))),ISNUMBER(N15),N15=IF(M15="確認済み",0,1))),1,IF(N15&lt;&gt;0,0,IF(AND(ISNUMBER(I15),I15=IF(AND(B15&gt;=入出庫集計!$B$3,B15&lt;=入出庫集計!$E$3),1,0),IF(OR(I15&lt;&gt;1,E15="未確認"),ISTEXT(J15),ISNUMBER(J15)),J15=IF(I15&lt;&gt;1,"",IF(E15="未確認","",IF(AND(E15="確定",C15="入庫"),D15,0))),IF(OR(I15&lt;&gt;1,E15="未確認"),ISTEXT(K15),ISNUMBER(K15)),K15=IF(I15&lt;&gt;1,"",IF(E15="未確認","",IF(AND(E15="確定",C15="出庫"),D15,0))),ISNUMBER(L15),L15=IF(AND(I15=1,E15="未確認"),1,0)),0,1))))</f>
        <v>0</v>
      </c>
    </row>
    <row r="16" customFormat="false" ht="30" hidden="false" customHeight="true" outlineLevel="0" collapsed="false">
      <c r="A16" s="4" t="s">
        <v>57</v>
      </c>
      <c r="B16" s="10" t="n">
        <v>46307</v>
      </c>
      <c r="C16" s="11" t="s">
        <v>42</v>
      </c>
      <c r="D16" s="12" t="n">
        <v>8</v>
      </c>
      <c r="E16" s="11" t="s">
        <v>51</v>
      </c>
      <c r="F16" s="11" t="s">
        <v>48</v>
      </c>
      <c r="G16" s="14" t="s">
        <v>45</v>
      </c>
      <c r="H16" s="10" t="n">
        <v>46308</v>
      </c>
      <c r="I16" s="1" t="n">
        <f aca="false">IF(M16="","",IF(N16&lt;&gt;0,NA(),IF(AND(B16&gt;=入出庫集計!$B$3,B16&lt;=入出庫集計!$E$3),1,0)))</f>
        <v>1</v>
      </c>
      <c r="J16" s="5" t="n">
        <f aca="false">IF(M16="","",IF(N16&lt;&gt;0,NA(),IF(I16&lt;&gt;1,"",IF(E16="未確認","",IF(AND(E16="確定",C16="入庫"),D16,0)))))</f>
        <v>0</v>
      </c>
      <c r="K16" s="5" t="n">
        <f aca="false">IF(M16="","",IF(N16&lt;&gt;0,NA(),IF(I16&lt;&gt;1,"",IF(E16="未確認","",IF(AND(E16="確定",C16="出庫"),D16,0)))))</f>
        <v>0</v>
      </c>
      <c r="L16" s="1" t="n">
        <f aca="false">IF(M16="","",IF(N16&lt;&gt;0,NA(),IF(AND(I16=1,E16="未確認"),1,0)))</f>
        <v>0</v>
      </c>
      <c r="M16" s="1" t="str">
        <f aca="false">IF(COUNTA(A16:H16)=0,"",IF(NOT(AND(ISTEXT(A16),LEN(A16)=8,EXACT(LEFT(A16,4),"MOV-"),ISNUMBER(FIND(MID(A16,5,1)&amp;"x","0x1x2x3x4x5x6x7x8x9x")),ISNUMBER(FIND(MID(A16,6,1)&amp;"x","0x1x2x3x4x5x6x7x8x9x")),ISNUMBER(FIND(MID(A16,7,1)&amp;"x","0x1x2x3x4x5x6x7x8x9x")),ISNUMBER(FIND(MID(A16,8,1)&amp;"x","0x1x2x3x4x5x6x7x8x9x")))),"IDはMOV-と半角数字4桁",IF(COUNTIFS($A$8:$A$107,A16)&gt;1,"記録IDが重複",IF(NOT(IF(ISNUMBER(B16),AND(B16&gt;=43831,B16&lt;73051,B16=INT(B16)),FALSE())),"発生日は時刻なしで必須",IF(NOT(OR(C16="入庫",C16="出庫")),"入出区分を確認",IF(NOT(OR(E16="確定",E16="取消",E16="未確認")),"状態を確認",IF(NOT(OR(F16="新規",F16="訂正",F16="逆移動")),"種別を確認",IF(AND(E16&lt;&gt;"未確認",NOT(IF(ISNUMBER(D16),AND(D16&gt;=1,D16&lt;=1000000,D16=INT(D16)),FALSE()))),"確定/取消の数量は1〜100万個の整数",IF(AND(E16="未確認",COUNTA(D16)&gt;0),"未確認の数量は空欄",IF(NOT(IF(ISNUMBER(H16),AND(H16&gt;=43831,H16&lt;73051,H16=INT(H16)),FALSE())),"記録確認日は時刻なしで必須",IF(OR(B16&gt;H16,H16&gt;入出庫集計!$B$4),"発生日≦確認日≦基準日を確認",IF(AND(F16="新規",COUNTA(G16)&gt;0),"新規の参照元は空欄",IF(AND(F16&lt;&gt;"新規",NOT(AND(ISTEXT(G16),LEN(G16)=8,EXACT(LEFT(G16,4),"MOV-"),ISNUMBER(FIND(MID(G16,5,1)&amp;"x","0x1x2x3x4x5x6x7x8x9x")),ISNUMBER(FIND(MID(G16,6,1)&amp;"x","0x1x2x3x4x5x6x7x8x9x")),ISNUMBER(FIND(MID(G16,7,1)&amp;"x","0x1x2x3x4x5x6x7x8x9x")),ISNUMBER(FIND(MID(G16,8,1)&amp;"x","0x1x2x3x4x5x6x7x8x9x"))))),"訂正/逆移動の参照元IDが必須",IF(AND(F16&lt;&gt;"新規",G16&gt;=A16),"参照元は自分より小さいID",IF(AND(F16&lt;&gt;"新規",COUNTIFS($A$8:$A$107,G16)&lt;&gt;1),"参照元が一意にありません",IF(AND(F16&lt;&gt;"新規",COUNTIFS($A$8:$A$107,G16,$F$8:$F$107,"新規")+COUNTIFS($A$8:$A$107,G16,$F$8:$F$107,"訂正")&lt;&gt;1),"逆移動を訂正/逆移動の元にできません",IF(AND(F16="訂正",COUNTIFS($A$8:$A$107,G16,$E$8:$E$107,"取消")&lt;&gt;1),"訂正の参照元は取消済が必要",IF(AND(F16="訂正",COUNTIFS($F$8:$F$107,"訂正",$G$8:$G$107,G16)&gt;1),"同じ元記録への訂正は1行まで",IF(AND(F16="逆移動",E16&lt;&gt;"取消",COUNTIFS($A$8:$A$107,G16,$E$8:$E$107,"確定")&lt;&gt;1),"有効な逆移動の元は確定が必要",IF(AND(F16="逆移動",E16="取消",COUNTIFS($A$8:$A$107,G16,$E$8:$E$107,"確定")+COUNTIFS($A$8:$A$107,G16,$E$8:$E$107,"取消")&lt;&gt;1),"取消済の逆移動も元の状態を確認",IF(AND(F16="逆移動",COUNTIFS($A$8:$A$107,G16,$C$8:$C$107,"&lt;&gt;"&amp;C16)&lt;&gt;1),"逆移動は元と反対の入出区分",IF(AND(F16="逆移動",B16&lt;SUMIFS($B$8:$B$107,$A$8:$A$107,G16)),"逆移動日が元より前",IF(AND(F16="逆移動",SUMIFS($D$8:$D$107,$F$8:$F$107,"逆移動",$G$8:$G$107,G16,$E$8:$E$107,"確定")&gt;SUMIFS($D$8:$D$107,$A$8:$A$107,G16)),"確定逆移動の合計が元数量を超過","確認済み")))))))))))))))))))))))</f>
        <v>確認済み</v>
      </c>
      <c r="N16" s="1" t="n">
        <f aca="false">IF(M16="","",IF(M16="確認済み",0,1))</f>
        <v>0</v>
      </c>
      <c r="O16" s="1" t="n">
        <f aca="false">IF(COUNTA(A16:H16)=0,IF(AND(M16="",N16="",I16="",J16="",K16="",L16=""),0,1),IF(NOT(AND(ISTEXT(M16),M16=IF(COUNTA(A16:H16)=0,"",IF(NOT(AND(ISTEXT(A16),LEN(A16)=8,EXACT(LEFT(A16,4),"MOV-"),ISNUMBER(FIND(MID(A16,5,1)&amp;"x","0x1x2x3x4x5x6x7x8x9x")),ISNUMBER(FIND(MID(A16,6,1)&amp;"x","0x1x2x3x4x5x6x7x8x9x")),ISNUMBER(FIND(MID(A16,7,1)&amp;"x","0x1x2x3x4x5x6x7x8x9x")),ISNUMBER(FIND(MID(A16,8,1)&amp;"x","0x1x2x3x4x5x6x7x8x9x")))),"IDはMOV-と半角数字4桁",IF(COUNTIFS($A$8:$A$107,A16)&gt;1,"記録IDが重複",IF(NOT(IF(ISNUMBER(B16),AND(B16&gt;=43831,B16&lt;73051,B16=INT(B16)),FALSE())),"発生日は時刻なしで必須",IF(NOT(OR(C16="入庫",C16="出庫")),"入出区分を確認",IF(NOT(OR(E16="確定",E16="取消",E16="未確認")),"状態を確認",IF(NOT(OR(F16="新規",F16="訂正",F16="逆移動")),"種別を確認",IF(AND(E16&lt;&gt;"未確認",NOT(IF(ISNUMBER(D16),AND(D16&gt;=1,D16&lt;=1000000,D16=INT(D16)),FALSE()))),"確定/取消の数量は1〜100万個の整数",IF(AND(E16="未確認",COUNTA(D16)&gt;0),"未確認の数量は空欄",IF(NOT(IF(ISNUMBER(H16),AND(H16&gt;=43831,H16&lt;73051,H16=INT(H16)),FALSE())),"記録確認日は時刻なしで必須",IF(OR(B16&gt;H16,H16&gt;入出庫集計!$B$4),"発生日≦確認日≦基準日を確認",IF(AND(F16="新規",COUNTA(G16)&gt;0),"新規の参照元は空欄",IF(AND(F16&lt;&gt;"新規",NOT(AND(ISTEXT(G16),LEN(G16)=8,EXACT(LEFT(G16,4),"MOV-"),ISNUMBER(FIND(MID(G16,5,1)&amp;"x","0x1x2x3x4x5x6x7x8x9x")),ISNUMBER(FIND(MID(G16,6,1)&amp;"x","0x1x2x3x4x5x6x7x8x9x")),ISNUMBER(FIND(MID(G16,7,1)&amp;"x","0x1x2x3x4x5x6x7x8x9x")),ISNUMBER(FIND(MID(G16,8,1)&amp;"x","0x1x2x3x4x5x6x7x8x9x"))))),"訂正/逆移動の参照元IDが必須",IF(AND(F16&lt;&gt;"新規",G16&gt;=A16),"参照元は自分より小さいID",IF(AND(F16&lt;&gt;"新規",COUNTIFS($A$8:$A$107,G16)&lt;&gt;1),"参照元が一意にありません",IF(AND(F16&lt;&gt;"新規",COUNTIFS($A$8:$A$107,G16,$F$8:$F$107,"新規")+COUNTIFS($A$8:$A$107,G16,$F$8:$F$107,"訂正")&lt;&gt;1),"逆移動を訂正/逆移動の元にできません",IF(AND(F16="訂正",COUNTIFS($A$8:$A$107,G16,$E$8:$E$107,"取消")&lt;&gt;1),"訂正の参照元は取消済が必要",IF(AND(F16="訂正",COUNTIFS($F$8:$F$107,"訂正",$G$8:$G$107,G16)&gt;1),"同じ元記録への訂正は1行まで",IF(AND(F16="逆移動",E16&lt;&gt;"取消",COUNTIFS($A$8:$A$107,G16,$E$8:$E$107,"確定")&lt;&gt;1),"有効な逆移動の元は確定が必要",IF(AND(F16="逆移動",E16="取消",COUNTIFS($A$8:$A$107,G16,$E$8:$E$107,"確定")+COUNTIFS($A$8:$A$107,G16,$E$8:$E$107,"取消")&lt;&gt;1),"取消済の逆移動も元の状態を確認",IF(AND(F16="逆移動",COUNTIFS($A$8:$A$107,G16,$C$8:$C$107,"&lt;&gt;"&amp;C16)&lt;&gt;1),"逆移動は元と反対の入出区分",IF(AND(F16="逆移動",B16&lt;SUMIFS($B$8:$B$107,$A$8:$A$107,G16)),"逆移動日が元より前",IF(AND(F16="逆移動",SUMIFS($D$8:$D$107,$F$8:$F$107,"逆移動",$G$8:$G$107,G16,$E$8:$E$107,"確定")&gt;SUMIFS($D$8:$D$107,$A$8:$A$107,G16)),"確定逆移動の合計が元数量を超過","確認済み"))))))))))))))))))))))),ISNUMBER(N16),N16=IF(M16="確認済み",0,1))),1,IF(N16&lt;&gt;0,0,IF(AND(ISNUMBER(I16),I16=IF(AND(B16&gt;=入出庫集計!$B$3,B16&lt;=入出庫集計!$E$3),1,0),IF(OR(I16&lt;&gt;1,E16="未確認"),ISTEXT(J16),ISNUMBER(J16)),J16=IF(I16&lt;&gt;1,"",IF(E16="未確認","",IF(AND(E16="確定",C16="入庫"),D16,0))),IF(OR(I16&lt;&gt;1,E16="未確認"),ISTEXT(K16),ISNUMBER(K16)),K16=IF(I16&lt;&gt;1,"",IF(E16="未確認","",IF(AND(E16="確定",C16="出庫"),D16,0))),ISNUMBER(L16),L16=IF(AND(I16=1,E16="未確認"),1,0)),0,1))))</f>
        <v>0</v>
      </c>
    </row>
    <row r="17" customFormat="false" ht="30" hidden="false" customHeight="true" outlineLevel="0" collapsed="false">
      <c r="A17" s="4" t="s">
        <v>58</v>
      </c>
      <c r="B17" s="10" t="n">
        <v>46310</v>
      </c>
      <c r="C17" s="11" t="s">
        <v>42</v>
      </c>
      <c r="D17" s="12" t="n">
        <v>20</v>
      </c>
      <c r="E17" s="11" t="s">
        <v>43</v>
      </c>
      <c r="F17" s="11" t="s">
        <v>44</v>
      </c>
      <c r="G17" s="14"/>
      <c r="H17" s="10" t="n">
        <v>46310</v>
      </c>
      <c r="I17" s="1" t="n">
        <f aca="false">IF(M17="","",IF(N17&lt;&gt;0,NA(),IF(AND(B17&gt;=入出庫集計!$B$3,B17&lt;=入出庫集計!$E$3),1,0)))</f>
        <v>1</v>
      </c>
      <c r="J17" s="5" t="n">
        <f aca="false">IF(M17="","",IF(N17&lt;&gt;0,NA(),IF(I17&lt;&gt;1,"",IF(E17="未確認","",IF(AND(E17="確定",C17="入庫"),D17,0)))))</f>
        <v>20</v>
      </c>
      <c r="K17" s="5" t="n">
        <f aca="false">IF(M17="","",IF(N17&lt;&gt;0,NA(),IF(I17&lt;&gt;1,"",IF(E17="未確認","",IF(AND(E17="確定",C17="出庫"),D17,0)))))</f>
        <v>0</v>
      </c>
      <c r="L17" s="1" t="n">
        <f aca="false">IF(M17="","",IF(N17&lt;&gt;0,NA(),IF(AND(I17=1,E17="未確認"),1,0)))</f>
        <v>0</v>
      </c>
      <c r="M17" s="1" t="str">
        <f aca="false">IF(COUNTA(A17:H17)=0,"",IF(NOT(AND(ISTEXT(A17),LEN(A17)=8,EXACT(LEFT(A17,4),"MOV-"),ISNUMBER(FIND(MID(A17,5,1)&amp;"x","0x1x2x3x4x5x6x7x8x9x")),ISNUMBER(FIND(MID(A17,6,1)&amp;"x","0x1x2x3x4x5x6x7x8x9x")),ISNUMBER(FIND(MID(A17,7,1)&amp;"x","0x1x2x3x4x5x6x7x8x9x")),ISNUMBER(FIND(MID(A17,8,1)&amp;"x","0x1x2x3x4x5x6x7x8x9x")))),"IDはMOV-と半角数字4桁",IF(COUNTIFS($A$8:$A$107,A17)&gt;1,"記録IDが重複",IF(NOT(IF(ISNUMBER(B17),AND(B17&gt;=43831,B17&lt;73051,B17=INT(B17)),FALSE())),"発生日は時刻なしで必須",IF(NOT(OR(C17="入庫",C17="出庫")),"入出区分を確認",IF(NOT(OR(E17="確定",E17="取消",E17="未確認")),"状態を確認",IF(NOT(OR(F17="新規",F17="訂正",F17="逆移動")),"種別を確認",IF(AND(E17&lt;&gt;"未確認",NOT(IF(ISNUMBER(D17),AND(D17&gt;=1,D17&lt;=1000000,D17=INT(D17)),FALSE()))),"確定/取消の数量は1〜100万個の整数",IF(AND(E17="未確認",COUNTA(D17)&gt;0),"未確認の数量は空欄",IF(NOT(IF(ISNUMBER(H17),AND(H17&gt;=43831,H17&lt;73051,H17=INT(H17)),FALSE())),"記録確認日は時刻なしで必須",IF(OR(B17&gt;H17,H17&gt;入出庫集計!$B$4),"発生日≦確認日≦基準日を確認",IF(AND(F17="新規",COUNTA(G17)&gt;0),"新規の参照元は空欄",IF(AND(F17&lt;&gt;"新規",NOT(AND(ISTEXT(G17),LEN(G17)=8,EXACT(LEFT(G17,4),"MOV-"),ISNUMBER(FIND(MID(G17,5,1)&amp;"x","0x1x2x3x4x5x6x7x8x9x")),ISNUMBER(FIND(MID(G17,6,1)&amp;"x","0x1x2x3x4x5x6x7x8x9x")),ISNUMBER(FIND(MID(G17,7,1)&amp;"x","0x1x2x3x4x5x6x7x8x9x")),ISNUMBER(FIND(MID(G17,8,1)&amp;"x","0x1x2x3x4x5x6x7x8x9x"))))),"訂正/逆移動の参照元IDが必須",IF(AND(F17&lt;&gt;"新規",G17&gt;=A17),"参照元は自分より小さいID",IF(AND(F17&lt;&gt;"新規",COUNTIFS($A$8:$A$107,G17)&lt;&gt;1),"参照元が一意にありません",IF(AND(F17&lt;&gt;"新規",COUNTIFS($A$8:$A$107,G17,$F$8:$F$107,"新規")+COUNTIFS($A$8:$A$107,G17,$F$8:$F$107,"訂正")&lt;&gt;1),"逆移動を訂正/逆移動の元にできません",IF(AND(F17="訂正",COUNTIFS($A$8:$A$107,G17,$E$8:$E$107,"取消")&lt;&gt;1),"訂正の参照元は取消済が必要",IF(AND(F17="訂正",COUNTIFS($F$8:$F$107,"訂正",$G$8:$G$107,G17)&gt;1),"同じ元記録への訂正は1行まで",IF(AND(F17="逆移動",E17&lt;&gt;"取消",COUNTIFS($A$8:$A$107,G17,$E$8:$E$107,"確定")&lt;&gt;1),"有効な逆移動の元は確定が必要",IF(AND(F17="逆移動",E17="取消",COUNTIFS($A$8:$A$107,G17,$E$8:$E$107,"確定")+COUNTIFS($A$8:$A$107,G17,$E$8:$E$107,"取消")&lt;&gt;1),"取消済の逆移動も元の状態を確認",IF(AND(F17="逆移動",COUNTIFS($A$8:$A$107,G17,$C$8:$C$107,"&lt;&gt;"&amp;C17)&lt;&gt;1),"逆移動は元と反対の入出区分",IF(AND(F17="逆移動",B17&lt;SUMIFS($B$8:$B$107,$A$8:$A$107,G17)),"逆移動日が元より前",IF(AND(F17="逆移動",SUMIFS($D$8:$D$107,$F$8:$F$107,"逆移動",$G$8:$G$107,G17,$E$8:$E$107,"確定")&gt;SUMIFS($D$8:$D$107,$A$8:$A$107,G17)),"確定逆移動の合計が元数量を超過","確認済み")))))))))))))))))))))))</f>
        <v>確認済み</v>
      </c>
      <c r="N17" s="1" t="n">
        <f aca="false">IF(M17="","",IF(M17="確認済み",0,1))</f>
        <v>0</v>
      </c>
      <c r="O17" s="1" t="n">
        <f aca="false">IF(COUNTA(A17:H17)=0,IF(AND(M17="",N17="",I17="",J17="",K17="",L17=""),0,1),IF(NOT(AND(ISTEXT(M17),M17=IF(COUNTA(A17:H17)=0,"",IF(NOT(AND(ISTEXT(A17),LEN(A17)=8,EXACT(LEFT(A17,4),"MOV-"),ISNUMBER(FIND(MID(A17,5,1)&amp;"x","0x1x2x3x4x5x6x7x8x9x")),ISNUMBER(FIND(MID(A17,6,1)&amp;"x","0x1x2x3x4x5x6x7x8x9x")),ISNUMBER(FIND(MID(A17,7,1)&amp;"x","0x1x2x3x4x5x6x7x8x9x")),ISNUMBER(FIND(MID(A17,8,1)&amp;"x","0x1x2x3x4x5x6x7x8x9x")))),"IDはMOV-と半角数字4桁",IF(COUNTIFS($A$8:$A$107,A17)&gt;1,"記録IDが重複",IF(NOT(IF(ISNUMBER(B17),AND(B17&gt;=43831,B17&lt;73051,B17=INT(B17)),FALSE())),"発生日は時刻なしで必須",IF(NOT(OR(C17="入庫",C17="出庫")),"入出区分を確認",IF(NOT(OR(E17="確定",E17="取消",E17="未確認")),"状態を確認",IF(NOT(OR(F17="新規",F17="訂正",F17="逆移動")),"種別を確認",IF(AND(E17&lt;&gt;"未確認",NOT(IF(ISNUMBER(D17),AND(D17&gt;=1,D17&lt;=1000000,D17=INT(D17)),FALSE()))),"確定/取消の数量は1〜100万個の整数",IF(AND(E17="未確認",COUNTA(D17)&gt;0),"未確認の数量は空欄",IF(NOT(IF(ISNUMBER(H17),AND(H17&gt;=43831,H17&lt;73051,H17=INT(H17)),FALSE())),"記録確認日は時刻なしで必須",IF(OR(B17&gt;H17,H17&gt;入出庫集計!$B$4),"発生日≦確認日≦基準日を確認",IF(AND(F17="新規",COUNTA(G17)&gt;0),"新規の参照元は空欄",IF(AND(F17&lt;&gt;"新規",NOT(AND(ISTEXT(G17),LEN(G17)=8,EXACT(LEFT(G17,4),"MOV-"),ISNUMBER(FIND(MID(G17,5,1)&amp;"x","0x1x2x3x4x5x6x7x8x9x")),ISNUMBER(FIND(MID(G17,6,1)&amp;"x","0x1x2x3x4x5x6x7x8x9x")),ISNUMBER(FIND(MID(G17,7,1)&amp;"x","0x1x2x3x4x5x6x7x8x9x")),ISNUMBER(FIND(MID(G17,8,1)&amp;"x","0x1x2x3x4x5x6x7x8x9x"))))),"訂正/逆移動の参照元IDが必須",IF(AND(F17&lt;&gt;"新規",G17&gt;=A17),"参照元は自分より小さいID",IF(AND(F17&lt;&gt;"新規",COUNTIFS($A$8:$A$107,G17)&lt;&gt;1),"参照元が一意にありません",IF(AND(F17&lt;&gt;"新規",COUNTIFS($A$8:$A$107,G17,$F$8:$F$107,"新規")+COUNTIFS($A$8:$A$107,G17,$F$8:$F$107,"訂正")&lt;&gt;1),"逆移動を訂正/逆移動の元にできません",IF(AND(F17="訂正",COUNTIFS($A$8:$A$107,G17,$E$8:$E$107,"取消")&lt;&gt;1),"訂正の参照元は取消済が必要",IF(AND(F17="訂正",COUNTIFS($F$8:$F$107,"訂正",$G$8:$G$107,G17)&gt;1),"同じ元記録への訂正は1行まで",IF(AND(F17="逆移動",E17&lt;&gt;"取消",COUNTIFS($A$8:$A$107,G17,$E$8:$E$107,"確定")&lt;&gt;1),"有効な逆移動の元は確定が必要",IF(AND(F17="逆移動",E17="取消",COUNTIFS($A$8:$A$107,G17,$E$8:$E$107,"確定")+COUNTIFS($A$8:$A$107,G17,$E$8:$E$107,"取消")&lt;&gt;1),"取消済の逆移動も元の状態を確認",IF(AND(F17="逆移動",COUNTIFS($A$8:$A$107,G17,$C$8:$C$107,"&lt;&gt;"&amp;C17)&lt;&gt;1),"逆移動は元と反対の入出区分",IF(AND(F17="逆移動",B17&lt;SUMIFS($B$8:$B$107,$A$8:$A$107,G17)),"逆移動日が元より前",IF(AND(F17="逆移動",SUMIFS($D$8:$D$107,$F$8:$F$107,"逆移動",$G$8:$G$107,G17,$E$8:$E$107,"確定")&gt;SUMIFS($D$8:$D$107,$A$8:$A$107,G17)),"確定逆移動の合計が元数量を超過","確認済み"))))))))))))))))))))))),ISNUMBER(N17),N17=IF(M17="確認済み",0,1))),1,IF(N17&lt;&gt;0,0,IF(AND(ISNUMBER(I17),I17=IF(AND(B17&gt;=入出庫集計!$B$3,B17&lt;=入出庫集計!$E$3),1,0),IF(OR(I17&lt;&gt;1,E17="未確認"),ISTEXT(J17),ISNUMBER(J17)),J17=IF(I17&lt;&gt;1,"",IF(E17="未確認","",IF(AND(E17="確定",C17="入庫"),D17,0))),IF(OR(I17&lt;&gt;1,E17="未確認"),ISTEXT(K17),ISNUMBER(K17)),K17=IF(I17&lt;&gt;1,"",IF(E17="未確認","",IF(AND(E17="確定",C17="出庫"),D17,0))),ISNUMBER(L17),L17=IF(AND(I17=1,E17="未確認"),1,0)),0,1))))</f>
        <v>0</v>
      </c>
    </row>
    <row r="18" customFormat="false" ht="30" hidden="false" customHeight="true" outlineLevel="0" collapsed="false">
      <c r="A18" s="4" t="s">
        <v>59</v>
      </c>
      <c r="B18" s="10" t="n">
        <v>46315</v>
      </c>
      <c r="C18" s="11" t="s">
        <v>46</v>
      </c>
      <c r="D18" s="12"/>
      <c r="E18" s="11" t="s">
        <v>55</v>
      </c>
      <c r="F18" s="11" t="s">
        <v>48</v>
      </c>
      <c r="G18" s="14" t="s">
        <v>58</v>
      </c>
      <c r="H18" s="10" t="n">
        <v>46316</v>
      </c>
      <c r="I18" s="1" t="n">
        <f aca="false">IF(M18="","",IF(N18&lt;&gt;0,NA(),IF(AND(B18&gt;=入出庫集計!$B$3,B18&lt;=入出庫集計!$E$3),1,0)))</f>
        <v>1</v>
      </c>
      <c r="J18" s="5" t="str">
        <f aca="false">IF(M18="","",IF(N18&lt;&gt;0,NA(),IF(I18&lt;&gt;1,"",IF(E18="未確認","",IF(AND(E18="確定",C18="入庫"),D18,0)))))</f>
        <v/>
      </c>
      <c r="K18" s="5" t="str">
        <f aca="false">IF(M18="","",IF(N18&lt;&gt;0,NA(),IF(I18&lt;&gt;1,"",IF(E18="未確認","",IF(AND(E18="確定",C18="出庫"),D18,0)))))</f>
        <v/>
      </c>
      <c r="L18" s="1" t="n">
        <f aca="false">IF(M18="","",IF(N18&lt;&gt;0,NA(),IF(AND(I18=1,E18="未確認"),1,0)))</f>
        <v>1</v>
      </c>
      <c r="M18" s="1" t="str">
        <f aca="false">IF(COUNTA(A18:H18)=0,"",IF(NOT(AND(ISTEXT(A18),LEN(A18)=8,EXACT(LEFT(A18,4),"MOV-"),ISNUMBER(FIND(MID(A18,5,1)&amp;"x","0x1x2x3x4x5x6x7x8x9x")),ISNUMBER(FIND(MID(A18,6,1)&amp;"x","0x1x2x3x4x5x6x7x8x9x")),ISNUMBER(FIND(MID(A18,7,1)&amp;"x","0x1x2x3x4x5x6x7x8x9x")),ISNUMBER(FIND(MID(A18,8,1)&amp;"x","0x1x2x3x4x5x6x7x8x9x")))),"IDはMOV-と半角数字4桁",IF(COUNTIFS($A$8:$A$107,A18)&gt;1,"記録IDが重複",IF(NOT(IF(ISNUMBER(B18),AND(B18&gt;=43831,B18&lt;73051,B18=INT(B18)),FALSE())),"発生日は時刻なしで必須",IF(NOT(OR(C18="入庫",C18="出庫")),"入出区分を確認",IF(NOT(OR(E18="確定",E18="取消",E18="未確認")),"状態を確認",IF(NOT(OR(F18="新規",F18="訂正",F18="逆移動")),"種別を確認",IF(AND(E18&lt;&gt;"未確認",NOT(IF(ISNUMBER(D18),AND(D18&gt;=1,D18&lt;=1000000,D18=INT(D18)),FALSE()))),"確定/取消の数量は1〜100万個の整数",IF(AND(E18="未確認",COUNTA(D18)&gt;0),"未確認の数量は空欄",IF(NOT(IF(ISNUMBER(H18),AND(H18&gt;=43831,H18&lt;73051,H18=INT(H18)),FALSE())),"記録確認日は時刻なしで必須",IF(OR(B18&gt;H18,H18&gt;入出庫集計!$B$4),"発生日≦確認日≦基準日を確認",IF(AND(F18="新規",COUNTA(G18)&gt;0),"新規の参照元は空欄",IF(AND(F18&lt;&gt;"新規",NOT(AND(ISTEXT(G18),LEN(G18)=8,EXACT(LEFT(G18,4),"MOV-"),ISNUMBER(FIND(MID(G18,5,1)&amp;"x","0x1x2x3x4x5x6x7x8x9x")),ISNUMBER(FIND(MID(G18,6,1)&amp;"x","0x1x2x3x4x5x6x7x8x9x")),ISNUMBER(FIND(MID(G18,7,1)&amp;"x","0x1x2x3x4x5x6x7x8x9x")),ISNUMBER(FIND(MID(G18,8,1)&amp;"x","0x1x2x3x4x5x6x7x8x9x"))))),"訂正/逆移動の参照元IDが必須",IF(AND(F18&lt;&gt;"新規",G18&gt;=A18),"参照元は自分より小さいID",IF(AND(F18&lt;&gt;"新規",COUNTIFS($A$8:$A$107,G18)&lt;&gt;1),"参照元が一意にありません",IF(AND(F18&lt;&gt;"新規",COUNTIFS($A$8:$A$107,G18,$F$8:$F$107,"新規")+COUNTIFS($A$8:$A$107,G18,$F$8:$F$107,"訂正")&lt;&gt;1),"逆移動を訂正/逆移動の元にできません",IF(AND(F18="訂正",COUNTIFS($A$8:$A$107,G18,$E$8:$E$107,"取消")&lt;&gt;1),"訂正の参照元は取消済が必要",IF(AND(F18="訂正",COUNTIFS($F$8:$F$107,"訂正",$G$8:$G$107,G18)&gt;1),"同じ元記録への訂正は1行まで",IF(AND(F18="逆移動",E18&lt;&gt;"取消",COUNTIFS($A$8:$A$107,G18,$E$8:$E$107,"確定")&lt;&gt;1),"有効な逆移動の元は確定が必要",IF(AND(F18="逆移動",E18="取消",COUNTIFS($A$8:$A$107,G18,$E$8:$E$107,"確定")+COUNTIFS($A$8:$A$107,G18,$E$8:$E$107,"取消")&lt;&gt;1),"取消済の逆移動も元の状態を確認",IF(AND(F18="逆移動",COUNTIFS($A$8:$A$107,G18,$C$8:$C$107,"&lt;&gt;"&amp;C18)&lt;&gt;1),"逆移動は元と反対の入出区分",IF(AND(F18="逆移動",B18&lt;SUMIFS($B$8:$B$107,$A$8:$A$107,G18)),"逆移動日が元より前",IF(AND(F18="逆移動",SUMIFS($D$8:$D$107,$F$8:$F$107,"逆移動",$G$8:$G$107,G18,$E$8:$E$107,"確定")&gt;SUMIFS($D$8:$D$107,$A$8:$A$107,G18)),"確定逆移動の合計が元数量を超過","確認済み")))))))))))))))))))))))</f>
        <v>確認済み</v>
      </c>
      <c r="N18" s="1" t="n">
        <f aca="false">IF(M18="","",IF(M18="確認済み",0,1))</f>
        <v>0</v>
      </c>
      <c r="O18" s="1" t="n">
        <f aca="false">IF(COUNTA(A18:H18)=0,IF(AND(M18="",N18="",I18="",J18="",K18="",L18=""),0,1),IF(NOT(AND(ISTEXT(M18),M18=IF(COUNTA(A18:H18)=0,"",IF(NOT(AND(ISTEXT(A18),LEN(A18)=8,EXACT(LEFT(A18,4),"MOV-"),ISNUMBER(FIND(MID(A18,5,1)&amp;"x","0x1x2x3x4x5x6x7x8x9x")),ISNUMBER(FIND(MID(A18,6,1)&amp;"x","0x1x2x3x4x5x6x7x8x9x")),ISNUMBER(FIND(MID(A18,7,1)&amp;"x","0x1x2x3x4x5x6x7x8x9x")),ISNUMBER(FIND(MID(A18,8,1)&amp;"x","0x1x2x3x4x5x6x7x8x9x")))),"IDはMOV-と半角数字4桁",IF(COUNTIFS($A$8:$A$107,A18)&gt;1,"記録IDが重複",IF(NOT(IF(ISNUMBER(B18),AND(B18&gt;=43831,B18&lt;73051,B18=INT(B18)),FALSE())),"発生日は時刻なしで必須",IF(NOT(OR(C18="入庫",C18="出庫")),"入出区分を確認",IF(NOT(OR(E18="確定",E18="取消",E18="未確認")),"状態を確認",IF(NOT(OR(F18="新規",F18="訂正",F18="逆移動")),"種別を確認",IF(AND(E18&lt;&gt;"未確認",NOT(IF(ISNUMBER(D18),AND(D18&gt;=1,D18&lt;=1000000,D18=INT(D18)),FALSE()))),"確定/取消の数量は1〜100万個の整数",IF(AND(E18="未確認",COUNTA(D18)&gt;0),"未確認の数量は空欄",IF(NOT(IF(ISNUMBER(H18),AND(H18&gt;=43831,H18&lt;73051,H18=INT(H18)),FALSE())),"記録確認日は時刻なしで必須",IF(OR(B18&gt;H18,H18&gt;入出庫集計!$B$4),"発生日≦確認日≦基準日を確認",IF(AND(F18="新規",COUNTA(G18)&gt;0),"新規の参照元は空欄",IF(AND(F18&lt;&gt;"新規",NOT(AND(ISTEXT(G18),LEN(G18)=8,EXACT(LEFT(G18,4),"MOV-"),ISNUMBER(FIND(MID(G18,5,1)&amp;"x","0x1x2x3x4x5x6x7x8x9x")),ISNUMBER(FIND(MID(G18,6,1)&amp;"x","0x1x2x3x4x5x6x7x8x9x")),ISNUMBER(FIND(MID(G18,7,1)&amp;"x","0x1x2x3x4x5x6x7x8x9x")),ISNUMBER(FIND(MID(G18,8,1)&amp;"x","0x1x2x3x4x5x6x7x8x9x"))))),"訂正/逆移動の参照元IDが必須",IF(AND(F18&lt;&gt;"新規",G18&gt;=A18),"参照元は自分より小さいID",IF(AND(F18&lt;&gt;"新規",COUNTIFS($A$8:$A$107,G18)&lt;&gt;1),"参照元が一意にありません",IF(AND(F18&lt;&gt;"新規",COUNTIFS($A$8:$A$107,G18,$F$8:$F$107,"新規")+COUNTIFS($A$8:$A$107,G18,$F$8:$F$107,"訂正")&lt;&gt;1),"逆移動を訂正/逆移動の元にできません",IF(AND(F18="訂正",COUNTIFS($A$8:$A$107,G18,$E$8:$E$107,"取消")&lt;&gt;1),"訂正の参照元は取消済が必要",IF(AND(F18="訂正",COUNTIFS($F$8:$F$107,"訂正",$G$8:$G$107,G18)&gt;1),"同じ元記録への訂正は1行まで",IF(AND(F18="逆移動",E18&lt;&gt;"取消",COUNTIFS($A$8:$A$107,G18,$E$8:$E$107,"確定")&lt;&gt;1),"有効な逆移動の元は確定が必要",IF(AND(F18="逆移動",E18="取消",COUNTIFS($A$8:$A$107,G18,$E$8:$E$107,"確定")+COUNTIFS($A$8:$A$107,G18,$E$8:$E$107,"取消")&lt;&gt;1),"取消済の逆移動も元の状態を確認",IF(AND(F18="逆移動",COUNTIFS($A$8:$A$107,G18,$C$8:$C$107,"&lt;&gt;"&amp;C18)&lt;&gt;1),"逆移動は元と反対の入出区分",IF(AND(F18="逆移動",B18&lt;SUMIFS($B$8:$B$107,$A$8:$A$107,G18)),"逆移動日が元より前",IF(AND(F18="逆移動",SUMIFS($D$8:$D$107,$F$8:$F$107,"逆移動",$G$8:$G$107,G18,$E$8:$E$107,"確定")&gt;SUMIFS($D$8:$D$107,$A$8:$A$107,G18)),"確定逆移動の合計が元数量を超過","確認済み"))))))))))))))))))))))),ISNUMBER(N18),N18=IF(M18="確認済み",0,1))),1,IF(N18&lt;&gt;0,0,IF(AND(ISNUMBER(I18),I18=IF(AND(B18&gt;=入出庫集計!$B$3,B18&lt;=入出庫集計!$E$3),1,0),IF(OR(I18&lt;&gt;1,E18="未確認"),ISTEXT(J18),ISNUMBER(J18)),J18=IF(I18&lt;&gt;1,"",IF(E18="未確認","",IF(AND(E18="確定",C18="入庫"),D18,0))),IF(OR(I18&lt;&gt;1,E18="未確認"),ISTEXT(K18),ISNUMBER(K18)),K18=IF(I18&lt;&gt;1,"",IF(E18="未確認","",IF(AND(E18="確定",C18="出庫"),D18,0))),ISNUMBER(L18),L18=IF(AND(I18=1,E18="未確認"),1,0)),0,1))))</f>
        <v>0</v>
      </c>
    </row>
    <row r="19" customFormat="false" ht="30" hidden="false" customHeight="true" outlineLevel="0" collapsed="false">
      <c r="A19" s="4" t="s">
        <v>60</v>
      </c>
      <c r="B19" s="10" t="n">
        <v>46320</v>
      </c>
      <c r="C19" s="11" t="s">
        <v>42</v>
      </c>
      <c r="D19" s="12" t="n">
        <v>1</v>
      </c>
      <c r="E19" s="11" t="s">
        <v>51</v>
      </c>
      <c r="F19" s="11" t="s">
        <v>44</v>
      </c>
      <c r="G19" s="14"/>
      <c r="H19" s="10" t="n">
        <v>46320</v>
      </c>
      <c r="I19" s="1" t="n">
        <f aca="false">IF(M19="","",IF(N19&lt;&gt;0,NA(),IF(AND(B19&gt;=入出庫集計!$B$3,B19&lt;=入出庫集計!$E$3),1,0)))</f>
        <v>1</v>
      </c>
      <c r="J19" s="5" t="n">
        <f aca="false">IF(M19="","",IF(N19&lt;&gt;0,NA(),IF(I19&lt;&gt;1,"",IF(E19="未確認","",IF(AND(E19="確定",C19="入庫"),D19,0)))))</f>
        <v>0</v>
      </c>
      <c r="K19" s="5" t="n">
        <f aca="false">IF(M19="","",IF(N19&lt;&gt;0,NA(),IF(I19&lt;&gt;1,"",IF(E19="未確認","",IF(AND(E19="確定",C19="出庫"),D19,0)))))</f>
        <v>0</v>
      </c>
      <c r="L19" s="1" t="n">
        <f aca="false">IF(M19="","",IF(N19&lt;&gt;0,NA(),IF(AND(I19=1,E19="未確認"),1,0)))</f>
        <v>0</v>
      </c>
      <c r="M19" s="1" t="str">
        <f aca="false">IF(COUNTA(A19:H19)=0,"",IF(NOT(AND(ISTEXT(A19),LEN(A19)=8,EXACT(LEFT(A19,4),"MOV-"),ISNUMBER(FIND(MID(A19,5,1)&amp;"x","0x1x2x3x4x5x6x7x8x9x")),ISNUMBER(FIND(MID(A19,6,1)&amp;"x","0x1x2x3x4x5x6x7x8x9x")),ISNUMBER(FIND(MID(A19,7,1)&amp;"x","0x1x2x3x4x5x6x7x8x9x")),ISNUMBER(FIND(MID(A19,8,1)&amp;"x","0x1x2x3x4x5x6x7x8x9x")))),"IDはMOV-と半角数字4桁",IF(COUNTIFS($A$8:$A$107,A19)&gt;1,"記録IDが重複",IF(NOT(IF(ISNUMBER(B19),AND(B19&gt;=43831,B19&lt;73051,B19=INT(B19)),FALSE())),"発生日は時刻なしで必須",IF(NOT(OR(C19="入庫",C19="出庫")),"入出区分を確認",IF(NOT(OR(E19="確定",E19="取消",E19="未確認")),"状態を確認",IF(NOT(OR(F19="新規",F19="訂正",F19="逆移動")),"種別を確認",IF(AND(E19&lt;&gt;"未確認",NOT(IF(ISNUMBER(D19),AND(D19&gt;=1,D19&lt;=1000000,D19=INT(D19)),FALSE()))),"確定/取消の数量は1〜100万個の整数",IF(AND(E19="未確認",COUNTA(D19)&gt;0),"未確認の数量は空欄",IF(NOT(IF(ISNUMBER(H19),AND(H19&gt;=43831,H19&lt;73051,H19=INT(H19)),FALSE())),"記録確認日は時刻なしで必須",IF(OR(B19&gt;H19,H19&gt;入出庫集計!$B$4),"発生日≦確認日≦基準日を確認",IF(AND(F19="新規",COUNTA(G19)&gt;0),"新規の参照元は空欄",IF(AND(F19&lt;&gt;"新規",NOT(AND(ISTEXT(G19),LEN(G19)=8,EXACT(LEFT(G19,4),"MOV-"),ISNUMBER(FIND(MID(G19,5,1)&amp;"x","0x1x2x3x4x5x6x7x8x9x")),ISNUMBER(FIND(MID(G19,6,1)&amp;"x","0x1x2x3x4x5x6x7x8x9x")),ISNUMBER(FIND(MID(G19,7,1)&amp;"x","0x1x2x3x4x5x6x7x8x9x")),ISNUMBER(FIND(MID(G19,8,1)&amp;"x","0x1x2x3x4x5x6x7x8x9x"))))),"訂正/逆移動の参照元IDが必須",IF(AND(F19&lt;&gt;"新規",G19&gt;=A19),"参照元は自分より小さいID",IF(AND(F19&lt;&gt;"新規",COUNTIFS($A$8:$A$107,G19)&lt;&gt;1),"参照元が一意にありません",IF(AND(F19&lt;&gt;"新規",COUNTIFS($A$8:$A$107,G19,$F$8:$F$107,"新規")+COUNTIFS($A$8:$A$107,G19,$F$8:$F$107,"訂正")&lt;&gt;1),"逆移動を訂正/逆移動の元にできません",IF(AND(F19="訂正",COUNTIFS($A$8:$A$107,G19,$E$8:$E$107,"取消")&lt;&gt;1),"訂正の参照元は取消済が必要",IF(AND(F19="訂正",COUNTIFS($F$8:$F$107,"訂正",$G$8:$G$107,G19)&gt;1),"同じ元記録への訂正は1行まで",IF(AND(F19="逆移動",E19&lt;&gt;"取消",COUNTIFS($A$8:$A$107,G19,$E$8:$E$107,"確定")&lt;&gt;1),"有効な逆移動の元は確定が必要",IF(AND(F19="逆移動",E19="取消",COUNTIFS($A$8:$A$107,G19,$E$8:$E$107,"確定")+COUNTIFS($A$8:$A$107,G19,$E$8:$E$107,"取消")&lt;&gt;1),"取消済の逆移動も元の状態を確認",IF(AND(F19="逆移動",COUNTIFS($A$8:$A$107,G19,$C$8:$C$107,"&lt;&gt;"&amp;C19)&lt;&gt;1),"逆移動は元と反対の入出区分",IF(AND(F19="逆移動",B19&lt;SUMIFS($B$8:$B$107,$A$8:$A$107,G19)),"逆移動日が元より前",IF(AND(F19="逆移動",SUMIFS($D$8:$D$107,$F$8:$F$107,"逆移動",$G$8:$G$107,G19,$E$8:$E$107,"確定")&gt;SUMIFS($D$8:$D$107,$A$8:$A$107,G19)),"確定逆移動の合計が元数量を超過","確認済み")))))))))))))))))))))))</f>
        <v>確認済み</v>
      </c>
      <c r="N19" s="1" t="n">
        <f aca="false">IF(M19="","",IF(M19="確認済み",0,1))</f>
        <v>0</v>
      </c>
      <c r="O19" s="1" t="n">
        <f aca="false">IF(COUNTA(A19:H19)=0,IF(AND(M19="",N19="",I19="",J19="",K19="",L19=""),0,1),IF(NOT(AND(ISTEXT(M19),M19=IF(COUNTA(A19:H19)=0,"",IF(NOT(AND(ISTEXT(A19),LEN(A19)=8,EXACT(LEFT(A19,4),"MOV-"),ISNUMBER(FIND(MID(A19,5,1)&amp;"x","0x1x2x3x4x5x6x7x8x9x")),ISNUMBER(FIND(MID(A19,6,1)&amp;"x","0x1x2x3x4x5x6x7x8x9x")),ISNUMBER(FIND(MID(A19,7,1)&amp;"x","0x1x2x3x4x5x6x7x8x9x")),ISNUMBER(FIND(MID(A19,8,1)&amp;"x","0x1x2x3x4x5x6x7x8x9x")))),"IDはMOV-と半角数字4桁",IF(COUNTIFS($A$8:$A$107,A19)&gt;1,"記録IDが重複",IF(NOT(IF(ISNUMBER(B19),AND(B19&gt;=43831,B19&lt;73051,B19=INT(B19)),FALSE())),"発生日は時刻なしで必須",IF(NOT(OR(C19="入庫",C19="出庫")),"入出区分を確認",IF(NOT(OR(E19="確定",E19="取消",E19="未確認")),"状態を確認",IF(NOT(OR(F19="新規",F19="訂正",F19="逆移動")),"種別を確認",IF(AND(E19&lt;&gt;"未確認",NOT(IF(ISNUMBER(D19),AND(D19&gt;=1,D19&lt;=1000000,D19=INT(D19)),FALSE()))),"確定/取消の数量は1〜100万個の整数",IF(AND(E19="未確認",COUNTA(D19)&gt;0),"未確認の数量は空欄",IF(NOT(IF(ISNUMBER(H19),AND(H19&gt;=43831,H19&lt;73051,H19=INT(H19)),FALSE())),"記録確認日は時刻なしで必須",IF(OR(B19&gt;H19,H19&gt;入出庫集計!$B$4),"発生日≦確認日≦基準日を確認",IF(AND(F19="新規",COUNTA(G19)&gt;0),"新規の参照元は空欄",IF(AND(F19&lt;&gt;"新規",NOT(AND(ISTEXT(G19),LEN(G19)=8,EXACT(LEFT(G19,4),"MOV-"),ISNUMBER(FIND(MID(G19,5,1)&amp;"x","0x1x2x3x4x5x6x7x8x9x")),ISNUMBER(FIND(MID(G19,6,1)&amp;"x","0x1x2x3x4x5x6x7x8x9x")),ISNUMBER(FIND(MID(G19,7,1)&amp;"x","0x1x2x3x4x5x6x7x8x9x")),ISNUMBER(FIND(MID(G19,8,1)&amp;"x","0x1x2x3x4x5x6x7x8x9x"))))),"訂正/逆移動の参照元IDが必須",IF(AND(F19&lt;&gt;"新規",G19&gt;=A19),"参照元は自分より小さいID",IF(AND(F19&lt;&gt;"新規",COUNTIFS($A$8:$A$107,G19)&lt;&gt;1),"参照元が一意にありません",IF(AND(F19&lt;&gt;"新規",COUNTIFS($A$8:$A$107,G19,$F$8:$F$107,"新規")+COUNTIFS($A$8:$A$107,G19,$F$8:$F$107,"訂正")&lt;&gt;1),"逆移動を訂正/逆移動の元にできません",IF(AND(F19="訂正",COUNTIFS($A$8:$A$107,G19,$E$8:$E$107,"取消")&lt;&gt;1),"訂正の参照元は取消済が必要",IF(AND(F19="訂正",COUNTIFS($F$8:$F$107,"訂正",$G$8:$G$107,G19)&gt;1),"同じ元記録への訂正は1行まで",IF(AND(F19="逆移動",E19&lt;&gt;"取消",COUNTIFS($A$8:$A$107,G19,$E$8:$E$107,"確定")&lt;&gt;1),"有効な逆移動の元は確定が必要",IF(AND(F19="逆移動",E19="取消",COUNTIFS($A$8:$A$107,G19,$E$8:$E$107,"確定")+COUNTIFS($A$8:$A$107,G19,$E$8:$E$107,"取消")&lt;&gt;1),"取消済の逆移動も元の状態を確認",IF(AND(F19="逆移動",COUNTIFS($A$8:$A$107,G19,$C$8:$C$107,"&lt;&gt;"&amp;C19)&lt;&gt;1),"逆移動は元と反対の入出区分",IF(AND(F19="逆移動",B19&lt;SUMIFS($B$8:$B$107,$A$8:$A$107,G19)),"逆移動日が元より前",IF(AND(F19="逆移動",SUMIFS($D$8:$D$107,$F$8:$F$107,"逆移動",$G$8:$G$107,G19,$E$8:$E$107,"確定")&gt;SUMIFS($D$8:$D$107,$A$8:$A$107,G19)),"確定逆移動の合計が元数量を超過","確認済み"))))))))))))))))))))))),ISNUMBER(N19),N19=IF(M19="確認済み",0,1))),1,IF(N19&lt;&gt;0,0,IF(AND(ISNUMBER(I19),I19=IF(AND(B19&gt;=入出庫集計!$B$3,B19&lt;=入出庫集計!$E$3),1,0),IF(OR(I19&lt;&gt;1,E19="未確認"),ISTEXT(J19),ISNUMBER(J19)),J19=IF(I19&lt;&gt;1,"",IF(E19="未確認","",IF(AND(E19="確定",C19="入庫"),D19,0))),IF(OR(I19&lt;&gt;1,E19="未確認"),ISTEXT(K19),ISNUMBER(K19)),K19=IF(I19&lt;&gt;1,"",IF(E19="未確認","",IF(AND(E19="確定",C19="出庫"),D19,0))),ISNUMBER(L19),L19=IF(AND(I19=1,E19="未確認"),1,0)),0,1))))</f>
        <v>0</v>
      </c>
    </row>
    <row r="20" customFormat="false" ht="30" hidden="false" customHeight="true" outlineLevel="0" collapsed="false">
      <c r="A20" s="4"/>
      <c r="B20" s="10"/>
      <c r="C20" s="11"/>
      <c r="D20" s="12"/>
      <c r="E20" s="11"/>
      <c r="F20" s="11"/>
      <c r="G20" s="14"/>
      <c r="H20" s="10"/>
      <c r="I20" s="1" t="str">
        <f aca="false">IF(M20="","",IF(N20&lt;&gt;0,NA(),IF(AND(B20&gt;=入出庫集計!$B$3,B20&lt;=入出庫集計!$E$3),1,0)))</f>
        <v/>
      </c>
      <c r="J20" s="5" t="str">
        <f aca="false">IF(M20="","",IF(N20&lt;&gt;0,NA(),IF(I20&lt;&gt;1,"",IF(E20="未確認","",IF(AND(E20="確定",C20="入庫"),D20,0)))))</f>
        <v/>
      </c>
      <c r="K20" s="5" t="str">
        <f aca="false">IF(M20="","",IF(N20&lt;&gt;0,NA(),IF(I20&lt;&gt;1,"",IF(E20="未確認","",IF(AND(E20="確定",C20="出庫"),D20,0)))))</f>
        <v/>
      </c>
      <c r="L20" s="1" t="str">
        <f aca="false">IF(M20="","",IF(N20&lt;&gt;0,NA(),IF(AND(I20=1,E20="未確認"),1,0)))</f>
        <v/>
      </c>
      <c r="M20" s="1" t="str">
        <f aca="false">IF(COUNTA(A20:H20)=0,"",IF(NOT(AND(ISTEXT(A20),LEN(A20)=8,EXACT(LEFT(A20,4),"MOV-"),ISNUMBER(FIND(MID(A20,5,1)&amp;"x","0x1x2x3x4x5x6x7x8x9x")),ISNUMBER(FIND(MID(A20,6,1)&amp;"x","0x1x2x3x4x5x6x7x8x9x")),ISNUMBER(FIND(MID(A20,7,1)&amp;"x","0x1x2x3x4x5x6x7x8x9x")),ISNUMBER(FIND(MID(A20,8,1)&amp;"x","0x1x2x3x4x5x6x7x8x9x")))),"IDはMOV-と半角数字4桁",IF(COUNTIFS($A$8:$A$107,A20)&gt;1,"記録IDが重複",IF(NOT(IF(ISNUMBER(B20),AND(B20&gt;=43831,B20&lt;73051,B20=INT(B20)),FALSE())),"発生日は時刻なしで必須",IF(NOT(OR(C20="入庫",C20="出庫")),"入出区分を確認",IF(NOT(OR(E20="確定",E20="取消",E20="未確認")),"状態を確認",IF(NOT(OR(F20="新規",F20="訂正",F20="逆移動")),"種別を確認",IF(AND(E20&lt;&gt;"未確認",NOT(IF(ISNUMBER(D20),AND(D20&gt;=1,D20&lt;=1000000,D20=INT(D20)),FALSE()))),"確定/取消の数量は1〜100万個の整数",IF(AND(E20="未確認",COUNTA(D20)&gt;0),"未確認の数量は空欄",IF(NOT(IF(ISNUMBER(H20),AND(H20&gt;=43831,H20&lt;73051,H20=INT(H20)),FALSE())),"記録確認日は時刻なしで必須",IF(OR(B20&gt;H20,H20&gt;入出庫集計!$B$4),"発生日≦確認日≦基準日を確認",IF(AND(F20="新規",COUNTA(G20)&gt;0),"新規の参照元は空欄",IF(AND(F20&lt;&gt;"新規",NOT(AND(ISTEXT(G20),LEN(G20)=8,EXACT(LEFT(G20,4),"MOV-"),ISNUMBER(FIND(MID(G20,5,1)&amp;"x","0x1x2x3x4x5x6x7x8x9x")),ISNUMBER(FIND(MID(G20,6,1)&amp;"x","0x1x2x3x4x5x6x7x8x9x")),ISNUMBER(FIND(MID(G20,7,1)&amp;"x","0x1x2x3x4x5x6x7x8x9x")),ISNUMBER(FIND(MID(G20,8,1)&amp;"x","0x1x2x3x4x5x6x7x8x9x"))))),"訂正/逆移動の参照元IDが必須",IF(AND(F20&lt;&gt;"新規",G20&gt;=A20),"参照元は自分より小さいID",IF(AND(F20&lt;&gt;"新規",COUNTIFS($A$8:$A$107,G20)&lt;&gt;1),"参照元が一意にありません",IF(AND(F20&lt;&gt;"新規",COUNTIFS($A$8:$A$107,G20,$F$8:$F$107,"新規")+COUNTIFS($A$8:$A$107,G20,$F$8:$F$107,"訂正")&lt;&gt;1),"逆移動を訂正/逆移動の元にできません",IF(AND(F20="訂正",COUNTIFS($A$8:$A$107,G20,$E$8:$E$107,"取消")&lt;&gt;1),"訂正の参照元は取消済が必要",IF(AND(F20="訂正",COUNTIFS($F$8:$F$107,"訂正",$G$8:$G$107,G20)&gt;1),"同じ元記録への訂正は1行まで",IF(AND(F20="逆移動",E20&lt;&gt;"取消",COUNTIFS($A$8:$A$107,G20,$E$8:$E$107,"確定")&lt;&gt;1),"有効な逆移動の元は確定が必要",IF(AND(F20="逆移動",E20="取消",COUNTIFS($A$8:$A$107,G20,$E$8:$E$107,"確定")+COUNTIFS($A$8:$A$107,G20,$E$8:$E$107,"取消")&lt;&gt;1),"取消済の逆移動も元の状態を確認",IF(AND(F20="逆移動",COUNTIFS($A$8:$A$107,G20,$C$8:$C$107,"&lt;&gt;"&amp;C20)&lt;&gt;1),"逆移動は元と反対の入出区分",IF(AND(F20="逆移動",B20&lt;SUMIFS($B$8:$B$107,$A$8:$A$107,G20)),"逆移動日が元より前",IF(AND(F20="逆移動",SUMIFS($D$8:$D$107,$F$8:$F$107,"逆移動",$G$8:$G$107,G20,$E$8:$E$107,"確定")&gt;SUMIFS($D$8:$D$107,$A$8:$A$107,G20)),"確定逆移動の合計が元数量を超過","確認済み")))))))))))))))))))))))</f>
        <v/>
      </c>
      <c r="N20" s="1" t="str">
        <f aca="false">IF(M20="","",IF(M20="確認済み",0,1))</f>
        <v/>
      </c>
      <c r="O20" s="1" t="n">
        <f aca="false">IF(COUNTA(A20:H20)=0,IF(AND(M20="",N20="",I20="",J20="",K20="",L20=""),0,1),IF(NOT(AND(ISTEXT(M20),M20=IF(COUNTA(A20:H20)=0,"",IF(NOT(AND(ISTEXT(A20),LEN(A20)=8,EXACT(LEFT(A20,4),"MOV-"),ISNUMBER(FIND(MID(A20,5,1)&amp;"x","0x1x2x3x4x5x6x7x8x9x")),ISNUMBER(FIND(MID(A20,6,1)&amp;"x","0x1x2x3x4x5x6x7x8x9x")),ISNUMBER(FIND(MID(A20,7,1)&amp;"x","0x1x2x3x4x5x6x7x8x9x")),ISNUMBER(FIND(MID(A20,8,1)&amp;"x","0x1x2x3x4x5x6x7x8x9x")))),"IDはMOV-と半角数字4桁",IF(COUNTIFS($A$8:$A$107,A20)&gt;1,"記録IDが重複",IF(NOT(IF(ISNUMBER(B20),AND(B20&gt;=43831,B20&lt;73051,B20=INT(B20)),FALSE())),"発生日は時刻なしで必須",IF(NOT(OR(C20="入庫",C20="出庫")),"入出区分を確認",IF(NOT(OR(E20="確定",E20="取消",E20="未確認")),"状態を確認",IF(NOT(OR(F20="新規",F20="訂正",F20="逆移動")),"種別を確認",IF(AND(E20&lt;&gt;"未確認",NOT(IF(ISNUMBER(D20),AND(D20&gt;=1,D20&lt;=1000000,D20=INT(D20)),FALSE()))),"確定/取消の数量は1〜100万個の整数",IF(AND(E20="未確認",COUNTA(D20)&gt;0),"未確認の数量は空欄",IF(NOT(IF(ISNUMBER(H20),AND(H20&gt;=43831,H20&lt;73051,H20=INT(H20)),FALSE())),"記録確認日は時刻なしで必須",IF(OR(B20&gt;H20,H20&gt;入出庫集計!$B$4),"発生日≦確認日≦基準日を確認",IF(AND(F20="新規",COUNTA(G20)&gt;0),"新規の参照元は空欄",IF(AND(F20&lt;&gt;"新規",NOT(AND(ISTEXT(G20),LEN(G20)=8,EXACT(LEFT(G20,4),"MOV-"),ISNUMBER(FIND(MID(G20,5,1)&amp;"x","0x1x2x3x4x5x6x7x8x9x")),ISNUMBER(FIND(MID(G20,6,1)&amp;"x","0x1x2x3x4x5x6x7x8x9x")),ISNUMBER(FIND(MID(G20,7,1)&amp;"x","0x1x2x3x4x5x6x7x8x9x")),ISNUMBER(FIND(MID(G20,8,1)&amp;"x","0x1x2x3x4x5x6x7x8x9x"))))),"訂正/逆移動の参照元IDが必須",IF(AND(F20&lt;&gt;"新規",G20&gt;=A20),"参照元は自分より小さいID",IF(AND(F20&lt;&gt;"新規",COUNTIFS($A$8:$A$107,G20)&lt;&gt;1),"参照元が一意にありません",IF(AND(F20&lt;&gt;"新規",COUNTIFS($A$8:$A$107,G20,$F$8:$F$107,"新規")+COUNTIFS($A$8:$A$107,G20,$F$8:$F$107,"訂正")&lt;&gt;1),"逆移動を訂正/逆移動の元にできません",IF(AND(F20="訂正",COUNTIFS($A$8:$A$107,G20,$E$8:$E$107,"取消")&lt;&gt;1),"訂正の参照元は取消済が必要",IF(AND(F20="訂正",COUNTIFS($F$8:$F$107,"訂正",$G$8:$G$107,G20)&gt;1),"同じ元記録への訂正は1行まで",IF(AND(F20="逆移動",E20&lt;&gt;"取消",COUNTIFS($A$8:$A$107,G20,$E$8:$E$107,"確定")&lt;&gt;1),"有効な逆移動の元は確定が必要",IF(AND(F20="逆移動",E20="取消",COUNTIFS($A$8:$A$107,G20,$E$8:$E$107,"確定")+COUNTIFS($A$8:$A$107,G20,$E$8:$E$107,"取消")&lt;&gt;1),"取消済の逆移動も元の状態を確認",IF(AND(F20="逆移動",COUNTIFS($A$8:$A$107,G20,$C$8:$C$107,"&lt;&gt;"&amp;C20)&lt;&gt;1),"逆移動は元と反対の入出区分",IF(AND(F20="逆移動",B20&lt;SUMIFS($B$8:$B$107,$A$8:$A$107,G20)),"逆移動日が元より前",IF(AND(F20="逆移動",SUMIFS($D$8:$D$107,$F$8:$F$107,"逆移動",$G$8:$G$107,G20,$E$8:$E$107,"確定")&gt;SUMIFS($D$8:$D$107,$A$8:$A$107,G20)),"確定逆移動の合計が元数量を超過","確認済み"))))))))))))))))))))))),ISNUMBER(N20),N20=IF(M20="確認済み",0,1))),1,IF(N20&lt;&gt;0,0,IF(AND(ISNUMBER(I20),I20=IF(AND(B20&gt;=入出庫集計!$B$3,B20&lt;=入出庫集計!$E$3),1,0),IF(OR(I20&lt;&gt;1,E20="未確認"),ISTEXT(J20),ISNUMBER(J20)),J20=IF(I20&lt;&gt;1,"",IF(E20="未確認","",IF(AND(E20="確定",C20="入庫"),D20,0))),IF(OR(I20&lt;&gt;1,E20="未確認"),ISTEXT(K20),ISNUMBER(K20)),K20=IF(I20&lt;&gt;1,"",IF(E20="未確認","",IF(AND(E20="確定",C20="出庫"),D20,0))),ISNUMBER(L20),L20=IF(AND(I20=1,E20="未確認"),1,0)),0,1))))</f>
        <v>0</v>
      </c>
    </row>
    <row r="21" customFormat="false" ht="30" hidden="false" customHeight="true" outlineLevel="0" collapsed="false">
      <c r="A21" s="4"/>
      <c r="B21" s="10"/>
      <c r="C21" s="11"/>
      <c r="D21" s="12"/>
      <c r="E21" s="11"/>
      <c r="F21" s="11"/>
      <c r="G21" s="14"/>
      <c r="H21" s="10"/>
      <c r="I21" s="1" t="str">
        <f aca="false">IF(M21="","",IF(N21&lt;&gt;0,NA(),IF(AND(B21&gt;=入出庫集計!$B$3,B21&lt;=入出庫集計!$E$3),1,0)))</f>
        <v/>
      </c>
      <c r="J21" s="5" t="str">
        <f aca="false">IF(M21="","",IF(N21&lt;&gt;0,NA(),IF(I21&lt;&gt;1,"",IF(E21="未確認","",IF(AND(E21="確定",C21="入庫"),D21,0)))))</f>
        <v/>
      </c>
      <c r="K21" s="5" t="str">
        <f aca="false">IF(M21="","",IF(N21&lt;&gt;0,NA(),IF(I21&lt;&gt;1,"",IF(E21="未確認","",IF(AND(E21="確定",C21="出庫"),D21,0)))))</f>
        <v/>
      </c>
      <c r="L21" s="1" t="str">
        <f aca="false">IF(M21="","",IF(N21&lt;&gt;0,NA(),IF(AND(I21=1,E21="未確認"),1,0)))</f>
        <v/>
      </c>
      <c r="M21" s="1" t="str">
        <f aca="false">IF(COUNTA(A21:H21)=0,"",IF(NOT(AND(ISTEXT(A21),LEN(A21)=8,EXACT(LEFT(A21,4),"MOV-"),ISNUMBER(FIND(MID(A21,5,1)&amp;"x","0x1x2x3x4x5x6x7x8x9x")),ISNUMBER(FIND(MID(A21,6,1)&amp;"x","0x1x2x3x4x5x6x7x8x9x")),ISNUMBER(FIND(MID(A21,7,1)&amp;"x","0x1x2x3x4x5x6x7x8x9x")),ISNUMBER(FIND(MID(A21,8,1)&amp;"x","0x1x2x3x4x5x6x7x8x9x")))),"IDはMOV-と半角数字4桁",IF(COUNTIFS($A$8:$A$107,A21)&gt;1,"記録IDが重複",IF(NOT(IF(ISNUMBER(B21),AND(B21&gt;=43831,B21&lt;73051,B21=INT(B21)),FALSE())),"発生日は時刻なしで必須",IF(NOT(OR(C21="入庫",C21="出庫")),"入出区分を確認",IF(NOT(OR(E21="確定",E21="取消",E21="未確認")),"状態を確認",IF(NOT(OR(F21="新規",F21="訂正",F21="逆移動")),"種別を確認",IF(AND(E21&lt;&gt;"未確認",NOT(IF(ISNUMBER(D21),AND(D21&gt;=1,D21&lt;=1000000,D21=INT(D21)),FALSE()))),"確定/取消の数量は1〜100万個の整数",IF(AND(E21="未確認",COUNTA(D21)&gt;0),"未確認の数量は空欄",IF(NOT(IF(ISNUMBER(H21),AND(H21&gt;=43831,H21&lt;73051,H21=INT(H21)),FALSE())),"記録確認日は時刻なしで必須",IF(OR(B21&gt;H21,H21&gt;入出庫集計!$B$4),"発生日≦確認日≦基準日を確認",IF(AND(F21="新規",COUNTA(G21)&gt;0),"新規の参照元は空欄",IF(AND(F21&lt;&gt;"新規",NOT(AND(ISTEXT(G21),LEN(G21)=8,EXACT(LEFT(G21,4),"MOV-"),ISNUMBER(FIND(MID(G21,5,1)&amp;"x","0x1x2x3x4x5x6x7x8x9x")),ISNUMBER(FIND(MID(G21,6,1)&amp;"x","0x1x2x3x4x5x6x7x8x9x")),ISNUMBER(FIND(MID(G21,7,1)&amp;"x","0x1x2x3x4x5x6x7x8x9x")),ISNUMBER(FIND(MID(G21,8,1)&amp;"x","0x1x2x3x4x5x6x7x8x9x"))))),"訂正/逆移動の参照元IDが必須",IF(AND(F21&lt;&gt;"新規",G21&gt;=A21),"参照元は自分より小さいID",IF(AND(F21&lt;&gt;"新規",COUNTIFS($A$8:$A$107,G21)&lt;&gt;1),"参照元が一意にありません",IF(AND(F21&lt;&gt;"新規",COUNTIFS($A$8:$A$107,G21,$F$8:$F$107,"新規")+COUNTIFS($A$8:$A$107,G21,$F$8:$F$107,"訂正")&lt;&gt;1),"逆移動を訂正/逆移動の元にできません",IF(AND(F21="訂正",COUNTIFS($A$8:$A$107,G21,$E$8:$E$107,"取消")&lt;&gt;1),"訂正の参照元は取消済が必要",IF(AND(F21="訂正",COUNTIFS($F$8:$F$107,"訂正",$G$8:$G$107,G21)&gt;1),"同じ元記録への訂正は1行まで",IF(AND(F21="逆移動",E21&lt;&gt;"取消",COUNTIFS($A$8:$A$107,G21,$E$8:$E$107,"確定")&lt;&gt;1),"有効な逆移動の元は確定が必要",IF(AND(F21="逆移動",E21="取消",COUNTIFS($A$8:$A$107,G21,$E$8:$E$107,"確定")+COUNTIFS($A$8:$A$107,G21,$E$8:$E$107,"取消")&lt;&gt;1),"取消済の逆移動も元の状態を確認",IF(AND(F21="逆移動",COUNTIFS($A$8:$A$107,G21,$C$8:$C$107,"&lt;&gt;"&amp;C21)&lt;&gt;1),"逆移動は元と反対の入出区分",IF(AND(F21="逆移動",B21&lt;SUMIFS($B$8:$B$107,$A$8:$A$107,G21)),"逆移動日が元より前",IF(AND(F21="逆移動",SUMIFS($D$8:$D$107,$F$8:$F$107,"逆移動",$G$8:$G$107,G21,$E$8:$E$107,"確定")&gt;SUMIFS($D$8:$D$107,$A$8:$A$107,G21)),"確定逆移動の合計が元数量を超過","確認済み")))))))))))))))))))))))</f>
        <v/>
      </c>
      <c r="N21" s="1" t="str">
        <f aca="false">IF(M21="","",IF(M21="確認済み",0,1))</f>
        <v/>
      </c>
      <c r="O21" s="1" t="n">
        <f aca="false">IF(COUNTA(A21:H21)=0,IF(AND(M21="",N21="",I21="",J21="",K21="",L21=""),0,1),IF(NOT(AND(ISTEXT(M21),M21=IF(COUNTA(A21:H21)=0,"",IF(NOT(AND(ISTEXT(A21),LEN(A21)=8,EXACT(LEFT(A21,4),"MOV-"),ISNUMBER(FIND(MID(A21,5,1)&amp;"x","0x1x2x3x4x5x6x7x8x9x")),ISNUMBER(FIND(MID(A21,6,1)&amp;"x","0x1x2x3x4x5x6x7x8x9x")),ISNUMBER(FIND(MID(A21,7,1)&amp;"x","0x1x2x3x4x5x6x7x8x9x")),ISNUMBER(FIND(MID(A21,8,1)&amp;"x","0x1x2x3x4x5x6x7x8x9x")))),"IDはMOV-と半角数字4桁",IF(COUNTIFS($A$8:$A$107,A21)&gt;1,"記録IDが重複",IF(NOT(IF(ISNUMBER(B21),AND(B21&gt;=43831,B21&lt;73051,B21=INT(B21)),FALSE())),"発生日は時刻なしで必須",IF(NOT(OR(C21="入庫",C21="出庫")),"入出区分を確認",IF(NOT(OR(E21="確定",E21="取消",E21="未確認")),"状態を確認",IF(NOT(OR(F21="新規",F21="訂正",F21="逆移動")),"種別を確認",IF(AND(E21&lt;&gt;"未確認",NOT(IF(ISNUMBER(D21),AND(D21&gt;=1,D21&lt;=1000000,D21=INT(D21)),FALSE()))),"確定/取消の数量は1〜100万個の整数",IF(AND(E21="未確認",COUNTA(D21)&gt;0),"未確認の数量は空欄",IF(NOT(IF(ISNUMBER(H21),AND(H21&gt;=43831,H21&lt;73051,H21=INT(H21)),FALSE())),"記録確認日は時刻なしで必須",IF(OR(B21&gt;H21,H21&gt;入出庫集計!$B$4),"発生日≦確認日≦基準日を確認",IF(AND(F21="新規",COUNTA(G21)&gt;0),"新規の参照元は空欄",IF(AND(F21&lt;&gt;"新規",NOT(AND(ISTEXT(G21),LEN(G21)=8,EXACT(LEFT(G21,4),"MOV-"),ISNUMBER(FIND(MID(G21,5,1)&amp;"x","0x1x2x3x4x5x6x7x8x9x")),ISNUMBER(FIND(MID(G21,6,1)&amp;"x","0x1x2x3x4x5x6x7x8x9x")),ISNUMBER(FIND(MID(G21,7,1)&amp;"x","0x1x2x3x4x5x6x7x8x9x")),ISNUMBER(FIND(MID(G21,8,1)&amp;"x","0x1x2x3x4x5x6x7x8x9x"))))),"訂正/逆移動の参照元IDが必須",IF(AND(F21&lt;&gt;"新規",G21&gt;=A21),"参照元は自分より小さいID",IF(AND(F21&lt;&gt;"新規",COUNTIFS($A$8:$A$107,G21)&lt;&gt;1),"参照元が一意にありません",IF(AND(F21&lt;&gt;"新規",COUNTIFS($A$8:$A$107,G21,$F$8:$F$107,"新規")+COUNTIFS($A$8:$A$107,G21,$F$8:$F$107,"訂正")&lt;&gt;1),"逆移動を訂正/逆移動の元にできません",IF(AND(F21="訂正",COUNTIFS($A$8:$A$107,G21,$E$8:$E$107,"取消")&lt;&gt;1),"訂正の参照元は取消済が必要",IF(AND(F21="訂正",COUNTIFS($F$8:$F$107,"訂正",$G$8:$G$107,G21)&gt;1),"同じ元記録への訂正は1行まで",IF(AND(F21="逆移動",E21&lt;&gt;"取消",COUNTIFS($A$8:$A$107,G21,$E$8:$E$107,"確定")&lt;&gt;1),"有効な逆移動の元は確定が必要",IF(AND(F21="逆移動",E21="取消",COUNTIFS($A$8:$A$107,G21,$E$8:$E$107,"確定")+COUNTIFS($A$8:$A$107,G21,$E$8:$E$107,"取消")&lt;&gt;1),"取消済の逆移動も元の状態を確認",IF(AND(F21="逆移動",COUNTIFS($A$8:$A$107,G21,$C$8:$C$107,"&lt;&gt;"&amp;C21)&lt;&gt;1),"逆移動は元と反対の入出区分",IF(AND(F21="逆移動",B21&lt;SUMIFS($B$8:$B$107,$A$8:$A$107,G21)),"逆移動日が元より前",IF(AND(F21="逆移動",SUMIFS($D$8:$D$107,$F$8:$F$107,"逆移動",$G$8:$G$107,G21,$E$8:$E$107,"確定")&gt;SUMIFS($D$8:$D$107,$A$8:$A$107,G21)),"確定逆移動の合計が元数量を超過","確認済み"))))))))))))))))))))))),ISNUMBER(N21),N21=IF(M21="確認済み",0,1))),1,IF(N21&lt;&gt;0,0,IF(AND(ISNUMBER(I21),I21=IF(AND(B21&gt;=入出庫集計!$B$3,B21&lt;=入出庫集計!$E$3),1,0),IF(OR(I21&lt;&gt;1,E21="未確認"),ISTEXT(J21),ISNUMBER(J21)),J21=IF(I21&lt;&gt;1,"",IF(E21="未確認","",IF(AND(E21="確定",C21="入庫"),D21,0))),IF(OR(I21&lt;&gt;1,E21="未確認"),ISTEXT(K21),ISNUMBER(K21)),K21=IF(I21&lt;&gt;1,"",IF(E21="未確認","",IF(AND(E21="確定",C21="出庫"),D21,0))),ISNUMBER(L21),L21=IF(AND(I21=1,E21="未確認"),1,0)),0,1))))</f>
        <v>0</v>
      </c>
    </row>
    <row r="22" customFormat="false" ht="30" hidden="false" customHeight="true" outlineLevel="0" collapsed="false">
      <c r="A22" s="4"/>
      <c r="B22" s="10"/>
      <c r="C22" s="11"/>
      <c r="D22" s="12"/>
      <c r="E22" s="11"/>
      <c r="F22" s="11"/>
      <c r="G22" s="14"/>
      <c r="H22" s="10"/>
      <c r="I22" s="1" t="str">
        <f aca="false">IF(M22="","",IF(N22&lt;&gt;0,NA(),IF(AND(B22&gt;=入出庫集計!$B$3,B22&lt;=入出庫集計!$E$3),1,0)))</f>
        <v/>
      </c>
      <c r="J22" s="5" t="str">
        <f aca="false">IF(M22="","",IF(N22&lt;&gt;0,NA(),IF(I22&lt;&gt;1,"",IF(E22="未確認","",IF(AND(E22="確定",C22="入庫"),D22,0)))))</f>
        <v/>
      </c>
      <c r="K22" s="5" t="str">
        <f aca="false">IF(M22="","",IF(N22&lt;&gt;0,NA(),IF(I22&lt;&gt;1,"",IF(E22="未確認","",IF(AND(E22="確定",C22="出庫"),D22,0)))))</f>
        <v/>
      </c>
      <c r="L22" s="1" t="str">
        <f aca="false">IF(M22="","",IF(N22&lt;&gt;0,NA(),IF(AND(I22=1,E22="未確認"),1,0)))</f>
        <v/>
      </c>
      <c r="M22" s="1" t="str">
        <f aca="false">IF(COUNTA(A22:H22)=0,"",IF(NOT(AND(ISTEXT(A22),LEN(A22)=8,EXACT(LEFT(A22,4),"MOV-"),ISNUMBER(FIND(MID(A22,5,1)&amp;"x","0x1x2x3x4x5x6x7x8x9x")),ISNUMBER(FIND(MID(A22,6,1)&amp;"x","0x1x2x3x4x5x6x7x8x9x")),ISNUMBER(FIND(MID(A22,7,1)&amp;"x","0x1x2x3x4x5x6x7x8x9x")),ISNUMBER(FIND(MID(A22,8,1)&amp;"x","0x1x2x3x4x5x6x7x8x9x")))),"IDはMOV-と半角数字4桁",IF(COUNTIFS($A$8:$A$107,A22)&gt;1,"記録IDが重複",IF(NOT(IF(ISNUMBER(B22),AND(B22&gt;=43831,B22&lt;73051,B22=INT(B22)),FALSE())),"発生日は時刻なしで必須",IF(NOT(OR(C22="入庫",C22="出庫")),"入出区分を確認",IF(NOT(OR(E22="確定",E22="取消",E22="未確認")),"状態を確認",IF(NOT(OR(F22="新規",F22="訂正",F22="逆移動")),"種別を確認",IF(AND(E22&lt;&gt;"未確認",NOT(IF(ISNUMBER(D22),AND(D22&gt;=1,D22&lt;=1000000,D22=INT(D22)),FALSE()))),"確定/取消の数量は1〜100万個の整数",IF(AND(E22="未確認",COUNTA(D22)&gt;0),"未確認の数量は空欄",IF(NOT(IF(ISNUMBER(H22),AND(H22&gt;=43831,H22&lt;73051,H22=INT(H22)),FALSE())),"記録確認日は時刻なしで必須",IF(OR(B22&gt;H22,H22&gt;入出庫集計!$B$4),"発生日≦確認日≦基準日を確認",IF(AND(F22="新規",COUNTA(G22)&gt;0),"新規の参照元は空欄",IF(AND(F22&lt;&gt;"新規",NOT(AND(ISTEXT(G22),LEN(G22)=8,EXACT(LEFT(G22,4),"MOV-"),ISNUMBER(FIND(MID(G22,5,1)&amp;"x","0x1x2x3x4x5x6x7x8x9x")),ISNUMBER(FIND(MID(G22,6,1)&amp;"x","0x1x2x3x4x5x6x7x8x9x")),ISNUMBER(FIND(MID(G22,7,1)&amp;"x","0x1x2x3x4x5x6x7x8x9x")),ISNUMBER(FIND(MID(G22,8,1)&amp;"x","0x1x2x3x4x5x6x7x8x9x"))))),"訂正/逆移動の参照元IDが必須",IF(AND(F22&lt;&gt;"新規",G22&gt;=A22),"参照元は自分より小さいID",IF(AND(F22&lt;&gt;"新規",COUNTIFS($A$8:$A$107,G22)&lt;&gt;1),"参照元が一意にありません",IF(AND(F22&lt;&gt;"新規",COUNTIFS($A$8:$A$107,G22,$F$8:$F$107,"新規")+COUNTIFS($A$8:$A$107,G22,$F$8:$F$107,"訂正")&lt;&gt;1),"逆移動を訂正/逆移動の元にできません",IF(AND(F22="訂正",COUNTIFS($A$8:$A$107,G22,$E$8:$E$107,"取消")&lt;&gt;1),"訂正の参照元は取消済が必要",IF(AND(F22="訂正",COUNTIFS($F$8:$F$107,"訂正",$G$8:$G$107,G22)&gt;1),"同じ元記録への訂正は1行まで",IF(AND(F22="逆移動",E22&lt;&gt;"取消",COUNTIFS($A$8:$A$107,G22,$E$8:$E$107,"確定")&lt;&gt;1),"有効な逆移動の元は確定が必要",IF(AND(F22="逆移動",E22="取消",COUNTIFS($A$8:$A$107,G22,$E$8:$E$107,"確定")+COUNTIFS($A$8:$A$107,G22,$E$8:$E$107,"取消")&lt;&gt;1),"取消済の逆移動も元の状態を確認",IF(AND(F22="逆移動",COUNTIFS($A$8:$A$107,G22,$C$8:$C$107,"&lt;&gt;"&amp;C22)&lt;&gt;1),"逆移動は元と反対の入出区分",IF(AND(F22="逆移動",B22&lt;SUMIFS($B$8:$B$107,$A$8:$A$107,G22)),"逆移動日が元より前",IF(AND(F22="逆移動",SUMIFS($D$8:$D$107,$F$8:$F$107,"逆移動",$G$8:$G$107,G22,$E$8:$E$107,"確定")&gt;SUMIFS($D$8:$D$107,$A$8:$A$107,G22)),"確定逆移動の合計が元数量を超過","確認済み")))))))))))))))))))))))</f>
        <v/>
      </c>
      <c r="N22" s="1" t="str">
        <f aca="false">IF(M22="","",IF(M22="確認済み",0,1))</f>
        <v/>
      </c>
      <c r="O22" s="1" t="n">
        <f aca="false">IF(COUNTA(A22:H22)=0,IF(AND(M22="",N22="",I22="",J22="",K22="",L22=""),0,1),IF(NOT(AND(ISTEXT(M22),M22=IF(COUNTA(A22:H22)=0,"",IF(NOT(AND(ISTEXT(A22),LEN(A22)=8,EXACT(LEFT(A22,4),"MOV-"),ISNUMBER(FIND(MID(A22,5,1)&amp;"x","0x1x2x3x4x5x6x7x8x9x")),ISNUMBER(FIND(MID(A22,6,1)&amp;"x","0x1x2x3x4x5x6x7x8x9x")),ISNUMBER(FIND(MID(A22,7,1)&amp;"x","0x1x2x3x4x5x6x7x8x9x")),ISNUMBER(FIND(MID(A22,8,1)&amp;"x","0x1x2x3x4x5x6x7x8x9x")))),"IDはMOV-と半角数字4桁",IF(COUNTIFS($A$8:$A$107,A22)&gt;1,"記録IDが重複",IF(NOT(IF(ISNUMBER(B22),AND(B22&gt;=43831,B22&lt;73051,B22=INT(B22)),FALSE())),"発生日は時刻なしで必須",IF(NOT(OR(C22="入庫",C22="出庫")),"入出区分を確認",IF(NOT(OR(E22="確定",E22="取消",E22="未確認")),"状態を確認",IF(NOT(OR(F22="新規",F22="訂正",F22="逆移動")),"種別を確認",IF(AND(E22&lt;&gt;"未確認",NOT(IF(ISNUMBER(D22),AND(D22&gt;=1,D22&lt;=1000000,D22=INT(D22)),FALSE()))),"確定/取消の数量は1〜100万個の整数",IF(AND(E22="未確認",COUNTA(D22)&gt;0),"未確認の数量は空欄",IF(NOT(IF(ISNUMBER(H22),AND(H22&gt;=43831,H22&lt;73051,H22=INT(H22)),FALSE())),"記録確認日は時刻なしで必須",IF(OR(B22&gt;H22,H22&gt;入出庫集計!$B$4),"発生日≦確認日≦基準日を確認",IF(AND(F22="新規",COUNTA(G22)&gt;0),"新規の参照元は空欄",IF(AND(F22&lt;&gt;"新規",NOT(AND(ISTEXT(G22),LEN(G22)=8,EXACT(LEFT(G22,4),"MOV-"),ISNUMBER(FIND(MID(G22,5,1)&amp;"x","0x1x2x3x4x5x6x7x8x9x")),ISNUMBER(FIND(MID(G22,6,1)&amp;"x","0x1x2x3x4x5x6x7x8x9x")),ISNUMBER(FIND(MID(G22,7,1)&amp;"x","0x1x2x3x4x5x6x7x8x9x")),ISNUMBER(FIND(MID(G22,8,1)&amp;"x","0x1x2x3x4x5x6x7x8x9x"))))),"訂正/逆移動の参照元IDが必須",IF(AND(F22&lt;&gt;"新規",G22&gt;=A22),"参照元は自分より小さいID",IF(AND(F22&lt;&gt;"新規",COUNTIFS($A$8:$A$107,G22)&lt;&gt;1),"参照元が一意にありません",IF(AND(F22&lt;&gt;"新規",COUNTIFS($A$8:$A$107,G22,$F$8:$F$107,"新規")+COUNTIFS($A$8:$A$107,G22,$F$8:$F$107,"訂正")&lt;&gt;1),"逆移動を訂正/逆移動の元にできません",IF(AND(F22="訂正",COUNTIFS($A$8:$A$107,G22,$E$8:$E$107,"取消")&lt;&gt;1),"訂正の参照元は取消済が必要",IF(AND(F22="訂正",COUNTIFS($F$8:$F$107,"訂正",$G$8:$G$107,G22)&gt;1),"同じ元記録への訂正は1行まで",IF(AND(F22="逆移動",E22&lt;&gt;"取消",COUNTIFS($A$8:$A$107,G22,$E$8:$E$107,"確定")&lt;&gt;1),"有効な逆移動の元は確定が必要",IF(AND(F22="逆移動",E22="取消",COUNTIFS($A$8:$A$107,G22,$E$8:$E$107,"確定")+COUNTIFS($A$8:$A$107,G22,$E$8:$E$107,"取消")&lt;&gt;1),"取消済の逆移動も元の状態を確認",IF(AND(F22="逆移動",COUNTIFS($A$8:$A$107,G22,$C$8:$C$107,"&lt;&gt;"&amp;C22)&lt;&gt;1),"逆移動は元と反対の入出区分",IF(AND(F22="逆移動",B22&lt;SUMIFS($B$8:$B$107,$A$8:$A$107,G22)),"逆移動日が元より前",IF(AND(F22="逆移動",SUMIFS($D$8:$D$107,$F$8:$F$107,"逆移動",$G$8:$G$107,G22,$E$8:$E$107,"確定")&gt;SUMIFS($D$8:$D$107,$A$8:$A$107,G22)),"確定逆移動の合計が元数量を超過","確認済み"))))))))))))))))))))))),ISNUMBER(N22),N22=IF(M22="確認済み",0,1))),1,IF(N22&lt;&gt;0,0,IF(AND(ISNUMBER(I22),I22=IF(AND(B22&gt;=入出庫集計!$B$3,B22&lt;=入出庫集計!$E$3),1,0),IF(OR(I22&lt;&gt;1,E22="未確認"),ISTEXT(J22),ISNUMBER(J22)),J22=IF(I22&lt;&gt;1,"",IF(E22="未確認","",IF(AND(E22="確定",C22="入庫"),D22,0))),IF(OR(I22&lt;&gt;1,E22="未確認"),ISTEXT(K22),ISNUMBER(K22)),K22=IF(I22&lt;&gt;1,"",IF(E22="未確認","",IF(AND(E22="確定",C22="出庫"),D22,0))),ISNUMBER(L22),L22=IF(AND(I22=1,E22="未確認"),1,0)),0,1))))</f>
        <v>0</v>
      </c>
    </row>
    <row r="23" customFormat="false" ht="30" hidden="false" customHeight="true" outlineLevel="0" collapsed="false">
      <c r="A23" s="4"/>
      <c r="B23" s="10"/>
      <c r="C23" s="11"/>
      <c r="D23" s="12"/>
      <c r="E23" s="11"/>
      <c r="F23" s="11"/>
      <c r="G23" s="14"/>
      <c r="H23" s="10"/>
      <c r="I23" s="1" t="str">
        <f aca="false">IF(M23="","",IF(N23&lt;&gt;0,NA(),IF(AND(B23&gt;=入出庫集計!$B$3,B23&lt;=入出庫集計!$E$3),1,0)))</f>
        <v/>
      </c>
      <c r="J23" s="5" t="str">
        <f aca="false">IF(M23="","",IF(N23&lt;&gt;0,NA(),IF(I23&lt;&gt;1,"",IF(E23="未確認","",IF(AND(E23="確定",C23="入庫"),D23,0)))))</f>
        <v/>
      </c>
      <c r="K23" s="5" t="str">
        <f aca="false">IF(M23="","",IF(N23&lt;&gt;0,NA(),IF(I23&lt;&gt;1,"",IF(E23="未確認","",IF(AND(E23="確定",C23="出庫"),D23,0)))))</f>
        <v/>
      </c>
      <c r="L23" s="1" t="str">
        <f aca="false">IF(M23="","",IF(N23&lt;&gt;0,NA(),IF(AND(I23=1,E23="未確認"),1,0)))</f>
        <v/>
      </c>
      <c r="M23" s="1" t="str">
        <f aca="false">IF(COUNTA(A23:H23)=0,"",IF(NOT(AND(ISTEXT(A23),LEN(A23)=8,EXACT(LEFT(A23,4),"MOV-"),ISNUMBER(FIND(MID(A23,5,1)&amp;"x","0x1x2x3x4x5x6x7x8x9x")),ISNUMBER(FIND(MID(A23,6,1)&amp;"x","0x1x2x3x4x5x6x7x8x9x")),ISNUMBER(FIND(MID(A23,7,1)&amp;"x","0x1x2x3x4x5x6x7x8x9x")),ISNUMBER(FIND(MID(A23,8,1)&amp;"x","0x1x2x3x4x5x6x7x8x9x")))),"IDはMOV-と半角数字4桁",IF(COUNTIFS($A$8:$A$107,A23)&gt;1,"記録IDが重複",IF(NOT(IF(ISNUMBER(B23),AND(B23&gt;=43831,B23&lt;73051,B23=INT(B23)),FALSE())),"発生日は時刻なしで必須",IF(NOT(OR(C23="入庫",C23="出庫")),"入出区分を確認",IF(NOT(OR(E23="確定",E23="取消",E23="未確認")),"状態を確認",IF(NOT(OR(F23="新規",F23="訂正",F23="逆移動")),"種別を確認",IF(AND(E23&lt;&gt;"未確認",NOT(IF(ISNUMBER(D23),AND(D23&gt;=1,D23&lt;=1000000,D23=INT(D23)),FALSE()))),"確定/取消の数量は1〜100万個の整数",IF(AND(E23="未確認",COUNTA(D23)&gt;0),"未確認の数量は空欄",IF(NOT(IF(ISNUMBER(H23),AND(H23&gt;=43831,H23&lt;73051,H23=INT(H23)),FALSE())),"記録確認日は時刻なしで必須",IF(OR(B23&gt;H23,H23&gt;入出庫集計!$B$4),"発生日≦確認日≦基準日を確認",IF(AND(F23="新規",COUNTA(G23)&gt;0),"新規の参照元は空欄",IF(AND(F23&lt;&gt;"新規",NOT(AND(ISTEXT(G23),LEN(G23)=8,EXACT(LEFT(G23,4),"MOV-"),ISNUMBER(FIND(MID(G23,5,1)&amp;"x","0x1x2x3x4x5x6x7x8x9x")),ISNUMBER(FIND(MID(G23,6,1)&amp;"x","0x1x2x3x4x5x6x7x8x9x")),ISNUMBER(FIND(MID(G23,7,1)&amp;"x","0x1x2x3x4x5x6x7x8x9x")),ISNUMBER(FIND(MID(G23,8,1)&amp;"x","0x1x2x3x4x5x6x7x8x9x"))))),"訂正/逆移動の参照元IDが必須",IF(AND(F23&lt;&gt;"新規",G23&gt;=A23),"参照元は自分より小さいID",IF(AND(F23&lt;&gt;"新規",COUNTIFS($A$8:$A$107,G23)&lt;&gt;1),"参照元が一意にありません",IF(AND(F23&lt;&gt;"新規",COUNTIFS($A$8:$A$107,G23,$F$8:$F$107,"新規")+COUNTIFS($A$8:$A$107,G23,$F$8:$F$107,"訂正")&lt;&gt;1),"逆移動を訂正/逆移動の元にできません",IF(AND(F23="訂正",COUNTIFS($A$8:$A$107,G23,$E$8:$E$107,"取消")&lt;&gt;1),"訂正の参照元は取消済が必要",IF(AND(F23="訂正",COUNTIFS($F$8:$F$107,"訂正",$G$8:$G$107,G23)&gt;1),"同じ元記録への訂正は1行まで",IF(AND(F23="逆移動",E23&lt;&gt;"取消",COUNTIFS($A$8:$A$107,G23,$E$8:$E$107,"確定")&lt;&gt;1),"有効な逆移動の元は確定が必要",IF(AND(F23="逆移動",E23="取消",COUNTIFS($A$8:$A$107,G23,$E$8:$E$107,"確定")+COUNTIFS($A$8:$A$107,G23,$E$8:$E$107,"取消")&lt;&gt;1),"取消済の逆移動も元の状態を確認",IF(AND(F23="逆移動",COUNTIFS($A$8:$A$107,G23,$C$8:$C$107,"&lt;&gt;"&amp;C23)&lt;&gt;1),"逆移動は元と反対の入出区分",IF(AND(F23="逆移動",B23&lt;SUMIFS($B$8:$B$107,$A$8:$A$107,G23)),"逆移動日が元より前",IF(AND(F23="逆移動",SUMIFS($D$8:$D$107,$F$8:$F$107,"逆移動",$G$8:$G$107,G23,$E$8:$E$107,"確定")&gt;SUMIFS($D$8:$D$107,$A$8:$A$107,G23)),"確定逆移動の合計が元数量を超過","確認済み")))))))))))))))))))))))</f>
        <v/>
      </c>
      <c r="N23" s="1" t="str">
        <f aca="false">IF(M23="","",IF(M23="確認済み",0,1))</f>
        <v/>
      </c>
      <c r="O23" s="1" t="n">
        <f aca="false">IF(COUNTA(A23:H23)=0,IF(AND(M23="",N23="",I23="",J23="",K23="",L23=""),0,1),IF(NOT(AND(ISTEXT(M23),M23=IF(COUNTA(A23:H23)=0,"",IF(NOT(AND(ISTEXT(A23),LEN(A23)=8,EXACT(LEFT(A23,4),"MOV-"),ISNUMBER(FIND(MID(A23,5,1)&amp;"x","0x1x2x3x4x5x6x7x8x9x")),ISNUMBER(FIND(MID(A23,6,1)&amp;"x","0x1x2x3x4x5x6x7x8x9x")),ISNUMBER(FIND(MID(A23,7,1)&amp;"x","0x1x2x3x4x5x6x7x8x9x")),ISNUMBER(FIND(MID(A23,8,1)&amp;"x","0x1x2x3x4x5x6x7x8x9x")))),"IDはMOV-と半角数字4桁",IF(COUNTIFS($A$8:$A$107,A23)&gt;1,"記録IDが重複",IF(NOT(IF(ISNUMBER(B23),AND(B23&gt;=43831,B23&lt;73051,B23=INT(B23)),FALSE())),"発生日は時刻なしで必須",IF(NOT(OR(C23="入庫",C23="出庫")),"入出区分を確認",IF(NOT(OR(E23="確定",E23="取消",E23="未確認")),"状態を確認",IF(NOT(OR(F23="新規",F23="訂正",F23="逆移動")),"種別を確認",IF(AND(E23&lt;&gt;"未確認",NOT(IF(ISNUMBER(D23),AND(D23&gt;=1,D23&lt;=1000000,D23=INT(D23)),FALSE()))),"確定/取消の数量は1〜100万個の整数",IF(AND(E23="未確認",COUNTA(D23)&gt;0),"未確認の数量は空欄",IF(NOT(IF(ISNUMBER(H23),AND(H23&gt;=43831,H23&lt;73051,H23=INT(H23)),FALSE())),"記録確認日は時刻なしで必須",IF(OR(B23&gt;H23,H23&gt;入出庫集計!$B$4),"発生日≦確認日≦基準日を確認",IF(AND(F23="新規",COUNTA(G23)&gt;0),"新規の参照元は空欄",IF(AND(F23&lt;&gt;"新規",NOT(AND(ISTEXT(G23),LEN(G23)=8,EXACT(LEFT(G23,4),"MOV-"),ISNUMBER(FIND(MID(G23,5,1)&amp;"x","0x1x2x3x4x5x6x7x8x9x")),ISNUMBER(FIND(MID(G23,6,1)&amp;"x","0x1x2x3x4x5x6x7x8x9x")),ISNUMBER(FIND(MID(G23,7,1)&amp;"x","0x1x2x3x4x5x6x7x8x9x")),ISNUMBER(FIND(MID(G23,8,1)&amp;"x","0x1x2x3x4x5x6x7x8x9x"))))),"訂正/逆移動の参照元IDが必須",IF(AND(F23&lt;&gt;"新規",G23&gt;=A23),"参照元は自分より小さいID",IF(AND(F23&lt;&gt;"新規",COUNTIFS($A$8:$A$107,G23)&lt;&gt;1),"参照元が一意にありません",IF(AND(F23&lt;&gt;"新規",COUNTIFS($A$8:$A$107,G23,$F$8:$F$107,"新規")+COUNTIFS($A$8:$A$107,G23,$F$8:$F$107,"訂正")&lt;&gt;1),"逆移動を訂正/逆移動の元にできません",IF(AND(F23="訂正",COUNTIFS($A$8:$A$107,G23,$E$8:$E$107,"取消")&lt;&gt;1),"訂正の参照元は取消済が必要",IF(AND(F23="訂正",COUNTIFS($F$8:$F$107,"訂正",$G$8:$G$107,G23)&gt;1),"同じ元記録への訂正は1行まで",IF(AND(F23="逆移動",E23&lt;&gt;"取消",COUNTIFS($A$8:$A$107,G23,$E$8:$E$107,"確定")&lt;&gt;1),"有効な逆移動の元は確定が必要",IF(AND(F23="逆移動",E23="取消",COUNTIFS($A$8:$A$107,G23,$E$8:$E$107,"確定")+COUNTIFS($A$8:$A$107,G23,$E$8:$E$107,"取消")&lt;&gt;1),"取消済の逆移動も元の状態を確認",IF(AND(F23="逆移動",COUNTIFS($A$8:$A$107,G23,$C$8:$C$107,"&lt;&gt;"&amp;C23)&lt;&gt;1),"逆移動は元と反対の入出区分",IF(AND(F23="逆移動",B23&lt;SUMIFS($B$8:$B$107,$A$8:$A$107,G23)),"逆移動日が元より前",IF(AND(F23="逆移動",SUMIFS($D$8:$D$107,$F$8:$F$107,"逆移動",$G$8:$G$107,G23,$E$8:$E$107,"確定")&gt;SUMIFS($D$8:$D$107,$A$8:$A$107,G23)),"確定逆移動の合計が元数量を超過","確認済み"))))))))))))))))))))))),ISNUMBER(N23),N23=IF(M23="確認済み",0,1))),1,IF(N23&lt;&gt;0,0,IF(AND(ISNUMBER(I23),I23=IF(AND(B23&gt;=入出庫集計!$B$3,B23&lt;=入出庫集計!$E$3),1,0),IF(OR(I23&lt;&gt;1,E23="未確認"),ISTEXT(J23),ISNUMBER(J23)),J23=IF(I23&lt;&gt;1,"",IF(E23="未確認","",IF(AND(E23="確定",C23="入庫"),D23,0))),IF(OR(I23&lt;&gt;1,E23="未確認"),ISTEXT(K23),ISNUMBER(K23)),K23=IF(I23&lt;&gt;1,"",IF(E23="未確認","",IF(AND(E23="確定",C23="出庫"),D23,0))),ISNUMBER(L23),L23=IF(AND(I23=1,E23="未確認"),1,0)),0,1))))</f>
        <v>0</v>
      </c>
    </row>
    <row r="24" customFormat="false" ht="30" hidden="false" customHeight="true" outlineLevel="0" collapsed="false">
      <c r="A24" s="4"/>
      <c r="B24" s="10"/>
      <c r="C24" s="11"/>
      <c r="D24" s="12"/>
      <c r="E24" s="11"/>
      <c r="F24" s="11"/>
      <c r="G24" s="14"/>
      <c r="H24" s="10"/>
      <c r="I24" s="1" t="str">
        <f aca="false">IF(M24="","",IF(N24&lt;&gt;0,NA(),IF(AND(B24&gt;=入出庫集計!$B$3,B24&lt;=入出庫集計!$E$3),1,0)))</f>
        <v/>
      </c>
      <c r="J24" s="5" t="str">
        <f aca="false">IF(M24="","",IF(N24&lt;&gt;0,NA(),IF(I24&lt;&gt;1,"",IF(E24="未確認","",IF(AND(E24="確定",C24="入庫"),D24,0)))))</f>
        <v/>
      </c>
      <c r="K24" s="5" t="str">
        <f aca="false">IF(M24="","",IF(N24&lt;&gt;0,NA(),IF(I24&lt;&gt;1,"",IF(E24="未確認","",IF(AND(E24="確定",C24="出庫"),D24,0)))))</f>
        <v/>
      </c>
      <c r="L24" s="1" t="str">
        <f aca="false">IF(M24="","",IF(N24&lt;&gt;0,NA(),IF(AND(I24=1,E24="未確認"),1,0)))</f>
        <v/>
      </c>
      <c r="M24" s="1" t="str">
        <f aca="false">IF(COUNTA(A24:H24)=0,"",IF(NOT(AND(ISTEXT(A24),LEN(A24)=8,EXACT(LEFT(A24,4),"MOV-"),ISNUMBER(FIND(MID(A24,5,1)&amp;"x","0x1x2x3x4x5x6x7x8x9x")),ISNUMBER(FIND(MID(A24,6,1)&amp;"x","0x1x2x3x4x5x6x7x8x9x")),ISNUMBER(FIND(MID(A24,7,1)&amp;"x","0x1x2x3x4x5x6x7x8x9x")),ISNUMBER(FIND(MID(A24,8,1)&amp;"x","0x1x2x3x4x5x6x7x8x9x")))),"IDはMOV-と半角数字4桁",IF(COUNTIFS($A$8:$A$107,A24)&gt;1,"記録IDが重複",IF(NOT(IF(ISNUMBER(B24),AND(B24&gt;=43831,B24&lt;73051,B24=INT(B24)),FALSE())),"発生日は時刻なしで必須",IF(NOT(OR(C24="入庫",C24="出庫")),"入出区分を確認",IF(NOT(OR(E24="確定",E24="取消",E24="未確認")),"状態を確認",IF(NOT(OR(F24="新規",F24="訂正",F24="逆移動")),"種別を確認",IF(AND(E24&lt;&gt;"未確認",NOT(IF(ISNUMBER(D24),AND(D24&gt;=1,D24&lt;=1000000,D24=INT(D24)),FALSE()))),"確定/取消の数量は1〜100万個の整数",IF(AND(E24="未確認",COUNTA(D24)&gt;0),"未確認の数量は空欄",IF(NOT(IF(ISNUMBER(H24),AND(H24&gt;=43831,H24&lt;73051,H24=INT(H24)),FALSE())),"記録確認日は時刻なしで必須",IF(OR(B24&gt;H24,H24&gt;入出庫集計!$B$4),"発生日≦確認日≦基準日を確認",IF(AND(F24="新規",COUNTA(G24)&gt;0),"新規の参照元は空欄",IF(AND(F24&lt;&gt;"新規",NOT(AND(ISTEXT(G24),LEN(G24)=8,EXACT(LEFT(G24,4),"MOV-"),ISNUMBER(FIND(MID(G24,5,1)&amp;"x","0x1x2x3x4x5x6x7x8x9x")),ISNUMBER(FIND(MID(G24,6,1)&amp;"x","0x1x2x3x4x5x6x7x8x9x")),ISNUMBER(FIND(MID(G24,7,1)&amp;"x","0x1x2x3x4x5x6x7x8x9x")),ISNUMBER(FIND(MID(G24,8,1)&amp;"x","0x1x2x3x4x5x6x7x8x9x"))))),"訂正/逆移動の参照元IDが必須",IF(AND(F24&lt;&gt;"新規",G24&gt;=A24),"参照元は自分より小さいID",IF(AND(F24&lt;&gt;"新規",COUNTIFS($A$8:$A$107,G24)&lt;&gt;1),"参照元が一意にありません",IF(AND(F24&lt;&gt;"新規",COUNTIFS($A$8:$A$107,G24,$F$8:$F$107,"新規")+COUNTIFS($A$8:$A$107,G24,$F$8:$F$107,"訂正")&lt;&gt;1),"逆移動を訂正/逆移動の元にできません",IF(AND(F24="訂正",COUNTIFS($A$8:$A$107,G24,$E$8:$E$107,"取消")&lt;&gt;1),"訂正の参照元は取消済が必要",IF(AND(F24="訂正",COUNTIFS($F$8:$F$107,"訂正",$G$8:$G$107,G24)&gt;1),"同じ元記録への訂正は1行まで",IF(AND(F24="逆移動",E24&lt;&gt;"取消",COUNTIFS($A$8:$A$107,G24,$E$8:$E$107,"確定")&lt;&gt;1),"有効な逆移動の元は確定が必要",IF(AND(F24="逆移動",E24="取消",COUNTIFS($A$8:$A$107,G24,$E$8:$E$107,"確定")+COUNTIFS($A$8:$A$107,G24,$E$8:$E$107,"取消")&lt;&gt;1),"取消済の逆移動も元の状態を確認",IF(AND(F24="逆移動",COUNTIFS($A$8:$A$107,G24,$C$8:$C$107,"&lt;&gt;"&amp;C24)&lt;&gt;1),"逆移動は元と反対の入出区分",IF(AND(F24="逆移動",B24&lt;SUMIFS($B$8:$B$107,$A$8:$A$107,G24)),"逆移動日が元より前",IF(AND(F24="逆移動",SUMIFS($D$8:$D$107,$F$8:$F$107,"逆移動",$G$8:$G$107,G24,$E$8:$E$107,"確定")&gt;SUMIFS($D$8:$D$107,$A$8:$A$107,G24)),"確定逆移動の合計が元数量を超過","確認済み")))))))))))))))))))))))</f>
        <v/>
      </c>
      <c r="N24" s="1" t="str">
        <f aca="false">IF(M24="","",IF(M24="確認済み",0,1))</f>
        <v/>
      </c>
      <c r="O24" s="1" t="n">
        <f aca="false">IF(COUNTA(A24:H24)=0,IF(AND(M24="",N24="",I24="",J24="",K24="",L24=""),0,1),IF(NOT(AND(ISTEXT(M24),M24=IF(COUNTA(A24:H24)=0,"",IF(NOT(AND(ISTEXT(A24),LEN(A24)=8,EXACT(LEFT(A24,4),"MOV-"),ISNUMBER(FIND(MID(A24,5,1)&amp;"x","0x1x2x3x4x5x6x7x8x9x")),ISNUMBER(FIND(MID(A24,6,1)&amp;"x","0x1x2x3x4x5x6x7x8x9x")),ISNUMBER(FIND(MID(A24,7,1)&amp;"x","0x1x2x3x4x5x6x7x8x9x")),ISNUMBER(FIND(MID(A24,8,1)&amp;"x","0x1x2x3x4x5x6x7x8x9x")))),"IDはMOV-と半角数字4桁",IF(COUNTIFS($A$8:$A$107,A24)&gt;1,"記録IDが重複",IF(NOT(IF(ISNUMBER(B24),AND(B24&gt;=43831,B24&lt;73051,B24=INT(B24)),FALSE())),"発生日は時刻なしで必須",IF(NOT(OR(C24="入庫",C24="出庫")),"入出区分を確認",IF(NOT(OR(E24="確定",E24="取消",E24="未確認")),"状態を確認",IF(NOT(OR(F24="新規",F24="訂正",F24="逆移動")),"種別を確認",IF(AND(E24&lt;&gt;"未確認",NOT(IF(ISNUMBER(D24),AND(D24&gt;=1,D24&lt;=1000000,D24=INT(D24)),FALSE()))),"確定/取消の数量は1〜100万個の整数",IF(AND(E24="未確認",COUNTA(D24)&gt;0),"未確認の数量は空欄",IF(NOT(IF(ISNUMBER(H24),AND(H24&gt;=43831,H24&lt;73051,H24=INT(H24)),FALSE())),"記録確認日は時刻なしで必須",IF(OR(B24&gt;H24,H24&gt;入出庫集計!$B$4),"発生日≦確認日≦基準日を確認",IF(AND(F24="新規",COUNTA(G24)&gt;0),"新規の参照元は空欄",IF(AND(F24&lt;&gt;"新規",NOT(AND(ISTEXT(G24),LEN(G24)=8,EXACT(LEFT(G24,4),"MOV-"),ISNUMBER(FIND(MID(G24,5,1)&amp;"x","0x1x2x3x4x5x6x7x8x9x")),ISNUMBER(FIND(MID(G24,6,1)&amp;"x","0x1x2x3x4x5x6x7x8x9x")),ISNUMBER(FIND(MID(G24,7,1)&amp;"x","0x1x2x3x4x5x6x7x8x9x")),ISNUMBER(FIND(MID(G24,8,1)&amp;"x","0x1x2x3x4x5x6x7x8x9x"))))),"訂正/逆移動の参照元IDが必須",IF(AND(F24&lt;&gt;"新規",G24&gt;=A24),"参照元は自分より小さいID",IF(AND(F24&lt;&gt;"新規",COUNTIFS($A$8:$A$107,G24)&lt;&gt;1),"参照元が一意にありません",IF(AND(F24&lt;&gt;"新規",COUNTIFS($A$8:$A$107,G24,$F$8:$F$107,"新規")+COUNTIFS($A$8:$A$107,G24,$F$8:$F$107,"訂正")&lt;&gt;1),"逆移動を訂正/逆移動の元にできません",IF(AND(F24="訂正",COUNTIFS($A$8:$A$107,G24,$E$8:$E$107,"取消")&lt;&gt;1),"訂正の参照元は取消済が必要",IF(AND(F24="訂正",COUNTIFS($F$8:$F$107,"訂正",$G$8:$G$107,G24)&gt;1),"同じ元記録への訂正は1行まで",IF(AND(F24="逆移動",E24&lt;&gt;"取消",COUNTIFS($A$8:$A$107,G24,$E$8:$E$107,"確定")&lt;&gt;1),"有効な逆移動の元は確定が必要",IF(AND(F24="逆移動",E24="取消",COUNTIFS($A$8:$A$107,G24,$E$8:$E$107,"確定")+COUNTIFS($A$8:$A$107,G24,$E$8:$E$107,"取消")&lt;&gt;1),"取消済の逆移動も元の状態を確認",IF(AND(F24="逆移動",COUNTIFS($A$8:$A$107,G24,$C$8:$C$107,"&lt;&gt;"&amp;C24)&lt;&gt;1),"逆移動は元と反対の入出区分",IF(AND(F24="逆移動",B24&lt;SUMIFS($B$8:$B$107,$A$8:$A$107,G24)),"逆移動日が元より前",IF(AND(F24="逆移動",SUMIFS($D$8:$D$107,$F$8:$F$107,"逆移動",$G$8:$G$107,G24,$E$8:$E$107,"確定")&gt;SUMIFS($D$8:$D$107,$A$8:$A$107,G24)),"確定逆移動の合計が元数量を超過","確認済み"))))))))))))))))))))))),ISNUMBER(N24),N24=IF(M24="確認済み",0,1))),1,IF(N24&lt;&gt;0,0,IF(AND(ISNUMBER(I24),I24=IF(AND(B24&gt;=入出庫集計!$B$3,B24&lt;=入出庫集計!$E$3),1,0),IF(OR(I24&lt;&gt;1,E24="未確認"),ISTEXT(J24),ISNUMBER(J24)),J24=IF(I24&lt;&gt;1,"",IF(E24="未確認","",IF(AND(E24="確定",C24="入庫"),D24,0))),IF(OR(I24&lt;&gt;1,E24="未確認"),ISTEXT(K24),ISNUMBER(K24)),K24=IF(I24&lt;&gt;1,"",IF(E24="未確認","",IF(AND(E24="確定",C24="出庫"),D24,0))),ISNUMBER(L24),L24=IF(AND(I24=1,E24="未確認"),1,0)),0,1))))</f>
        <v>0</v>
      </c>
    </row>
    <row r="25" customFormat="false" ht="30" hidden="false" customHeight="true" outlineLevel="0" collapsed="false">
      <c r="A25" s="4"/>
      <c r="B25" s="10"/>
      <c r="C25" s="11"/>
      <c r="D25" s="12"/>
      <c r="E25" s="11"/>
      <c r="F25" s="11"/>
      <c r="G25" s="14"/>
      <c r="H25" s="10"/>
      <c r="I25" s="1" t="str">
        <f aca="false">IF(M25="","",IF(N25&lt;&gt;0,NA(),IF(AND(B25&gt;=入出庫集計!$B$3,B25&lt;=入出庫集計!$E$3),1,0)))</f>
        <v/>
      </c>
      <c r="J25" s="5" t="str">
        <f aca="false">IF(M25="","",IF(N25&lt;&gt;0,NA(),IF(I25&lt;&gt;1,"",IF(E25="未確認","",IF(AND(E25="確定",C25="入庫"),D25,0)))))</f>
        <v/>
      </c>
      <c r="K25" s="5" t="str">
        <f aca="false">IF(M25="","",IF(N25&lt;&gt;0,NA(),IF(I25&lt;&gt;1,"",IF(E25="未確認","",IF(AND(E25="確定",C25="出庫"),D25,0)))))</f>
        <v/>
      </c>
      <c r="L25" s="1" t="str">
        <f aca="false">IF(M25="","",IF(N25&lt;&gt;0,NA(),IF(AND(I25=1,E25="未確認"),1,0)))</f>
        <v/>
      </c>
      <c r="M25" s="1" t="str">
        <f aca="false">IF(COUNTA(A25:H25)=0,"",IF(NOT(AND(ISTEXT(A25),LEN(A25)=8,EXACT(LEFT(A25,4),"MOV-"),ISNUMBER(FIND(MID(A25,5,1)&amp;"x","0x1x2x3x4x5x6x7x8x9x")),ISNUMBER(FIND(MID(A25,6,1)&amp;"x","0x1x2x3x4x5x6x7x8x9x")),ISNUMBER(FIND(MID(A25,7,1)&amp;"x","0x1x2x3x4x5x6x7x8x9x")),ISNUMBER(FIND(MID(A25,8,1)&amp;"x","0x1x2x3x4x5x6x7x8x9x")))),"IDはMOV-と半角数字4桁",IF(COUNTIFS($A$8:$A$107,A25)&gt;1,"記録IDが重複",IF(NOT(IF(ISNUMBER(B25),AND(B25&gt;=43831,B25&lt;73051,B25=INT(B25)),FALSE())),"発生日は時刻なしで必須",IF(NOT(OR(C25="入庫",C25="出庫")),"入出区分を確認",IF(NOT(OR(E25="確定",E25="取消",E25="未確認")),"状態を確認",IF(NOT(OR(F25="新規",F25="訂正",F25="逆移動")),"種別を確認",IF(AND(E25&lt;&gt;"未確認",NOT(IF(ISNUMBER(D25),AND(D25&gt;=1,D25&lt;=1000000,D25=INT(D25)),FALSE()))),"確定/取消の数量は1〜100万個の整数",IF(AND(E25="未確認",COUNTA(D25)&gt;0),"未確認の数量は空欄",IF(NOT(IF(ISNUMBER(H25),AND(H25&gt;=43831,H25&lt;73051,H25=INT(H25)),FALSE())),"記録確認日は時刻なしで必須",IF(OR(B25&gt;H25,H25&gt;入出庫集計!$B$4),"発生日≦確認日≦基準日を確認",IF(AND(F25="新規",COUNTA(G25)&gt;0),"新規の参照元は空欄",IF(AND(F25&lt;&gt;"新規",NOT(AND(ISTEXT(G25),LEN(G25)=8,EXACT(LEFT(G25,4),"MOV-"),ISNUMBER(FIND(MID(G25,5,1)&amp;"x","0x1x2x3x4x5x6x7x8x9x")),ISNUMBER(FIND(MID(G25,6,1)&amp;"x","0x1x2x3x4x5x6x7x8x9x")),ISNUMBER(FIND(MID(G25,7,1)&amp;"x","0x1x2x3x4x5x6x7x8x9x")),ISNUMBER(FIND(MID(G25,8,1)&amp;"x","0x1x2x3x4x5x6x7x8x9x"))))),"訂正/逆移動の参照元IDが必須",IF(AND(F25&lt;&gt;"新規",G25&gt;=A25),"参照元は自分より小さいID",IF(AND(F25&lt;&gt;"新規",COUNTIFS($A$8:$A$107,G25)&lt;&gt;1),"参照元が一意にありません",IF(AND(F25&lt;&gt;"新規",COUNTIFS($A$8:$A$107,G25,$F$8:$F$107,"新規")+COUNTIFS($A$8:$A$107,G25,$F$8:$F$107,"訂正")&lt;&gt;1),"逆移動を訂正/逆移動の元にできません",IF(AND(F25="訂正",COUNTIFS($A$8:$A$107,G25,$E$8:$E$107,"取消")&lt;&gt;1),"訂正の参照元は取消済が必要",IF(AND(F25="訂正",COUNTIFS($F$8:$F$107,"訂正",$G$8:$G$107,G25)&gt;1),"同じ元記録への訂正は1行まで",IF(AND(F25="逆移動",E25&lt;&gt;"取消",COUNTIFS($A$8:$A$107,G25,$E$8:$E$107,"確定")&lt;&gt;1),"有効な逆移動の元は確定が必要",IF(AND(F25="逆移動",E25="取消",COUNTIFS($A$8:$A$107,G25,$E$8:$E$107,"確定")+COUNTIFS($A$8:$A$107,G25,$E$8:$E$107,"取消")&lt;&gt;1),"取消済の逆移動も元の状態を確認",IF(AND(F25="逆移動",COUNTIFS($A$8:$A$107,G25,$C$8:$C$107,"&lt;&gt;"&amp;C25)&lt;&gt;1),"逆移動は元と反対の入出区分",IF(AND(F25="逆移動",B25&lt;SUMIFS($B$8:$B$107,$A$8:$A$107,G25)),"逆移動日が元より前",IF(AND(F25="逆移動",SUMIFS($D$8:$D$107,$F$8:$F$107,"逆移動",$G$8:$G$107,G25,$E$8:$E$107,"確定")&gt;SUMIFS($D$8:$D$107,$A$8:$A$107,G25)),"確定逆移動の合計が元数量を超過","確認済み")))))))))))))))))))))))</f>
        <v/>
      </c>
      <c r="N25" s="1" t="str">
        <f aca="false">IF(M25="","",IF(M25="確認済み",0,1))</f>
        <v/>
      </c>
      <c r="O25" s="1" t="n">
        <f aca="false">IF(COUNTA(A25:H25)=0,IF(AND(M25="",N25="",I25="",J25="",K25="",L25=""),0,1),IF(NOT(AND(ISTEXT(M25),M25=IF(COUNTA(A25:H25)=0,"",IF(NOT(AND(ISTEXT(A25),LEN(A25)=8,EXACT(LEFT(A25,4),"MOV-"),ISNUMBER(FIND(MID(A25,5,1)&amp;"x","0x1x2x3x4x5x6x7x8x9x")),ISNUMBER(FIND(MID(A25,6,1)&amp;"x","0x1x2x3x4x5x6x7x8x9x")),ISNUMBER(FIND(MID(A25,7,1)&amp;"x","0x1x2x3x4x5x6x7x8x9x")),ISNUMBER(FIND(MID(A25,8,1)&amp;"x","0x1x2x3x4x5x6x7x8x9x")))),"IDはMOV-と半角数字4桁",IF(COUNTIFS($A$8:$A$107,A25)&gt;1,"記録IDが重複",IF(NOT(IF(ISNUMBER(B25),AND(B25&gt;=43831,B25&lt;73051,B25=INT(B25)),FALSE())),"発生日は時刻なしで必須",IF(NOT(OR(C25="入庫",C25="出庫")),"入出区分を確認",IF(NOT(OR(E25="確定",E25="取消",E25="未確認")),"状態を確認",IF(NOT(OR(F25="新規",F25="訂正",F25="逆移動")),"種別を確認",IF(AND(E25&lt;&gt;"未確認",NOT(IF(ISNUMBER(D25),AND(D25&gt;=1,D25&lt;=1000000,D25=INT(D25)),FALSE()))),"確定/取消の数量は1〜100万個の整数",IF(AND(E25="未確認",COUNTA(D25)&gt;0),"未確認の数量は空欄",IF(NOT(IF(ISNUMBER(H25),AND(H25&gt;=43831,H25&lt;73051,H25=INT(H25)),FALSE())),"記録確認日は時刻なしで必須",IF(OR(B25&gt;H25,H25&gt;入出庫集計!$B$4),"発生日≦確認日≦基準日を確認",IF(AND(F25="新規",COUNTA(G25)&gt;0),"新規の参照元は空欄",IF(AND(F25&lt;&gt;"新規",NOT(AND(ISTEXT(G25),LEN(G25)=8,EXACT(LEFT(G25,4),"MOV-"),ISNUMBER(FIND(MID(G25,5,1)&amp;"x","0x1x2x3x4x5x6x7x8x9x")),ISNUMBER(FIND(MID(G25,6,1)&amp;"x","0x1x2x3x4x5x6x7x8x9x")),ISNUMBER(FIND(MID(G25,7,1)&amp;"x","0x1x2x3x4x5x6x7x8x9x")),ISNUMBER(FIND(MID(G25,8,1)&amp;"x","0x1x2x3x4x5x6x7x8x9x"))))),"訂正/逆移動の参照元IDが必須",IF(AND(F25&lt;&gt;"新規",G25&gt;=A25),"参照元は自分より小さいID",IF(AND(F25&lt;&gt;"新規",COUNTIFS($A$8:$A$107,G25)&lt;&gt;1),"参照元が一意にありません",IF(AND(F25&lt;&gt;"新規",COUNTIFS($A$8:$A$107,G25,$F$8:$F$107,"新規")+COUNTIFS($A$8:$A$107,G25,$F$8:$F$107,"訂正")&lt;&gt;1),"逆移動を訂正/逆移動の元にできません",IF(AND(F25="訂正",COUNTIFS($A$8:$A$107,G25,$E$8:$E$107,"取消")&lt;&gt;1),"訂正の参照元は取消済が必要",IF(AND(F25="訂正",COUNTIFS($F$8:$F$107,"訂正",$G$8:$G$107,G25)&gt;1),"同じ元記録への訂正は1行まで",IF(AND(F25="逆移動",E25&lt;&gt;"取消",COUNTIFS($A$8:$A$107,G25,$E$8:$E$107,"確定")&lt;&gt;1),"有効な逆移動の元は確定が必要",IF(AND(F25="逆移動",E25="取消",COUNTIFS($A$8:$A$107,G25,$E$8:$E$107,"確定")+COUNTIFS($A$8:$A$107,G25,$E$8:$E$107,"取消")&lt;&gt;1),"取消済の逆移動も元の状態を確認",IF(AND(F25="逆移動",COUNTIFS($A$8:$A$107,G25,$C$8:$C$107,"&lt;&gt;"&amp;C25)&lt;&gt;1),"逆移動は元と反対の入出区分",IF(AND(F25="逆移動",B25&lt;SUMIFS($B$8:$B$107,$A$8:$A$107,G25)),"逆移動日が元より前",IF(AND(F25="逆移動",SUMIFS($D$8:$D$107,$F$8:$F$107,"逆移動",$G$8:$G$107,G25,$E$8:$E$107,"確定")&gt;SUMIFS($D$8:$D$107,$A$8:$A$107,G25)),"確定逆移動の合計が元数量を超過","確認済み"))))))))))))))))))))))),ISNUMBER(N25),N25=IF(M25="確認済み",0,1))),1,IF(N25&lt;&gt;0,0,IF(AND(ISNUMBER(I25),I25=IF(AND(B25&gt;=入出庫集計!$B$3,B25&lt;=入出庫集計!$E$3),1,0),IF(OR(I25&lt;&gt;1,E25="未確認"),ISTEXT(J25),ISNUMBER(J25)),J25=IF(I25&lt;&gt;1,"",IF(E25="未確認","",IF(AND(E25="確定",C25="入庫"),D25,0))),IF(OR(I25&lt;&gt;1,E25="未確認"),ISTEXT(K25),ISNUMBER(K25)),K25=IF(I25&lt;&gt;1,"",IF(E25="未確認","",IF(AND(E25="確定",C25="出庫"),D25,0))),ISNUMBER(L25),L25=IF(AND(I25=1,E25="未確認"),1,0)),0,1))))</f>
        <v>0</v>
      </c>
    </row>
    <row r="26" customFormat="false" ht="30" hidden="false" customHeight="true" outlineLevel="0" collapsed="false">
      <c r="A26" s="4"/>
      <c r="B26" s="10"/>
      <c r="C26" s="11"/>
      <c r="D26" s="12"/>
      <c r="E26" s="11"/>
      <c r="F26" s="11"/>
      <c r="G26" s="14"/>
      <c r="H26" s="10"/>
      <c r="I26" s="1" t="str">
        <f aca="false">IF(M26="","",IF(N26&lt;&gt;0,NA(),IF(AND(B26&gt;=入出庫集計!$B$3,B26&lt;=入出庫集計!$E$3),1,0)))</f>
        <v/>
      </c>
      <c r="J26" s="5" t="str">
        <f aca="false">IF(M26="","",IF(N26&lt;&gt;0,NA(),IF(I26&lt;&gt;1,"",IF(E26="未確認","",IF(AND(E26="確定",C26="入庫"),D26,0)))))</f>
        <v/>
      </c>
      <c r="K26" s="5" t="str">
        <f aca="false">IF(M26="","",IF(N26&lt;&gt;0,NA(),IF(I26&lt;&gt;1,"",IF(E26="未確認","",IF(AND(E26="確定",C26="出庫"),D26,0)))))</f>
        <v/>
      </c>
      <c r="L26" s="1" t="str">
        <f aca="false">IF(M26="","",IF(N26&lt;&gt;0,NA(),IF(AND(I26=1,E26="未確認"),1,0)))</f>
        <v/>
      </c>
      <c r="M26" s="1" t="str">
        <f aca="false">IF(COUNTA(A26:H26)=0,"",IF(NOT(AND(ISTEXT(A26),LEN(A26)=8,EXACT(LEFT(A26,4),"MOV-"),ISNUMBER(FIND(MID(A26,5,1)&amp;"x","0x1x2x3x4x5x6x7x8x9x")),ISNUMBER(FIND(MID(A26,6,1)&amp;"x","0x1x2x3x4x5x6x7x8x9x")),ISNUMBER(FIND(MID(A26,7,1)&amp;"x","0x1x2x3x4x5x6x7x8x9x")),ISNUMBER(FIND(MID(A26,8,1)&amp;"x","0x1x2x3x4x5x6x7x8x9x")))),"IDはMOV-と半角数字4桁",IF(COUNTIFS($A$8:$A$107,A26)&gt;1,"記録IDが重複",IF(NOT(IF(ISNUMBER(B26),AND(B26&gt;=43831,B26&lt;73051,B26=INT(B26)),FALSE())),"発生日は時刻なしで必須",IF(NOT(OR(C26="入庫",C26="出庫")),"入出区分を確認",IF(NOT(OR(E26="確定",E26="取消",E26="未確認")),"状態を確認",IF(NOT(OR(F26="新規",F26="訂正",F26="逆移動")),"種別を確認",IF(AND(E26&lt;&gt;"未確認",NOT(IF(ISNUMBER(D26),AND(D26&gt;=1,D26&lt;=1000000,D26=INT(D26)),FALSE()))),"確定/取消の数量は1〜100万個の整数",IF(AND(E26="未確認",COUNTA(D26)&gt;0),"未確認の数量は空欄",IF(NOT(IF(ISNUMBER(H26),AND(H26&gt;=43831,H26&lt;73051,H26=INT(H26)),FALSE())),"記録確認日は時刻なしで必須",IF(OR(B26&gt;H26,H26&gt;入出庫集計!$B$4),"発生日≦確認日≦基準日を確認",IF(AND(F26="新規",COUNTA(G26)&gt;0),"新規の参照元は空欄",IF(AND(F26&lt;&gt;"新規",NOT(AND(ISTEXT(G26),LEN(G26)=8,EXACT(LEFT(G26,4),"MOV-"),ISNUMBER(FIND(MID(G26,5,1)&amp;"x","0x1x2x3x4x5x6x7x8x9x")),ISNUMBER(FIND(MID(G26,6,1)&amp;"x","0x1x2x3x4x5x6x7x8x9x")),ISNUMBER(FIND(MID(G26,7,1)&amp;"x","0x1x2x3x4x5x6x7x8x9x")),ISNUMBER(FIND(MID(G26,8,1)&amp;"x","0x1x2x3x4x5x6x7x8x9x"))))),"訂正/逆移動の参照元IDが必須",IF(AND(F26&lt;&gt;"新規",G26&gt;=A26),"参照元は自分より小さいID",IF(AND(F26&lt;&gt;"新規",COUNTIFS($A$8:$A$107,G26)&lt;&gt;1),"参照元が一意にありません",IF(AND(F26&lt;&gt;"新規",COUNTIFS($A$8:$A$107,G26,$F$8:$F$107,"新規")+COUNTIFS($A$8:$A$107,G26,$F$8:$F$107,"訂正")&lt;&gt;1),"逆移動を訂正/逆移動の元にできません",IF(AND(F26="訂正",COUNTIFS($A$8:$A$107,G26,$E$8:$E$107,"取消")&lt;&gt;1),"訂正の参照元は取消済が必要",IF(AND(F26="訂正",COUNTIFS($F$8:$F$107,"訂正",$G$8:$G$107,G26)&gt;1),"同じ元記録への訂正は1行まで",IF(AND(F26="逆移動",E26&lt;&gt;"取消",COUNTIFS($A$8:$A$107,G26,$E$8:$E$107,"確定")&lt;&gt;1),"有効な逆移動の元は確定が必要",IF(AND(F26="逆移動",E26="取消",COUNTIFS($A$8:$A$107,G26,$E$8:$E$107,"確定")+COUNTIFS($A$8:$A$107,G26,$E$8:$E$107,"取消")&lt;&gt;1),"取消済の逆移動も元の状態を確認",IF(AND(F26="逆移動",COUNTIFS($A$8:$A$107,G26,$C$8:$C$107,"&lt;&gt;"&amp;C26)&lt;&gt;1),"逆移動は元と反対の入出区分",IF(AND(F26="逆移動",B26&lt;SUMIFS($B$8:$B$107,$A$8:$A$107,G26)),"逆移動日が元より前",IF(AND(F26="逆移動",SUMIFS($D$8:$D$107,$F$8:$F$107,"逆移動",$G$8:$G$107,G26,$E$8:$E$107,"確定")&gt;SUMIFS($D$8:$D$107,$A$8:$A$107,G26)),"確定逆移動の合計が元数量を超過","確認済み")))))))))))))))))))))))</f>
        <v/>
      </c>
      <c r="N26" s="1" t="str">
        <f aca="false">IF(M26="","",IF(M26="確認済み",0,1))</f>
        <v/>
      </c>
      <c r="O26" s="1" t="n">
        <f aca="false">IF(COUNTA(A26:H26)=0,IF(AND(M26="",N26="",I26="",J26="",K26="",L26=""),0,1),IF(NOT(AND(ISTEXT(M26),M26=IF(COUNTA(A26:H26)=0,"",IF(NOT(AND(ISTEXT(A26),LEN(A26)=8,EXACT(LEFT(A26,4),"MOV-"),ISNUMBER(FIND(MID(A26,5,1)&amp;"x","0x1x2x3x4x5x6x7x8x9x")),ISNUMBER(FIND(MID(A26,6,1)&amp;"x","0x1x2x3x4x5x6x7x8x9x")),ISNUMBER(FIND(MID(A26,7,1)&amp;"x","0x1x2x3x4x5x6x7x8x9x")),ISNUMBER(FIND(MID(A26,8,1)&amp;"x","0x1x2x3x4x5x6x7x8x9x")))),"IDはMOV-と半角数字4桁",IF(COUNTIFS($A$8:$A$107,A26)&gt;1,"記録IDが重複",IF(NOT(IF(ISNUMBER(B26),AND(B26&gt;=43831,B26&lt;73051,B26=INT(B26)),FALSE())),"発生日は時刻なしで必須",IF(NOT(OR(C26="入庫",C26="出庫")),"入出区分を確認",IF(NOT(OR(E26="確定",E26="取消",E26="未確認")),"状態を確認",IF(NOT(OR(F26="新規",F26="訂正",F26="逆移動")),"種別を確認",IF(AND(E26&lt;&gt;"未確認",NOT(IF(ISNUMBER(D26),AND(D26&gt;=1,D26&lt;=1000000,D26=INT(D26)),FALSE()))),"確定/取消の数量は1〜100万個の整数",IF(AND(E26="未確認",COUNTA(D26)&gt;0),"未確認の数量は空欄",IF(NOT(IF(ISNUMBER(H26),AND(H26&gt;=43831,H26&lt;73051,H26=INT(H26)),FALSE())),"記録確認日は時刻なしで必須",IF(OR(B26&gt;H26,H26&gt;入出庫集計!$B$4),"発生日≦確認日≦基準日を確認",IF(AND(F26="新規",COUNTA(G26)&gt;0),"新規の参照元は空欄",IF(AND(F26&lt;&gt;"新規",NOT(AND(ISTEXT(G26),LEN(G26)=8,EXACT(LEFT(G26,4),"MOV-"),ISNUMBER(FIND(MID(G26,5,1)&amp;"x","0x1x2x3x4x5x6x7x8x9x")),ISNUMBER(FIND(MID(G26,6,1)&amp;"x","0x1x2x3x4x5x6x7x8x9x")),ISNUMBER(FIND(MID(G26,7,1)&amp;"x","0x1x2x3x4x5x6x7x8x9x")),ISNUMBER(FIND(MID(G26,8,1)&amp;"x","0x1x2x3x4x5x6x7x8x9x"))))),"訂正/逆移動の参照元IDが必須",IF(AND(F26&lt;&gt;"新規",G26&gt;=A26),"参照元は自分より小さいID",IF(AND(F26&lt;&gt;"新規",COUNTIFS($A$8:$A$107,G26)&lt;&gt;1),"参照元が一意にありません",IF(AND(F26&lt;&gt;"新規",COUNTIFS($A$8:$A$107,G26,$F$8:$F$107,"新規")+COUNTIFS($A$8:$A$107,G26,$F$8:$F$107,"訂正")&lt;&gt;1),"逆移動を訂正/逆移動の元にできません",IF(AND(F26="訂正",COUNTIFS($A$8:$A$107,G26,$E$8:$E$107,"取消")&lt;&gt;1),"訂正の参照元は取消済が必要",IF(AND(F26="訂正",COUNTIFS($F$8:$F$107,"訂正",$G$8:$G$107,G26)&gt;1),"同じ元記録への訂正は1行まで",IF(AND(F26="逆移動",E26&lt;&gt;"取消",COUNTIFS($A$8:$A$107,G26,$E$8:$E$107,"確定")&lt;&gt;1),"有効な逆移動の元は確定が必要",IF(AND(F26="逆移動",E26="取消",COUNTIFS($A$8:$A$107,G26,$E$8:$E$107,"確定")+COUNTIFS($A$8:$A$107,G26,$E$8:$E$107,"取消")&lt;&gt;1),"取消済の逆移動も元の状態を確認",IF(AND(F26="逆移動",COUNTIFS($A$8:$A$107,G26,$C$8:$C$107,"&lt;&gt;"&amp;C26)&lt;&gt;1),"逆移動は元と反対の入出区分",IF(AND(F26="逆移動",B26&lt;SUMIFS($B$8:$B$107,$A$8:$A$107,G26)),"逆移動日が元より前",IF(AND(F26="逆移動",SUMIFS($D$8:$D$107,$F$8:$F$107,"逆移動",$G$8:$G$107,G26,$E$8:$E$107,"確定")&gt;SUMIFS($D$8:$D$107,$A$8:$A$107,G26)),"確定逆移動の合計が元数量を超過","確認済み"))))))))))))))))))))))),ISNUMBER(N26),N26=IF(M26="確認済み",0,1))),1,IF(N26&lt;&gt;0,0,IF(AND(ISNUMBER(I26),I26=IF(AND(B26&gt;=入出庫集計!$B$3,B26&lt;=入出庫集計!$E$3),1,0),IF(OR(I26&lt;&gt;1,E26="未確認"),ISTEXT(J26),ISNUMBER(J26)),J26=IF(I26&lt;&gt;1,"",IF(E26="未確認","",IF(AND(E26="確定",C26="入庫"),D26,0))),IF(OR(I26&lt;&gt;1,E26="未確認"),ISTEXT(K26),ISNUMBER(K26)),K26=IF(I26&lt;&gt;1,"",IF(E26="未確認","",IF(AND(E26="確定",C26="出庫"),D26,0))),ISNUMBER(L26),L26=IF(AND(I26=1,E26="未確認"),1,0)),0,1))))</f>
        <v>0</v>
      </c>
    </row>
    <row r="27" customFormat="false" ht="30" hidden="false" customHeight="true" outlineLevel="0" collapsed="false">
      <c r="A27" s="4"/>
      <c r="B27" s="10"/>
      <c r="C27" s="11"/>
      <c r="D27" s="12"/>
      <c r="E27" s="11"/>
      <c r="F27" s="11"/>
      <c r="G27" s="14"/>
      <c r="H27" s="10"/>
      <c r="I27" s="1" t="str">
        <f aca="false">IF(M27="","",IF(N27&lt;&gt;0,NA(),IF(AND(B27&gt;=入出庫集計!$B$3,B27&lt;=入出庫集計!$E$3),1,0)))</f>
        <v/>
      </c>
      <c r="J27" s="5" t="str">
        <f aca="false">IF(M27="","",IF(N27&lt;&gt;0,NA(),IF(I27&lt;&gt;1,"",IF(E27="未確認","",IF(AND(E27="確定",C27="入庫"),D27,0)))))</f>
        <v/>
      </c>
      <c r="K27" s="5" t="str">
        <f aca="false">IF(M27="","",IF(N27&lt;&gt;0,NA(),IF(I27&lt;&gt;1,"",IF(E27="未確認","",IF(AND(E27="確定",C27="出庫"),D27,0)))))</f>
        <v/>
      </c>
      <c r="L27" s="1" t="str">
        <f aca="false">IF(M27="","",IF(N27&lt;&gt;0,NA(),IF(AND(I27=1,E27="未確認"),1,0)))</f>
        <v/>
      </c>
      <c r="M27" s="1" t="str">
        <f aca="false">IF(COUNTA(A27:H27)=0,"",IF(NOT(AND(ISTEXT(A27),LEN(A27)=8,EXACT(LEFT(A27,4),"MOV-"),ISNUMBER(FIND(MID(A27,5,1)&amp;"x","0x1x2x3x4x5x6x7x8x9x")),ISNUMBER(FIND(MID(A27,6,1)&amp;"x","0x1x2x3x4x5x6x7x8x9x")),ISNUMBER(FIND(MID(A27,7,1)&amp;"x","0x1x2x3x4x5x6x7x8x9x")),ISNUMBER(FIND(MID(A27,8,1)&amp;"x","0x1x2x3x4x5x6x7x8x9x")))),"IDはMOV-と半角数字4桁",IF(COUNTIFS($A$8:$A$107,A27)&gt;1,"記録IDが重複",IF(NOT(IF(ISNUMBER(B27),AND(B27&gt;=43831,B27&lt;73051,B27=INT(B27)),FALSE())),"発生日は時刻なしで必須",IF(NOT(OR(C27="入庫",C27="出庫")),"入出区分を確認",IF(NOT(OR(E27="確定",E27="取消",E27="未確認")),"状態を確認",IF(NOT(OR(F27="新規",F27="訂正",F27="逆移動")),"種別を確認",IF(AND(E27&lt;&gt;"未確認",NOT(IF(ISNUMBER(D27),AND(D27&gt;=1,D27&lt;=1000000,D27=INT(D27)),FALSE()))),"確定/取消の数量は1〜100万個の整数",IF(AND(E27="未確認",COUNTA(D27)&gt;0),"未確認の数量は空欄",IF(NOT(IF(ISNUMBER(H27),AND(H27&gt;=43831,H27&lt;73051,H27=INT(H27)),FALSE())),"記録確認日は時刻なしで必須",IF(OR(B27&gt;H27,H27&gt;入出庫集計!$B$4),"発生日≦確認日≦基準日を確認",IF(AND(F27="新規",COUNTA(G27)&gt;0),"新規の参照元は空欄",IF(AND(F27&lt;&gt;"新規",NOT(AND(ISTEXT(G27),LEN(G27)=8,EXACT(LEFT(G27,4),"MOV-"),ISNUMBER(FIND(MID(G27,5,1)&amp;"x","0x1x2x3x4x5x6x7x8x9x")),ISNUMBER(FIND(MID(G27,6,1)&amp;"x","0x1x2x3x4x5x6x7x8x9x")),ISNUMBER(FIND(MID(G27,7,1)&amp;"x","0x1x2x3x4x5x6x7x8x9x")),ISNUMBER(FIND(MID(G27,8,1)&amp;"x","0x1x2x3x4x5x6x7x8x9x"))))),"訂正/逆移動の参照元IDが必須",IF(AND(F27&lt;&gt;"新規",G27&gt;=A27),"参照元は自分より小さいID",IF(AND(F27&lt;&gt;"新規",COUNTIFS($A$8:$A$107,G27)&lt;&gt;1),"参照元が一意にありません",IF(AND(F27&lt;&gt;"新規",COUNTIFS($A$8:$A$107,G27,$F$8:$F$107,"新規")+COUNTIFS($A$8:$A$107,G27,$F$8:$F$107,"訂正")&lt;&gt;1),"逆移動を訂正/逆移動の元にできません",IF(AND(F27="訂正",COUNTIFS($A$8:$A$107,G27,$E$8:$E$107,"取消")&lt;&gt;1),"訂正の参照元は取消済が必要",IF(AND(F27="訂正",COUNTIFS($F$8:$F$107,"訂正",$G$8:$G$107,G27)&gt;1),"同じ元記録への訂正は1行まで",IF(AND(F27="逆移動",E27&lt;&gt;"取消",COUNTIFS($A$8:$A$107,G27,$E$8:$E$107,"確定")&lt;&gt;1),"有効な逆移動の元は確定が必要",IF(AND(F27="逆移動",E27="取消",COUNTIFS($A$8:$A$107,G27,$E$8:$E$107,"確定")+COUNTIFS($A$8:$A$107,G27,$E$8:$E$107,"取消")&lt;&gt;1),"取消済の逆移動も元の状態を確認",IF(AND(F27="逆移動",COUNTIFS($A$8:$A$107,G27,$C$8:$C$107,"&lt;&gt;"&amp;C27)&lt;&gt;1),"逆移動は元と反対の入出区分",IF(AND(F27="逆移動",B27&lt;SUMIFS($B$8:$B$107,$A$8:$A$107,G27)),"逆移動日が元より前",IF(AND(F27="逆移動",SUMIFS($D$8:$D$107,$F$8:$F$107,"逆移動",$G$8:$G$107,G27,$E$8:$E$107,"確定")&gt;SUMIFS($D$8:$D$107,$A$8:$A$107,G27)),"確定逆移動の合計が元数量を超過","確認済み")))))))))))))))))))))))</f>
        <v/>
      </c>
      <c r="N27" s="1" t="str">
        <f aca="false">IF(M27="","",IF(M27="確認済み",0,1))</f>
        <v/>
      </c>
      <c r="O27" s="1" t="n">
        <f aca="false">IF(COUNTA(A27:H27)=0,IF(AND(M27="",N27="",I27="",J27="",K27="",L27=""),0,1),IF(NOT(AND(ISTEXT(M27),M27=IF(COUNTA(A27:H27)=0,"",IF(NOT(AND(ISTEXT(A27),LEN(A27)=8,EXACT(LEFT(A27,4),"MOV-"),ISNUMBER(FIND(MID(A27,5,1)&amp;"x","0x1x2x3x4x5x6x7x8x9x")),ISNUMBER(FIND(MID(A27,6,1)&amp;"x","0x1x2x3x4x5x6x7x8x9x")),ISNUMBER(FIND(MID(A27,7,1)&amp;"x","0x1x2x3x4x5x6x7x8x9x")),ISNUMBER(FIND(MID(A27,8,1)&amp;"x","0x1x2x3x4x5x6x7x8x9x")))),"IDはMOV-と半角数字4桁",IF(COUNTIFS($A$8:$A$107,A27)&gt;1,"記録IDが重複",IF(NOT(IF(ISNUMBER(B27),AND(B27&gt;=43831,B27&lt;73051,B27=INT(B27)),FALSE())),"発生日は時刻なしで必須",IF(NOT(OR(C27="入庫",C27="出庫")),"入出区分を確認",IF(NOT(OR(E27="確定",E27="取消",E27="未確認")),"状態を確認",IF(NOT(OR(F27="新規",F27="訂正",F27="逆移動")),"種別を確認",IF(AND(E27&lt;&gt;"未確認",NOT(IF(ISNUMBER(D27),AND(D27&gt;=1,D27&lt;=1000000,D27=INT(D27)),FALSE()))),"確定/取消の数量は1〜100万個の整数",IF(AND(E27="未確認",COUNTA(D27)&gt;0),"未確認の数量は空欄",IF(NOT(IF(ISNUMBER(H27),AND(H27&gt;=43831,H27&lt;73051,H27=INT(H27)),FALSE())),"記録確認日は時刻なしで必須",IF(OR(B27&gt;H27,H27&gt;入出庫集計!$B$4),"発生日≦確認日≦基準日を確認",IF(AND(F27="新規",COUNTA(G27)&gt;0),"新規の参照元は空欄",IF(AND(F27&lt;&gt;"新規",NOT(AND(ISTEXT(G27),LEN(G27)=8,EXACT(LEFT(G27,4),"MOV-"),ISNUMBER(FIND(MID(G27,5,1)&amp;"x","0x1x2x3x4x5x6x7x8x9x")),ISNUMBER(FIND(MID(G27,6,1)&amp;"x","0x1x2x3x4x5x6x7x8x9x")),ISNUMBER(FIND(MID(G27,7,1)&amp;"x","0x1x2x3x4x5x6x7x8x9x")),ISNUMBER(FIND(MID(G27,8,1)&amp;"x","0x1x2x3x4x5x6x7x8x9x"))))),"訂正/逆移動の参照元IDが必須",IF(AND(F27&lt;&gt;"新規",G27&gt;=A27),"参照元は自分より小さいID",IF(AND(F27&lt;&gt;"新規",COUNTIFS($A$8:$A$107,G27)&lt;&gt;1),"参照元が一意にありません",IF(AND(F27&lt;&gt;"新規",COUNTIFS($A$8:$A$107,G27,$F$8:$F$107,"新規")+COUNTIFS($A$8:$A$107,G27,$F$8:$F$107,"訂正")&lt;&gt;1),"逆移動を訂正/逆移動の元にできません",IF(AND(F27="訂正",COUNTIFS($A$8:$A$107,G27,$E$8:$E$107,"取消")&lt;&gt;1),"訂正の参照元は取消済が必要",IF(AND(F27="訂正",COUNTIFS($F$8:$F$107,"訂正",$G$8:$G$107,G27)&gt;1),"同じ元記録への訂正は1行まで",IF(AND(F27="逆移動",E27&lt;&gt;"取消",COUNTIFS($A$8:$A$107,G27,$E$8:$E$107,"確定")&lt;&gt;1),"有効な逆移動の元は確定が必要",IF(AND(F27="逆移動",E27="取消",COUNTIFS($A$8:$A$107,G27,$E$8:$E$107,"確定")+COUNTIFS($A$8:$A$107,G27,$E$8:$E$107,"取消")&lt;&gt;1),"取消済の逆移動も元の状態を確認",IF(AND(F27="逆移動",COUNTIFS($A$8:$A$107,G27,$C$8:$C$107,"&lt;&gt;"&amp;C27)&lt;&gt;1),"逆移動は元と反対の入出区分",IF(AND(F27="逆移動",B27&lt;SUMIFS($B$8:$B$107,$A$8:$A$107,G27)),"逆移動日が元より前",IF(AND(F27="逆移動",SUMIFS($D$8:$D$107,$F$8:$F$107,"逆移動",$G$8:$G$107,G27,$E$8:$E$107,"確定")&gt;SUMIFS($D$8:$D$107,$A$8:$A$107,G27)),"確定逆移動の合計が元数量を超過","確認済み"))))))))))))))))))))))),ISNUMBER(N27),N27=IF(M27="確認済み",0,1))),1,IF(N27&lt;&gt;0,0,IF(AND(ISNUMBER(I27),I27=IF(AND(B27&gt;=入出庫集計!$B$3,B27&lt;=入出庫集計!$E$3),1,0),IF(OR(I27&lt;&gt;1,E27="未確認"),ISTEXT(J27),ISNUMBER(J27)),J27=IF(I27&lt;&gt;1,"",IF(E27="未確認","",IF(AND(E27="確定",C27="入庫"),D27,0))),IF(OR(I27&lt;&gt;1,E27="未確認"),ISTEXT(K27),ISNUMBER(K27)),K27=IF(I27&lt;&gt;1,"",IF(E27="未確認","",IF(AND(E27="確定",C27="出庫"),D27,0))),ISNUMBER(L27),L27=IF(AND(I27=1,E27="未確認"),1,0)),0,1))))</f>
        <v>0</v>
      </c>
    </row>
    <row r="28" customFormat="false" ht="30" hidden="false" customHeight="true" outlineLevel="0" collapsed="false">
      <c r="A28" s="4"/>
      <c r="B28" s="10"/>
      <c r="C28" s="11"/>
      <c r="D28" s="12"/>
      <c r="E28" s="11"/>
      <c r="F28" s="11"/>
      <c r="G28" s="14"/>
      <c r="H28" s="10"/>
      <c r="I28" s="1" t="str">
        <f aca="false">IF(M28="","",IF(N28&lt;&gt;0,NA(),IF(AND(B28&gt;=入出庫集計!$B$3,B28&lt;=入出庫集計!$E$3),1,0)))</f>
        <v/>
      </c>
      <c r="J28" s="5" t="str">
        <f aca="false">IF(M28="","",IF(N28&lt;&gt;0,NA(),IF(I28&lt;&gt;1,"",IF(E28="未確認","",IF(AND(E28="確定",C28="入庫"),D28,0)))))</f>
        <v/>
      </c>
      <c r="K28" s="5" t="str">
        <f aca="false">IF(M28="","",IF(N28&lt;&gt;0,NA(),IF(I28&lt;&gt;1,"",IF(E28="未確認","",IF(AND(E28="確定",C28="出庫"),D28,0)))))</f>
        <v/>
      </c>
      <c r="L28" s="1" t="str">
        <f aca="false">IF(M28="","",IF(N28&lt;&gt;0,NA(),IF(AND(I28=1,E28="未確認"),1,0)))</f>
        <v/>
      </c>
      <c r="M28" s="1" t="str">
        <f aca="false">IF(COUNTA(A28:H28)=0,"",IF(NOT(AND(ISTEXT(A28),LEN(A28)=8,EXACT(LEFT(A28,4),"MOV-"),ISNUMBER(FIND(MID(A28,5,1)&amp;"x","0x1x2x3x4x5x6x7x8x9x")),ISNUMBER(FIND(MID(A28,6,1)&amp;"x","0x1x2x3x4x5x6x7x8x9x")),ISNUMBER(FIND(MID(A28,7,1)&amp;"x","0x1x2x3x4x5x6x7x8x9x")),ISNUMBER(FIND(MID(A28,8,1)&amp;"x","0x1x2x3x4x5x6x7x8x9x")))),"IDはMOV-と半角数字4桁",IF(COUNTIFS($A$8:$A$107,A28)&gt;1,"記録IDが重複",IF(NOT(IF(ISNUMBER(B28),AND(B28&gt;=43831,B28&lt;73051,B28=INT(B28)),FALSE())),"発生日は時刻なしで必須",IF(NOT(OR(C28="入庫",C28="出庫")),"入出区分を確認",IF(NOT(OR(E28="確定",E28="取消",E28="未確認")),"状態を確認",IF(NOT(OR(F28="新規",F28="訂正",F28="逆移動")),"種別を確認",IF(AND(E28&lt;&gt;"未確認",NOT(IF(ISNUMBER(D28),AND(D28&gt;=1,D28&lt;=1000000,D28=INT(D28)),FALSE()))),"確定/取消の数量は1〜100万個の整数",IF(AND(E28="未確認",COUNTA(D28)&gt;0),"未確認の数量は空欄",IF(NOT(IF(ISNUMBER(H28),AND(H28&gt;=43831,H28&lt;73051,H28=INT(H28)),FALSE())),"記録確認日は時刻なしで必須",IF(OR(B28&gt;H28,H28&gt;入出庫集計!$B$4),"発生日≦確認日≦基準日を確認",IF(AND(F28="新規",COUNTA(G28)&gt;0),"新規の参照元は空欄",IF(AND(F28&lt;&gt;"新規",NOT(AND(ISTEXT(G28),LEN(G28)=8,EXACT(LEFT(G28,4),"MOV-"),ISNUMBER(FIND(MID(G28,5,1)&amp;"x","0x1x2x3x4x5x6x7x8x9x")),ISNUMBER(FIND(MID(G28,6,1)&amp;"x","0x1x2x3x4x5x6x7x8x9x")),ISNUMBER(FIND(MID(G28,7,1)&amp;"x","0x1x2x3x4x5x6x7x8x9x")),ISNUMBER(FIND(MID(G28,8,1)&amp;"x","0x1x2x3x4x5x6x7x8x9x"))))),"訂正/逆移動の参照元IDが必須",IF(AND(F28&lt;&gt;"新規",G28&gt;=A28),"参照元は自分より小さいID",IF(AND(F28&lt;&gt;"新規",COUNTIFS($A$8:$A$107,G28)&lt;&gt;1),"参照元が一意にありません",IF(AND(F28&lt;&gt;"新規",COUNTIFS($A$8:$A$107,G28,$F$8:$F$107,"新規")+COUNTIFS($A$8:$A$107,G28,$F$8:$F$107,"訂正")&lt;&gt;1),"逆移動を訂正/逆移動の元にできません",IF(AND(F28="訂正",COUNTIFS($A$8:$A$107,G28,$E$8:$E$107,"取消")&lt;&gt;1),"訂正の参照元は取消済が必要",IF(AND(F28="訂正",COUNTIFS($F$8:$F$107,"訂正",$G$8:$G$107,G28)&gt;1),"同じ元記録への訂正は1行まで",IF(AND(F28="逆移動",E28&lt;&gt;"取消",COUNTIFS($A$8:$A$107,G28,$E$8:$E$107,"確定")&lt;&gt;1),"有効な逆移動の元は確定が必要",IF(AND(F28="逆移動",E28="取消",COUNTIFS($A$8:$A$107,G28,$E$8:$E$107,"確定")+COUNTIFS($A$8:$A$107,G28,$E$8:$E$107,"取消")&lt;&gt;1),"取消済の逆移動も元の状態を確認",IF(AND(F28="逆移動",COUNTIFS($A$8:$A$107,G28,$C$8:$C$107,"&lt;&gt;"&amp;C28)&lt;&gt;1),"逆移動は元と反対の入出区分",IF(AND(F28="逆移動",B28&lt;SUMIFS($B$8:$B$107,$A$8:$A$107,G28)),"逆移動日が元より前",IF(AND(F28="逆移動",SUMIFS($D$8:$D$107,$F$8:$F$107,"逆移動",$G$8:$G$107,G28,$E$8:$E$107,"確定")&gt;SUMIFS($D$8:$D$107,$A$8:$A$107,G28)),"確定逆移動の合計が元数量を超過","確認済み")))))))))))))))))))))))</f>
        <v/>
      </c>
      <c r="N28" s="1" t="str">
        <f aca="false">IF(M28="","",IF(M28="確認済み",0,1))</f>
        <v/>
      </c>
      <c r="O28" s="1" t="n">
        <f aca="false">IF(COUNTA(A28:H28)=0,IF(AND(M28="",N28="",I28="",J28="",K28="",L28=""),0,1),IF(NOT(AND(ISTEXT(M28),M28=IF(COUNTA(A28:H28)=0,"",IF(NOT(AND(ISTEXT(A28),LEN(A28)=8,EXACT(LEFT(A28,4),"MOV-"),ISNUMBER(FIND(MID(A28,5,1)&amp;"x","0x1x2x3x4x5x6x7x8x9x")),ISNUMBER(FIND(MID(A28,6,1)&amp;"x","0x1x2x3x4x5x6x7x8x9x")),ISNUMBER(FIND(MID(A28,7,1)&amp;"x","0x1x2x3x4x5x6x7x8x9x")),ISNUMBER(FIND(MID(A28,8,1)&amp;"x","0x1x2x3x4x5x6x7x8x9x")))),"IDはMOV-と半角数字4桁",IF(COUNTIFS($A$8:$A$107,A28)&gt;1,"記録IDが重複",IF(NOT(IF(ISNUMBER(B28),AND(B28&gt;=43831,B28&lt;73051,B28=INT(B28)),FALSE())),"発生日は時刻なしで必須",IF(NOT(OR(C28="入庫",C28="出庫")),"入出区分を確認",IF(NOT(OR(E28="確定",E28="取消",E28="未確認")),"状態を確認",IF(NOT(OR(F28="新規",F28="訂正",F28="逆移動")),"種別を確認",IF(AND(E28&lt;&gt;"未確認",NOT(IF(ISNUMBER(D28),AND(D28&gt;=1,D28&lt;=1000000,D28=INT(D28)),FALSE()))),"確定/取消の数量は1〜100万個の整数",IF(AND(E28="未確認",COUNTA(D28)&gt;0),"未確認の数量は空欄",IF(NOT(IF(ISNUMBER(H28),AND(H28&gt;=43831,H28&lt;73051,H28=INT(H28)),FALSE())),"記録確認日は時刻なしで必須",IF(OR(B28&gt;H28,H28&gt;入出庫集計!$B$4),"発生日≦確認日≦基準日を確認",IF(AND(F28="新規",COUNTA(G28)&gt;0),"新規の参照元は空欄",IF(AND(F28&lt;&gt;"新規",NOT(AND(ISTEXT(G28),LEN(G28)=8,EXACT(LEFT(G28,4),"MOV-"),ISNUMBER(FIND(MID(G28,5,1)&amp;"x","0x1x2x3x4x5x6x7x8x9x")),ISNUMBER(FIND(MID(G28,6,1)&amp;"x","0x1x2x3x4x5x6x7x8x9x")),ISNUMBER(FIND(MID(G28,7,1)&amp;"x","0x1x2x3x4x5x6x7x8x9x")),ISNUMBER(FIND(MID(G28,8,1)&amp;"x","0x1x2x3x4x5x6x7x8x9x"))))),"訂正/逆移動の参照元IDが必須",IF(AND(F28&lt;&gt;"新規",G28&gt;=A28),"参照元は自分より小さいID",IF(AND(F28&lt;&gt;"新規",COUNTIFS($A$8:$A$107,G28)&lt;&gt;1),"参照元が一意にありません",IF(AND(F28&lt;&gt;"新規",COUNTIFS($A$8:$A$107,G28,$F$8:$F$107,"新規")+COUNTIFS($A$8:$A$107,G28,$F$8:$F$107,"訂正")&lt;&gt;1),"逆移動を訂正/逆移動の元にできません",IF(AND(F28="訂正",COUNTIFS($A$8:$A$107,G28,$E$8:$E$107,"取消")&lt;&gt;1),"訂正の参照元は取消済が必要",IF(AND(F28="訂正",COUNTIFS($F$8:$F$107,"訂正",$G$8:$G$107,G28)&gt;1),"同じ元記録への訂正は1行まで",IF(AND(F28="逆移動",E28&lt;&gt;"取消",COUNTIFS($A$8:$A$107,G28,$E$8:$E$107,"確定")&lt;&gt;1),"有効な逆移動の元は確定が必要",IF(AND(F28="逆移動",E28="取消",COUNTIFS($A$8:$A$107,G28,$E$8:$E$107,"確定")+COUNTIFS($A$8:$A$107,G28,$E$8:$E$107,"取消")&lt;&gt;1),"取消済の逆移動も元の状態を確認",IF(AND(F28="逆移動",COUNTIFS($A$8:$A$107,G28,$C$8:$C$107,"&lt;&gt;"&amp;C28)&lt;&gt;1),"逆移動は元と反対の入出区分",IF(AND(F28="逆移動",B28&lt;SUMIFS($B$8:$B$107,$A$8:$A$107,G28)),"逆移動日が元より前",IF(AND(F28="逆移動",SUMIFS($D$8:$D$107,$F$8:$F$107,"逆移動",$G$8:$G$107,G28,$E$8:$E$107,"確定")&gt;SUMIFS($D$8:$D$107,$A$8:$A$107,G28)),"確定逆移動の合計が元数量を超過","確認済み"))))))))))))))))))))))),ISNUMBER(N28),N28=IF(M28="確認済み",0,1))),1,IF(N28&lt;&gt;0,0,IF(AND(ISNUMBER(I28),I28=IF(AND(B28&gt;=入出庫集計!$B$3,B28&lt;=入出庫集計!$E$3),1,0),IF(OR(I28&lt;&gt;1,E28="未確認"),ISTEXT(J28),ISNUMBER(J28)),J28=IF(I28&lt;&gt;1,"",IF(E28="未確認","",IF(AND(E28="確定",C28="入庫"),D28,0))),IF(OR(I28&lt;&gt;1,E28="未確認"),ISTEXT(K28),ISNUMBER(K28)),K28=IF(I28&lt;&gt;1,"",IF(E28="未確認","",IF(AND(E28="確定",C28="出庫"),D28,0))),ISNUMBER(L28),L28=IF(AND(I28=1,E28="未確認"),1,0)),0,1))))</f>
        <v>0</v>
      </c>
    </row>
    <row r="29" customFormat="false" ht="30" hidden="false" customHeight="true" outlineLevel="0" collapsed="false">
      <c r="A29" s="4"/>
      <c r="B29" s="10"/>
      <c r="C29" s="11"/>
      <c r="D29" s="12"/>
      <c r="E29" s="11"/>
      <c r="F29" s="11"/>
      <c r="G29" s="14"/>
      <c r="H29" s="10"/>
      <c r="I29" s="1" t="str">
        <f aca="false">IF(M29="","",IF(N29&lt;&gt;0,NA(),IF(AND(B29&gt;=入出庫集計!$B$3,B29&lt;=入出庫集計!$E$3),1,0)))</f>
        <v/>
      </c>
      <c r="J29" s="5" t="str">
        <f aca="false">IF(M29="","",IF(N29&lt;&gt;0,NA(),IF(I29&lt;&gt;1,"",IF(E29="未確認","",IF(AND(E29="確定",C29="入庫"),D29,0)))))</f>
        <v/>
      </c>
      <c r="K29" s="5" t="str">
        <f aca="false">IF(M29="","",IF(N29&lt;&gt;0,NA(),IF(I29&lt;&gt;1,"",IF(E29="未確認","",IF(AND(E29="確定",C29="出庫"),D29,0)))))</f>
        <v/>
      </c>
      <c r="L29" s="1" t="str">
        <f aca="false">IF(M29="","",IF(N29&lt;&gt;0,NA(),IF(AND(I29=1,E29="未確認"),1,0)))</f>
        <v/>
      </c>
      <c r="M29" s="1" t="str">
        <f aca="false">IF(COUNTA(A29:H29)=0,"",IF(NOT(AND(ISTEXT(A29),LEN(A29)=8,EXACT(LEFT(A29,4),"MOV-"),ISNUMBER(FIND(MID(A29,5,1)&amp;"x","0x1x2x3x4x5x6x7x8x9x")),ISNUMBER(FIND(MID(A29,6,1)&amp;"x","0x1x2x3x4x5x6x7x8x9x")),ISNUMBER(FIND(MID(A29,7,1)&amp;"x","0x1x2x3x4x5x6x7x8x9x")),ISNUMBER(FIND(MID(A29,8,1)&amp;"x","0x1x2x3x4x5x6x7x8x9x")))),"IDはMOV-と半角数字4桁",IF(COUNTIFS($A$8:$A$107,A29)&gt;1,"記録IDが重複",IF(NOT(IF(ISNUMBER(B29),AND(B29&gt;=43831,B29&lt;73051,B29=INT(B29)),FALSE())),"発生日は時刻なしで必須",IF(NOT(OR(C29="入庫",C29="出庫")),"入出区分を確認",IF(NOT(OR(E29="確定",E29="取消",E29="未確認")),"状態を確認",IF(NOT(OR(F29="新規",F29="訂正",F29="逆移動")),"種別を確認",IF(AND(E29&lt;&gt;"未確認",NOT(IF(ISNUMBER(D29),AND(D29&gt;=1,D29&lt;=1000000,D29=INT(D29)),FALSE()))),"確定/取消の数量は1〜100万個の整数",IF(AND(E29="未確認",COUNTA(D29)&gt;0),"未確認の数量は空欄",IF(NOT(IF(ISNUMBER(H29),AND(H29&gt;=43831,H29&lt;73051,H29=INT(H29)),FALSE())),"記録確認日は時刻なしで必須",IF(OR(B29&gt;H29,H29&gt;入出庫集計!$B$4),"発生日≦確認日≦基準日を確認",IF(AND(F29="新規",COUNTA(G29)&gt;0),"新規の参照元は空欄",IF(AND(F29&lt;&gt;"新規",NOT(AND(ISTEXT(G29),LEN(G29)=8,EXACT(LEFT(G29,4),"MOV-"),ISNUMBER(FIND(MID(G29,5,1)&amp;"x","0x1x2x3x4x5x6x7x8x9x")),ISNUMBER(FIND(MID(G29,6,1)&amp;"x","0x1x2x3x4x5x6x7x8x9x")),ISNUMBER(FIND(MID(G29,7,1)&amp;"x","0x1x2x3x4x5x6x7x8x9x")),ISNUMBER(FIND(MID(G29,8,1)&amp;"x","0x1x2x3x4x5x6x7x8x9x"))))),"訂正/逆移動の参照元IDが必須",IF(AND(F29&lt;&gt;"新規",G29&gt;=A29),"参照元は自分より小さいID",IF(AND(F29&lt;&gt;"新規",COUNTIFS($A$8:$A$107,G29)&lt;&gt;1),"参照元が一意にありません",IF(AND(F29&lt;&gt;"新規",COUNTIFS($A$8:$A$107,G29,$F$8:$F$107,"新規")+COUNTIFS($A$8:$A$107,G29,$F$8:$F$107,"訂正")&lt;&gt;1),"逆移動を訂正/逆移動の元にできません",IF(AND(F29="訂正",COUNTIFS($A$8:$A$107,G29,$E$8:$E$107,"取消")&lt;&gt;1),"訂正の参照元は取消済が必要",IF(AND(F29="訂正",COUNTIFS($F$8:$F$107,"訂正",$G$8:$G$107,G29)&gt;1),"同じ元記録への訂正は1行まで",IF(AND(F29="逆移動",E29&lt;&gt;"取消",COUNTIFS($A$8:$A$107,G29,$E$8:$E$107,"確定")&lt;&gt;1),"有効な逆移動の元は確定が必要",IF(AND(F29="逆移動",E29="取消",COUNTIFS($A$8:$A$107,G29,$E$8:$E$107,"確定")+COUNTIFS($A$8:$A$107,G29,$E$8:$E$107,"取消")&lt;&gt;1),"取消済の逆移動も元の状態を確認",IF(AND(F29="逆移動",COUNTIFS($A$8:$A$107,G29,$C$8:$C$107,"&lt;&gt;"&amp;C29)&lt;&gt;1),"逆移動は元と反対の入出区分",IF(AND(F29="逆移動",B29&lt;SUMIFS($B$8:$B$107,$A$8:$A$107,G29)),"逆移動日が元より前",IF(AND(F29="逆移動",SUMIFS($D$8:$D$107,$F$8:$F$107,"逆移動",$G$8:$G$107,G29,$E$8:$E$107,"確定")&gt;SUMIFS($D$8:$D$107,$A$8:$A$107,G29)),"確定逆移動の合計が元数量を超過","確認済み")))))))))))))))))))))))</f>
        <v/>
      </c>
      <c r="N29" s="1" t="str">
        <f aca="false">IF(M29="","",IF(M29="確認済み",0,1))</f>
        <v/>
      </c>
      <c r="O29" s="1" t="n">
        <f aca="false">IF(COUNTA(A29:H29)=0,IF(AND(M29="",N29="",I29="",J29="",K29="",L29=""),0,1),IF(NOT(AND(ISTEXT(M29),M29=IF(COUNTA(A29:H29)=0,"",IF(NOT(AND(ISTEXT(A29),LEN(A29)=8,EXACT(LEFT(A29,4),"MOV-"),ISNUMBER(FIND(MID(A29,5,1)&amp;"x","0x1x2x3x4x5x6x7x8x9x")),ISNUMBER(FIND(MID(A29,6,1)&amp;"x","0x1x2x3x4x5x6x7x8x9x")),ISNUMBER(FIND(MID(A29,7,1)&amp;"x","0x1x2x3x4x5x6x7x8x9x")),ISNUMBER(FIND(MID(A29,8,1)&amp;"x","0x1x2x3x4x5x6x7x8x9x")))),"IDはMOV-と半角数字4桁",IF(COUNTIFS($A$8:$A$107,A29)&gt;1,"記録IDが重複",IF(NOT(IF(ISNUMBER(B29),AND(B29&gt;=43831,B29&lt;73051,B29=INT(B29)),FALSE())),"発生日は時刻なしで必須",IF(NOT(OR(C29="入庫",C29="出庫")),"入出区分を確認",IF(NOT(OR(E29="確定",E29="取消",E29="未確認")),"状態を確認",IF(NOT(OR(F29="新規",F29="訂正",F29="逆移動")),"種別を確認",IF(AND(E29&lt;&gt;"未確認",NOT(IF(ISNUMBER(D29),AND(D29&gt;=1,D29&lt;=1000000,D29=INT(D29)),FALSE()))),"確定/取消の数量は1〜100万個の整数",IF(AND(E29="未確認",COUNTA(D29)&gt;0),"未確認の数量は空欄",IF(NOT(IF(ISNUMBER(H29),AND(H29&gt;=43831,H29&lt;73051,H29=INT(H29)),FALSE())),"記録確認日は時刻なしで必須",IF(OR(B29&gt;H29,H29&gt;入出庫集計!$B$4),"発生日≦確認日≦基準日を確認",IF(AND(F29="新規",COUNTA(G29)&gt;0),"新規の参照元は空欄",IF(AND(F29&lt;&gt;"新規",NOT(AND(ISTEXT(G29),LEN(G29)=8,EXACT(LEFT(G29,4),"MOV-"),ISNUMBER(FIND(MID(G29,5,1)&amp;"x","0x1x2x3x4x5x6x7x8x9x")),ISNUMBER(FIND(MID(G29,6,1)&amp;"x","0x1x2x3x4x5x6x7x8x9x")),ISNUMBER(FIND(MID(G29,7,1)&amp;"x","0x1x2x3x4x5x6x7x8x9x")),ISNUMBER(FIND(MID(G29,8,1)&amp;"x","0x1x2x3x4x5x6x7x8x9x"))))),"訂正/逆移動の参照元IDが必須",IF(AND(F29&lt;&gt;"新規",G29&gt;=A29),"参照元は自分より小さいID",IF(AND(F29&lt;&gt;"新規",COUNTIFS($A$8:$A$107,G29)&lt;&gt;1),"参照元が一意にありません",IF(AND(F29&lt;&gt;"新規",COUNTIFS($A$8:$A$107,G29,$F$8:$F$107,"新規")+COUNTIFS($A$8:$A$107,G29,$F$8:$F$107,"訂正")&lt;&gt;1),"逆移動を訂正/逆移動の元にできません",IF(AND(F29="訂正",COUNTIFS($A$8:$A$107,G29,$E$8:$E$107,"取消")&lt;&gt;1),"訂正の参照元は取消済が必要",IF(AND(F29="訂正",COUNTIFS($F$8:$F$107,"訂正",$G$8:$G$107,G29)&gt;1),"同じ元記録への訂正は1行まで",IF(AND(F29="逆移動",E29&lt;&gt;"取消",COUNTIFS($A$8:$A$107,G29,$E$8:$E$107,"確定")&lt;&gt;1),"有効な逆移動の元は確定が必要",IF(AND(F29="逆移動",E29="取消",COUNTIFS($A$8:$A$107,G29,$E$8:$E$107,"確定")+COUNTIFS($A$8:$A$107,G29,$E$8:$E$107,"取消")&lt;&gt;1),"取消済の逆移動も元の状態を確認",IF(AND(F29="逆移動",COUNTIFS($A$8:$A$107,G29,$C$8:$C$107,"&lt;&gt;"&amp;C29)&lt;&gt;1),"逆移動は元と反対の入出区分",IF(AND(F29="逆移動",B29&lt;SUMIFS($B$8:$B$107,$A$8:$A$107,G29)),"逆移動日が元より前",IF(AND(F29="逆移動",SUMIFS($D$8:$D$107,$F$8:$F$107,"逆移動",$G$8:$G$107,G29,$E$8:$E$107,"確定")&gt;SUMIFS($D$8:$D$107,$A$8:$A$107,G29)),"確定逆移動の合計が元数量を超過","確認済み"))))))))))))))))))))))),ISNUMBER(N29),N29=IF(M29="確認済み",0,1))),1,IF(N29&lt;&gt;0,0,IF(AND(ISNUMBER(I29),I29=IF(AND(B29&gt;=入出庫集計!$B$3,B29&lt;=入出庫集計!$E$3),1,0),IF(OR(I29&lt;&gt;1,E29="未確認"),ISTEXT(J29),ISNUMBER(J29)),J29=IF(I29&lt;&gt;1,"",IF(E29="未確認","",IF(AND(E29="確定",C29="入庫"),D29,0))),IF(OR(I29&lt;&gt;1,E29="未確認"),ISTEXT(K29),ISNUMBER(K29)),K29=IF(I29&lt;&gt;1,"",IF(E29="未確認","",IF(AND(E29="確定",C29="出庫"),D29,0))),ISNUMBER(L29),L29=IF(AND(I29=1,E29="未確認"),1,0)),0,1))))</f>
        <v>0</v>
      </c>
    </row>
    <row r="30" customFormat="false" ht="30" hidden="false" customHeight="true" outlineLevel="0" collapsed="false">
      <c r="A30" s="4"/>
      <c r="B30" s="10"/>
      <c r="C30" s="11"/>
      <c r="D30" s="12"/>
      <c r="E30" s="11"/>
      <c r="F30" s="11"/>
      <c r="G30" s="14"/>
      <c r="H30" s="10"/>
      <c r="I30" s="1" t="str">
        <f aca="false">IF(M30="","",IF(N30&lt;&gt;0,NA(),IF(AND(B30&gt;=入出庫集計!$B$3,B30&lt;=入出庫集計!$E$3),1,0)))</f>
        <v/>
      </c>
      <c r="J30" s="5" t="str">
        <f aca="false">IF(M30="","",IF(N30&lt;&gt;0,NA(),IF(I30&lt;&gt;1,"",IF(E30="未確認","",IF(AND(E30="確定",C30="入庫"),D30,0)))))</f>
        <v/>
      </c>
      <c r="K30" s="5" t="str">
        <f aca="false">IF(M30="","",IF(N30&lt;&gt;0,NA(),IF(I30&lt;&gt;1,"",IF(E30="未確認","",IF(AND(E30="確定",C30="出庫"),D30,0)))))</f>
        <v/>
      </c>
      <c r="L30" s="1" t="str">
        <f aca="false">IF(M30="","",IF(N30&lt;&gt;0,NA(),IF(AND(I30=1,E30="未確認"),1,0)))</f>
        <v/>
      </c>
      <c r="M30" s="1" t="str">
        <f aca="false">IF(COUNTA(A30:H30)=0,"",IF(NOT(AND(ISTEXT(A30),LEN(A30)=8,EXACT(LEFT(A30,4),"MOV-"),ISNUMBER(FIND(MID(A30,5,1)&amp;"x","0x1x2x3x4x5x6x7x8x9x")),ISNUMBER(FIND(MID(A30,6,1)&amp;"x","0x1x2x3x4x5x6x7x8x9x")),ISNUMBER(FIND(MID(A30,7,1)&amp;"x","0x1x2x3x4x5x6x7x8x9x")),ISNUMBER(FIND(MID(A30,8,1)&amp;"x","0x1x2x3x4x5x6x7x8x9x")))),"IDはMOV-と半角数字4桁",IF(COUNTIFS($A$8:$A$107,A30)&gt;1,"記録IDが重複",IF(NOT(IF(ISNUMBER(B30),AND(B30&gt;=43831,B30&lt;73051,B30=INT(B30)),FALSE())),"発生日は時刻なしで必須",IF(NOT(OR(C30="入庫",C30="出庫")),"入出区分を確認",IF(NOT(OR(E30="確定",E30="取消",E30="未確認")),"状態を確認",IF(NOT(OR(F30="新規",F30="訂正",F30="逆移動")),"種別を確認",IF(AND(E30&lt;&gt;"未確認",NOT(IF(ISNUMBER(D30),AND(D30&gt;=1,D30&lt;=1000000,D30=INT(D30)),FALSE()))),"確定/取消の数量は1〜100万個の整数",IF(AND(E30="未確認",COUNTA(D30)&gt;0),"未確認の数量は空欄",IF(NOT(IF(ISNUMBER(H30),AND(H30&gt;=43831,H30&lt;73051,H30=INT(H30)),FALSE())),"記録確認日は時刻なしで必須",IF(OR(B30&gt;H30,H30&gt;入出庫集計!$B$4),"発生日≦確認日≦基準日を確認",IF(AND(F30="新規",COUNTA(G30)&gt;0),"新規の参照元は空欄",IF(AND(F30&lt;&gt;"新規",NOT(AND(ISTEXT(G30),LEN(G30)=8,EXACT(LEFT(G30,4),"MOV-"),ISNUMBER(FIND(MID(G30,5,1)&amp;"x","0x1x2x3x4x5x6x7x8x9x")),ISNUMBER(FIND(MID(G30,6,1)&amp;"x","0x1x2x3x4x5x6x7x8x9x")),ISNUMBER(FIND(MID(G30,7,1)&amp;"x","0x1x2x3x4x5x6x7x8x9x")),ISNUMBER(FIND(MID(G30,8,1)&amp;"x","0x1x2x3x4x5x6x7x8x9x"))))),"訂正/逆移動の参照元IDが必須",IF(AND(F30&lt;&gt;"新規",G30&gt;=A30),"参照元は自分より小さいID",IF(AND(F30&lt;&gt;"新規",COUNTIFS($A$8:$A$107,G30)&lt;&gt;1),"参照元が一意にありません",IF(AND(F30&lt;&gt;"新規",COUNTIFS($A$8:$A$107,G30,$F$8:$F$107,"新規")+COUNTIFS($A$8:$A$107,G30,$F$8:$F$107,"訂正")&lt;&gt;1),"逆移動を訂正/逆移動の元にできません",IF(AND(F30="訂正",COUNTIFS($A$8:$A$107,G30,$E$8:$E$107,"取消")&lt;&gt;1),"訂正の参照元は取消済が必要",IF(AND(F30="訂正",COUNTIFS($F$8:$F$107,"訂正",$G$8:$G$107,G30)&gt;1),"同じ元記録への訂正は1行まで",IF(AND(F30="逆移動",E30&lt;&gt;"取消",COUNTIFS($A$8:$A$107,G30,$E$8:$E$107,"確定")&lt;&gt;1),"有効な逆移動の元は確定が必要",IF(AND(F30="逆移動",E30="取消",COUNTIFS($A$8:$A$107,G30,$E$8:$E$107,"確定")+COUNTIFS($A$8:$A$107,G30,$E$8:$E$107,"取消")&lt;&gt;1),"取消済の逆移動も元の状態を確認",IF(AND(F30="逆移動",COUNTIFS($A$8:$A$107,G30,$C$8:$C$107,"&lt;&gt;"&amp;C30)&lt;&gt;1),"逆移動は元と反対の入出区分",IF(AND(F30="逆移動",B30&lt;SUMIFS($B$8:$B$107,$A$8:$A$107,G30)),"逆移動日が元より前",IF(AND(F30="逆移動",SUMIFS($D$8:$D$107,$F$8:$F$107,"逆移動",$G$8:$G$107,G30,$E$8:$E$107,"確定")&gt;SUMIFS($D$8:$D$107,$A$8:$A$107,G30)),"確定逆移動の合計が元数量を超過","確認済み")))))))))))))))))))))))</f>
        <v/>
      </c>
      <c r="N30" s="1" t="str">
        <f aca="false">IF(M30="","",IF(M30="確認済み",0,1))</f>
        <v/>
      </c>
      <c r="O30" s="1" t="n">
        <f aca="false">IF(COUNTA(A30:H30)=0,IF(AND(M30="",N30="",I30="",J30="",K30="",L30=""),0,1),IF(NOT(AND(ISTEXT(M30),M30=IF(COUNTA(A30:H30)=0,"",IF(NOT(AND(ISTEXT(A30),LEN(A30)=8,EXACT(LEFT(A30,4),"MOV-"),ISNUMBER(FIND(MID(A30,5,1)&amp;"x","0x1x2x3x4x5x6x7x8x9x")),ISNUMBER(FIND(MID(A30,6,1)&amp;"x","0x1x2x3x4x5x6x7x8x9x")),ISNUMBER(FIND(MID(A30,7,1)&amp;"x","0x1x2x3x4x5x6x7x8x9x")),ISNUMBER(FIND(MID(A30,8,1)&amp;"x","0x1x2x3x4x5x6x7x8x9x")))),"IDはMOV-と半角数字4桁",IF(COUNTIFS($A$8:$A$107,A30)&gt;1,"記録IDが重複",IF(NOT(IF(ISNUMBER(B30),AND(B30&gt;=43831,B30&lt;73051,B30=INT(B30)),FALSE())),"発生日は時刻なしで必須",IF(NOT(OR(C30="入庫",C30="出庫")),"入出区分を確認",IF(NOT(OR(E30="確定",E30="取消",E30="未確認")),"状態を確認",IF(NOT(OR(F30="新規",F30="訂正",F30="逆移動")),"種別を確認",IF(AND(E30&lt;&gt;"未確認",NOT(IF(ISNUMBER(D30),AND(D30&gt;=1,D30&lt;=1000000,D30=INT(D30)),FALSE()))),"確定/取消の数量は1〜100万個の整数",IF(AND(E30="未確認",COUNTA(D30)&gt;0),"未確認の数量は空欄",IF(NOT(IF(ISNUMBER(H30),AND(H30&gt;=43831,H30&lt;73051,H30=INT(H30)),FALSE())),"記録確認日は時刻なしで必須",IF(OR(B30&gt;H30,H30&gt;入出庫集計!$B$4),"発生日≦確認日≦基準日を確認",IF(AND(F30="新規",COUNTA(G30)&gt;0),"新規の参照元は空欄",IF(AND(F30&lt;&gt;"新規",NOT(AND(ISTEXT(G30),LEN(G30)=8,EXACT(LEFT(G30,4),"MOV-"),ISNUMBER(FIND(MID(G30,5,1)&amp;"x","0x1x2x3x4x5x6x7x8x9x")),ISNUMBER(FIND(MID(G30,6,1)&amp;"x","0x1x2x3x4x5x6x7x8x9x")),ISNUMBER(FIND(MID(G30,7,1)&amp;"x","0x1x2x3x4x5x6x7x8x9x")),ISNUMBER(FIND(MID(G30,8,1)&amp;"x","0x1x2x3x4x5x6x7x8x9x"))))),"訂正/逆移動の参照元IDが必須",IF(AND(F30&lt;&gt;"新規",G30&gt;=A30),"参照元は自分より小さいID",IF(AND(F30&lt;&gt;"新規",COUNTIFS($A$8:$A$107,G30)&lt;&gt;1),"参照元が一意にありません",IF(AND(F30&lt;&gt;"新規",COUNTIFS($A$8:$A$107,G30,$F$8:$F$107,"新規")+COUNTIFS($A$8:$A$107,G30,$F$8:$F$107,"訂正")&lt;&gt;1),"逆移動を訂正/逆移動の元にできません",IF(AND(F30="訂正",COUNTIFS($A$8:$A$107,G30,$E$8:$E$107,"取消")&lt;&gt;1),"訂正の参照元は取消済が必要",IF(AND(F30="訂正",COUNTIFS($F$8:$F$107,"訂正",$G$8:$G$107,G30)&gt;1),"同じ元記録への訂正は1行まで",IF(AND(F30="逆移動",E30&lt;&gt;"取消",COUNTIFS($A$8:$A$107,G30,$E$8:$E$107,"確定")&lt;&gt;1),"有効な逆移動の元は確定が必要",IF(AND(F30="逆移動",E30="取消",COUNTIFS($A$8:$A$107,G30,$E$8:$E$107,"確定")+COUNTIFS($A$8:$A$107,G30,$E$8:$E$107,"取消")&lt;&gt;1),"取消済の逆移動も元の状態を確認",IF(AND(F30="逆移動",COUNTIFS($A$8:$A$107,G30,$C$8:$C$107,"&lt;&gt;"&amp;C30)&lt;&gt;1),"逆移動は元と反対の入出区分",IF(AND(F30="逆移動",B30&lt;SUMIFS($B$8:$B$107,$A$8:$A$107,G30)),"逆移動日が元より前",IF(AND(F30="逆移動",SUMIFS($D$8:$D$107,$F$8:$F$107,"逆移動",$G$8:$G$107,G30,$E$8:$E$107,"確定")&gt;SUMIFS($D$8:$D$107,$A$8:$A$107,G30)),"確定逆移動の合計が元数量を超過","確認済み"))))))))))))))))))))))),ISNUMBER(N30),N30=IF(M30="確認済み",0,1))),1,IF(N30&lt;&gt;0,0,IF(AND(ISNUMBER(I30),I30=IF(AND(B30&gt;=入出庫集計!$B$3,B30&lt;=入出庫集計!$E$3),1,0),IF(OR(I30&lt;&gt;1,E30="未確認"),ISTEXT(J30),ISNUMBER(J30)),J30=IF(I30&lt;&gt;1,"",IF(E30="未確認","",IF(AND(E30="確定",C30="入庫"),D30,0))),IF(OR(I30&lt;&gt;1,E30="未確認"),ISTEXT(K30),ISNUMBER(K30)),K30=IF(I30&lt;&gt;1,"",IF(E30="未確認","",IF(AND(E30="確定",C30="出庫"),D30,0))),ISNUMBER(L30),L30=IF(AND(I30=1,E30="未確認"),1,0)),0,1))))</f>
        <v>0</v>
      </c>
    </row>
    <row r="31" customFormat="false" ht="30" hidden="false" customHeight="true" outlineLevel="0" collapsed="false">
      <c r="A31" s="4"/>
      <c r="B31" s="10"/>
      <c r="C31" s="11"/>
      <c r="D31" s="12"/>
      <c r="E31" s="11"/>
      <c r="F31" s="11"/>
      <c r="G31" s="14"/>
      <c r="H31" s="10"/>
      <c r="I31" s="1" t="str">
        <f aca="false">IF(M31="","",IF(N31&lt;&gt;0,NA(),IF(AND(B31&gt;=入出庫集計!$B$3,B31&lt;=入出庫集計!$E$3),1,0)))</f>
        <v/>
      </c>
      <c r="J31" s="5" t="str">
        <f aca="false">IF(M31="","",IF(N31&lt;&gt;0,NA(),IF(I31&lt;&gt;1,"",IF(E31="未確認","",IF(AND(E31="確定",C31="入庫"),D31,0)))))</f>
        <v/>
      </c>
      <c r="K31" s="5" t="str">
        <f aca="false">IF(M31="","",IF(N31&lt;&gt;0,NA(),IF(I31&lt;&gt;1,"",IF(E31="未確認","",IF(AND(E31="確定",C31="出庫"),D31,0)))))</f>
        <v/>
      </c>
      <c r="L31" s="1" t="str">
        <f aca="false">IF(M31="","",IF(N31&lt;&gt;0,NA(),IF(AND(I31=1,E31="未確認"),1,0)))</f>
        <v/>
      </c>
      <c r="M31" s="1" t="str">
        <f aca="false">IF(COUNTA(A31:H31)=0,"",IF(NOT(AND(ISTEXT(A31),LEN(A31)=8,EXACT(LEFT(A31,4),"MOV-"),ISNUMBER(FIND(MID(A31,5,1)&amp;"x","0x1x2x3x4x5x6x7x8x9x")),ISNUMBER(FIND(MID(A31,6,1)&amp;"x","0x1x2x3x4x5x6x7x8x9x")),ISNUMBER(FIND(MID(A31,7,1)&amp;"x","0x1x2x3x4x5x6x7x8x9x")),ISNUMBER(FIND(MID(A31,8,1)&amp;"x","0x1x2x3x4x5x6x7x8x9x")))),"IDはMOV-と半角数字4桁",IF(COUNTIFS($A$8:$A$107,A31)&gt;1,"記録IDが重複",IF(NOT(IF(ISNUMBER(B31),AND(B31&gt;=43831,B31&lt;73051,B31=INT(B31)),FALSE())),"発生日は時刻なしで必須",IF(NOT(OR(C31="入庫",C31="出庫")),"入出区分を確認",IF(NOT(OR(E31="確定",E31="取消",E31="未確認")),"状態を確認",IF(NOT(OR(F31="新規",F31="訂正",F31="逆移動")),"種別を確認",IF(AND(E31&lt;&gt;"未確認",NOT(IF(ISNUMBER(D31),AND(D31&gt;=1,D31&lt;=1000000,D31=INT(D31)),FALSE()))),"確定/取消の数量は1〜100万個の整数",IF(AND(E31="未確認",COUNTA(D31)&gt;0),"未確認の数量は空欄",IF(NOT(IF(ISNUMBER(H31),AND(H31&gt;=43831,H31&lt;73051,H31=INT(H31)),FALSE())),"記録確認日は時刻なしで必須",IF(OR(B31&gt;H31,H31&gt;入出庫集計!$B$4),"発生日≦確認日≦基準日を確認",IF(AND(F31="新規",COUNTA(G31)&gt;0),"新規の参照元は空欄",IF(AND(F31&lt;&gt;"新規",NOT(AND(ISTEXT(G31),LEN(G31)=8,EXACT(LEFT(G31,4),"MOV-"),ISNUMBER(FIND(MID(G31,5,1)&amp;"x","0x1x2x3x4x5x6x7x8x9x")),ISNUMBER(FIND(MID(G31,6,1)&amp;"x","0x1x2x3x4x5x6x7x8x9x")),ISNUMBER(FIND(MID(G31,7,1)&amp;"x","0x1x2x3x4x5x6x7x8x9x")),ISNUMBER(FIND(MID(G31,8,1)&amp;"x","0x1x2x3x4x5x6x7x8x9x"))))),"訂正/逆移動の参照元IDが必須",IF(AND(F31&lt;&gt;"新規",G31&gt;=A31),"参照元は自分より小さいID",IF(AND(F31&lt;&gt;"新規",COUNTIFS($A$8:$A$107,G31)&lt;&gt;1),"参照元が一意にありません",IF(AND(F31&lt;&gt;"新規",COUNTIFS($A$8:$A$107,G31,$F$8:$F$107,"新規")+COUNTIFS($A$8:$A$107,G31,$F$8:$F$107,"訂正")&lt;&gt;1),"逆移動を訂正/逆移動の元にできません",IF(AND(F31="訂正",COUNTIFS($A$8:$A$107,G31,$E$8:$E$107,"取消")&lt;&gt;1),"訂正の参照元は取消済が必要",IF(AND(F31="訂正",COUNTIFS($F$8:$F$107,"訂正",$G$8:$G$107,G31)&gt;1),"同じ元記録への訂正は1行まで",IF(AND(F31="逆移動",E31&lt;&gt;"取消",COUNTIFS($A$8:$A$107,G31,$E$8:$E$107,"確定")&lt;&gt;1),"有効な逆移動の元は確定が必要",IF(AND(F31="逆移動",E31="取消",COUNTIFS($A$8:$A$107,G31,$E$8:$E$107,"確定")+COUNTIFS($A$8:$A$107,G31,$E$8:$E$107,"取消")&lt;&gt;1),"取消済の逆移動も元の状態を確認",IF(AND(F31="逆移動",COUNTIFS($A$8:$A$107,G31,$C$8:$C$107,"&lt;&gt;"&amp;C31)&lt;&gt;1),"逆移動は元と反対の入出区分",IF(AND(F31="逆移動",B31&lt;SUMIFS($B$8:$B$107,$A$8:$A$107,G31)),"逆移動日が元より前",IF(AND(F31="逆移動",SUMIFS($D$8:$D$107,$F$8:$F$107,"逆移動",$G$8:$G$107,G31,$E$8:$E$107,"確定")&gt;SUMIFS($D$8:$D$107,$A$8:$A$107,G31)),"確定逆移動の合計が元数量を超過","確認済み")))))))))))))))))))))))</f>
        <v/>
      </c>
      <c r="N31" s="1" t="str">
        <f aca="false">IF(M31="","",IF(M31="確認済み",0,1))</f>
        <v/>
      </c>
      <c r="O31" s="1" t="n">
        <f aca="false">IF(COUNTA(A31:H31)=0,IF(AND(M31="",N31="",I31="",J31="",K31="",L31=""),0,1),IF(NOT(AND(ISTEXT(M31),M31=IF(COUNTA(A31:H31)=0,"",IF(NOT(AND(ISTEXT(A31),LEN(A31)=8,EXACT(LEFT(A31,4),"MOV-"),ISNUMBER(FIND(MID(A31,5,1)&amp;"x","0x1x2x3x4x5x6x7x8x9x")),ISNUMBER(FIND(MID(A31,6,1)&amp;"x","0x1x2x3x4x5x6x7x8x9x")),ISNUMBER(FIND(MID(A31,7,1)&amp;"x","0x1x2x3x4x5x6x7x8x9x")),ISNUMBER(FIND(MID(A31,8,1)&amp;"x","0x1x2x3x4x5x6x7x8x9x")))),"IDはMOV-と半角数字4桁",IF(COUNTIFS($A$8:$A$107,A31)&gt;1,"記録IDが重複",IF(NOT(IF(ISNUMBER(B31),AND(B31&gt;=43831,B31&lt;73051,B31=INT(B31)),FALSE())),"発生日は時刻なしで必須",IF(NOT(OR(C31="入庫",C31="出庫")),"入出区分を確認",IF(NOT(OR(E31="確定",E31="取消",E31="未確認")),"状態を確認",IF(NOT(OR(F31="新規",F31="訂正",F31="逆移動")),"種別を確認",IF(AND(E31&lt;&gt;"未確認",NOT(IF(ISNUMBER(D31),AND(D31&gt;=1,D31&lt;=1000000,D31=INT(D31)),FALSE()))),"確定/取消の数量は1〜100万個の整数",IF(AND(E31="未確認",COUNTA(D31)&gt;0),"未確認の数量は空欄",IF(NOT(IF(ISNUMBER(H31),AND(H31&gt;=43831,H31&lt;73051,H31=INT(H31)),FALSE())),"記録確認日は時刻なしで必須",IF(OR(B31&gt;H31,H31&gt;入出庫集計!$B$4),"発生日≦確認日≦基準日を確認",IF(AND(F31="新規",COUNTA(G31)&gt;0),"新規の参照元は空欄",IF(AND(F31&lt;&gt;"新規",NOT(AND(ISTEXT(G31),LEN(G31)=8,EXACT(LEFT(G31,4),"MOV-"),ISNUMBER(FIND(MID(G31,5,1)&amp;"x","0x1x2x3x4x5x6x7x8x9x")),ISNUMBER(FIND(MID(G31,6,1)&amp;"x","0x1x2x3x4x5x6x7x8x9x")),ISNUMBER(FIND(MID(G31,7,1)&amp;"x","0x1x2x3x4x5x6x7x8x9x")),ISNUMBER(FIND(MID(G31,8,1)&amp;"x","0x1x2x3x4x5x6x7x8x9x"))))),"訂正/逆移動の参照元IDが必須",IF(AND(F31&lt;&gt;"新規",G31&gt;=A31),"参照元は自分より小さいID",IF(AND(F31&lt;&gt;"新規",COUNTIFS($A$8:$A$107,G31)&lt;&gt;1),"参照元が一意にありません",IF(AND(F31&lt;&gt;"新規",COUNTIFS($A$8:$A$107,G31,$F$8:$F$107,"新規")+COUNTIFS($A$8:$A$107,G31,$F$8:$F$107,"訂正")&lt;&gt;1),"逆移動を訂正/逆移動の元にできません",IF(AND(F31="訂正",COUNTIFS($A$8:$A$107,G31,$E$8:$E$107,"取消")&lt;&gt;1),"訂正の参照元は取消済が必要",IF(AND(F31="訂正",COUNTIFS($F$8:$F$107,"訂正",$G$8:$G$107,G31)&gt;1),"同じ元記録への訂正は1行まで",IF(AND(F31="逆移動",E31&lt;&gt;"取消",COUNTIFS($A$8:$A$107,G31,$E$8:$E$107,"確定")&lt;&gt;1),"有効な逆移動の元は確定が必要",IF(AND(F31="逆移動",E31="取消",COUNTIFS($A$8:$A$107,G31,$E$8:$E$107,"確定")+COUNTIFS($A$8:$A$107,G31,$E$8:$E$107,"取消")&lt;&gt;1),"取消済の逆移動も元の状態を確認",IF(AND(F31="逆移動",COUNTIFS($A$8:$A$107,G31,$C$8:$C$107,"&lt;&gt;"&amp;C31)&lt;&gt;1),"逆移動は元と反対の入出区分",IF(AND(F31="逆移動",B31&lt;SUMIFS($B$8:$B$107,$A$8:$A$107,G31)),"逆移動日が元より前",IF(AND(F31="逆移動",SUMIFS($D$8:$D$107,$F$8:$F$107,"逆移動",$G$8:$G$107,G31,$E$8:$E$107,"確定")&gt;SUMIFS($D$8:$D$107,$A$8:$A$107,G31)),"確定逆移動の合計が元数量を超過","確認済み"))))))))))))))))))))))),ISNUMBER(N31),N31=IF(M31="確認済み",0,1))),1,IF(N31&lt;&gt;0,0,IF(AND(ISNUMBER(I31),I31=IF(AND(B31&gt;=入出庫集計!$B$3,B31&lt;=入出庫集計!$E$3),1,0),IF(OR(I31&lt;&gt;1,E31="未確認"),ISTEXT(J31),ISNUMBER(J31)),J31=IF(I31&lt;&gt;1,"",IF(E31="未確認","",IF(AND(E31="確定",C31="入庫"),D31,0))),IF(OR(I31&lt;&gt;1,E31="未確認"),ISTEXT(K31),ISNUMBER(K31)),K31=IF(I31&lt;&gt;1,"",IF(E31="未確認","",IF(AND(E31="確定",C31="出庫"),D31,0))),ISNUMBER(L31),L31=IF(AND(I31=1,E31="未確認"),1,0)),0,1))))</f>
        <v>0</v>
      </c>
    </row>
    <row r="32" customFormat="false" ht="30" hidden="false" customHeight="true" outlineLevel="0" collapsed="false">
      <c r="A32" s="4"/>
      <c r="B32" s="10"/>
      <c r="C32" s="11"/>
      <c r="D32" s="12"/>
      <c r="E32" s="11"/>
      <c r="F32" s="11"/>
      <c r="G32" s="14"/>
      <c r="H32" s="10"/>
      <c r="I32" s="1" t="str">
        <f aca="false">IF(M32="","",IF(N32&lt;&gt;0,NA(),IF(AND(B32&gt;=入出庫集計!$B$3,B32&lt;=入出庫集計!$E$3),1,0)))</f>
        <v/>
      </c>
      <c r="J32" s="5" t="str">
        <f aca="false">IF(M32="","",IF(N32&lt;&gt;0,NA(),IF(I32&lt;&gt;1,"",IF(E32="未確認","",IF(AND(E32="確定",C32="入庫"),D32,0)))))</f>
        <v/>
      </c>
      <c r="K32" s="5" t="str">
        <f aca="false">IF(M32="","",IF(N32&lt;&gt;0,NA(),IF(I32&lt;&gt;1,"",IF(E32="未確認","",IF(AND(E32="確定",C32="出庫"),D32,0)))))</f>
        <v/>
      </c>
      <c r="L32" s="1" t="str">
        <f aca="false">IF(M32="","",IF(N32&lt;&gt;0,NA(),IF(AND(I32=1,E32="未確認"),1,0)))</f>
        <v/>
      </c>
      <c r="M32" s="1" t="str">
        <f aca="false">IF(COUNTA(A32:H32)=0,"",IF(NOT(AND(ISTEXT(A32),LEN(A32)=8,EXACT(LEFT(A32,4),"MOV-"),ISNUMBER(FIND(MID(A32,5,1)&amp;"x","0x1x2x3x4x5x6x7x8x9x")),ISNUMBER(FIND(MID(A32,6,1)&amp;"x","0x1x2x3x4x5x6x7x8x9x")),ISNUMBER(FIND(MID(A32,7,1)&amp;"x","0x1x2x3x4x5x6x7x8x9x")),ISNUMBER(FIND(MID(A32,8,1)&amp;"x","0x1x2x3x4x5x6x7x8x9x")))),"IDはMOV-と半角数字4桁",IF(COUNTIFS($A$8:$A$107,A32)&gt;1,"記録IDが重複",IF(NOT(IF(ISNUMBER(B32),AND(B32&gt;=43831,B32&lt;73051,B32=INT(B32)),FALSE())),"発生日は時刻なしで必須",IF(NOT(OR(C32="入庫",C32="出庫")),"入出区分を確認",IF(NOT(OR(E32="確定",E32="取消",E32="未確認")),"状態を確認",IF(NOT(OR(F32="新規",F32="訂正",F32="逆移動")),"種別を確認",IF(AND(E32&lt;&gt;"未確認",NOT(IF(ISNUMBER(D32),AND(D32&gt;=1,D32&lt;=1000000,D32=INT(D32)),FALSE()))),"確定/取消の数量は1〜100万個の整数",IF(AND(E32="未確認",COUNTA(D32)&gt;0),"未確認の数量は空欄",IF(NOT(IF(ISNUMBER(H32),AND(H32&gt;=43831,H32&lt;73051,H32=INT(H32)),FALSE())),"記録確認日は時刻なしで必須",IF(OR(B32&gt;H32,H32&gt;入出庫集計!$B$4),"発生日≦確認日≦基準日を確認",IF(AND(F32="新規",COUNTA(G32)&gt;0),"新規の参照元は空欄",IF(AND(F32&lt;&gt;"新規",NOT(AND(ISTEXT(G32),LEN(G32)=8,EXACT(LEFT(G32,4),"MOV-"),ISNUMBER(FIND(MID(G32,5,1)&amp;"x","0x1x2x3x4x5x6x7x8x9x")),ISNUMBER(FIND(MID(G32,6,1)&amp;"x","0x1x2x3x4x5x6x7x8x9x")),ISNUMBER(FIND(MID(G32,7,1)&amp;"x","0x1x2x3x4x5x6x7x8x9x")),ISNUMBER(FIND(MID(G32,8,1)&amp;"x","0x1x2x3x4x5x6x7x8x9x"))))),"訂正/逆移動の参照元IDが必須",IF(AND(F32&lt;&gt;"新規",G32&gt;=A32),"参照元は自分より小さいID",IF(AND(F32&lt;&gt;"新規",COUNTIFS($A$8:$A$107,G32)&lt;&gt;1),"参照元が一意にありません",IF(AND(F32&lt;&gt;"新規",COUNTIFS($A$8:$A$107,G32,$F$8:$F$107,"新規")+COUNTIFS($A$8:$A$107,G32,$F$8:$F$107,"訂正")&lt;&gt;1),"逆移動を訂正/逆移動の元にできません",IF(AND(F32="訂正",COUNTIFS($A$8:$A$107,G32,$E$8:$E$107,"取消")&lt;&gt;1),"訂正の参照元は取消済が必要",IF(AND(F32="訂正",COUNTIFS($F$8:$F$107,"訂正",$G$8:$G$107,G32)&gt;1),"同じ元記録への訂正は1行まで",IF(AND(F32="逆移動",E32&lt;&gt;"取消",COUNTIFS($A$8:$A$107,G32,$E$8:$E$107,"確定")&lt;&gt;1),"有効な逆移動の元は確定が必要",IF(AND(F32="逆移動",E32="取消",COUNTIFS($A$8:$A$107,G32,$E$8:$E$107,"確定")+COUNTIFS($A$8:$A$107,G32,$E$8:$E$107,"取消")&lt;&gt;1),"取消済の逆移動も元の状態を確認",IF(AND(F32="逆移動",COUNTIFS($A$8:$A$107,G32,$C$8:$C$107,"&lt;&gt;"&amp;C32)&lt;&gt;1),"逆移動は元と反対の入出区分",IF(AND(F32="逆移動",B32&lt;SUMIFS($B$8:$B$107,$A$8:$A$107,G32)),"逆移動日が元より前",IF(AND(F32="逆移動",SUMIFS($D$8:$D$107,$F$8:$F$107,"逆移動",$G$8:$G$107,G32,$E$8:$E$107,"確定")&gt;SUMIFS($D$8:$D$107,$A$8:$A$107,G32)),"確定逆移動の合計が元数量を超過","確認済み")))))))))))))))))))))))</f>
        <v/>
      </c>
      <c r="N32" s="1" t="str">
        <f aca="false">IF(M32="","",IF(M32="確認済み",0,1))</f>
        <v/>
      </c>
      <c r="O32" s="1" t="n">
        <f aca="false">IF(COUNTA(A32:H32)=0,IF(AND(M32="",N32="",I32="",J32="",K32="",L32=""),0,1),IF(NOT(AND(ISTEXT(M32),M32=IF(COUNTA(A32:H32)=0,"",IF(NOT(AND(ISTEXT(A32),LEN(A32)=8,EXACT(LEFT(A32,4),"MOV-"),ISNUMBER(FIND(MID(A32,5,1)&amp;"x","0x1x2x3x4x5x6x7x8x9x")),ISNUMBER(FIND(MID(A32,6,1)&amp;"x","0x1x2x3x4x5x6x7x8x9x")),ISNUMBER(FIND(MID(A32,7,1)&amp;"x","0x1x2x3x4x5x6x7x8x9x")),ISNUMBER(FIND(MID(A32,8,1)&amp;"x","0x1x2x3x4x5x6x7x8x9x")))),"IDはMOV-と半角数字4桁",IF(COUNTIFS($A$8:$A$107,A32)&gt;1,"記録IDが重複",IF(NOT(IF(ISNUMBER(B32),AND(B32&gt;=43831,B32&lt;73051,B32=INT(B32)),FALSE())),"発生日は時刻なしで必須",IF(NOT(OR(C32="入庫",C32="出庫")),"入出区分を確認",IF(NOT(OR(E32="確定",E32="取消",E32="未確認")),"状態を確認",IF(NOT(OR(F32="新規",F32="訂正",F32="逆移動")),"種別を確認",IF(AND(E32&lt;&gt;"未確認",NOT(IF(ISNUMBER(D32),AND(D32&gt;=1,D32&lt;=1000000,D32=INT(D32)),FALSE()))),"確定/取消の数量は1〜100万個の整数",IF(AND(E32="未確認",COUNTA(D32)&gt;0),"未確認の数量は空欄",IF(NOT(IF(ISNUMBER(H32),AND(H32&gt;=43831,H32&lt;73051,H32=INT(H32)),FALSE())),"記録確認日は時刻なしで必須",IF(OR(B32&gt;H32,H32&gt;入出庫集計!$B$4),"発生日≦確認日≦基準日を確認",IF(AND(F32="新規",COUNTA(G32)&gt;0),"新規の参照元は空欄",IF(AND(F32&lt;&gt;"新規",NOT(AND(ISTEXT(G32),LEN(G32)=8,EXACT(LEFT(G32,4),"MOV-"),ISNUMBER(FIND(MID(G32,5,1)&amp;"x","0x1x2x3x4x5x6x7x8x9x")),ISNUMBER(FIND(MID(G32,6,1)&amp;"x","0x1x2x3x4x5x6x7x8x9x")),ISNUMBER(FIND(MID(G32,7,1)&amp;"x","0x1x2x3x4x5x6x7x8x9x")),ISNUMBER(FIND(MID(G32,8,1)&amp;"x","0x1x2x3x4x5x6x7x8x9x"))))),"訂正/逆移動の参照元IDが必須",IF(AND(F32&lt;&gt;"新規",G32&gt;=A32),"参照元は自分より小さいID",IF(AND(F32&lt;&gt;"新規",COUNTIFS($A$8:$A$107,G32)&lt;&gt;1),"参照元が一意にありません",IF(AND(F32&lt;&gt;"新規",COUNTIFS($A$8:$A$107,G32,$F$8:$F$107,"新規")+COUNTIFS($A$8:$A$107,G32,$F$8:$F$107,"訂正")&lt;&gt;1),"逆移動を訂正/逆移動の元にできません",IF(AND(F32="訂正",COUNTIFS($A$8:$A$107,G32,$E$8:$E$107,"取消")&lt;&gt;1),"訂正の参照元は取消済が必要",IF(AND(F32="訂正",COUNTIFS($F$8:$F$107,"訂正",$G$8:$G$107,G32)&gt;1),"同じ元記録への訂正は1行まで",IF(AND(F32="逆移動",E32&lt;&gt;"取消",COUNTIFS($A$8:$A$107,G32,$E$8:$E$107,"確定")&lt;&gt;1),"有効な逆移動の元は確定が必要",IF(AND(F32="逆移動",E32="取消",COUNTIFS($A$8:$A$107,G32,$E$8:$E$107,"確定")+COUNTIFS($A$8:$A$107,G32,$E$8:$E$107,"取消")&lt;&gt;1),"取消済の逆移動も元の状態を確認",IF(AND(F32="逆移動",COUNTIFS($A$8:$A$107,G32,$C$8:$C$107,"&lt;&gt;"&amp;C32)&lt;&gt;1),"逆移動は元と反対の入出区分",IF(AND(F32="逆移動",B32&lt;SUMIFS($B$8:$B$107,$A$8:$A$107,G32)),"逆移動日が元より前",IF(AND(F32="逆移動",SUMIFS($D$8:$D$107,$F$8:$F$107,"逆移動",$G$8:$G$107,G32,$E$8:$E$107,"確定")&gt;SUMIFS($D$8:$D$107,$A$8:$A$107,G32)),"確定逆移動の合計が元数量を超過","確認済み"))))))))))))))))))))))),ISNUMBER(N32),N32=IF(M32="確認済み",0,1))),1,IF(N32&lt;&gt;0,0,IF(AND(ISNUMBER(I32),I32=IF(AND(B32&gt;=入出庫集計!$B$3,B32&lt;=入出庫集計!$E$3),1,0),IF(OR(I32&lt;&gt;1,E32="未確認"),ISTEXT(J32),ISNUMBER(J32)),J32=IF(I32&lt;&gt;1,"",IF(E32="未確認","",IF(AND(E32="確定",C32="入庫"),D32,0))),IF(OR(I32&lt;&gt;1,E32="未確認"),ISTEXT(K32),ISNUMBER(K32)),K32=IF(I32&lt;&gt;1,"",IF(E32="未確認","",IF(AND(E32="確定",C32="出庫"),D32,0))),ISNUMBER(L32),L32=IF(AND(I32=1,E32="未確認"),1,0)),0,1))))</f>
        <v>0</v>
      </c>
    </row>
    <row r="33" customFormat="false" ht="30" hidden="false" customHeight="true" outlineLevel="0" collapsed="false">
      <c r="A33" s="4"/>
      <c r="B33" s="10"/>
      <c r="C33" s="11"/>
      <c r="D33" s="12"/>
      <c r="E33" s="11"/>
      <c r="F33" s="11"/>
      <c r="G33" s="14"/>
      <c r="H33" s="10"/>
      <c r="I33" s="1" t="str">
        <f aca="false">IF(M33="","",IF(N33&lt;&gt;0,NA(),IF(AND(B33&gt;=入出庫集計!$B$3,B33&lt;=入出庫集計!$E$3),1,0)))</f>
        <v/>
      </c>
      <c r="J33" s="5" t="str">
        <f aca="false">IF(M33="","",IF(N33&lt;&gt;0,NA(),IF(I33&lt;&gt;1,"",IF(E33="未確認","",IF(AND(E33="確定",C33="入庫"),D33,0)))))</f>
        <v/>
      </c>
      <c r="K33" s="5" t="str">
        <f aca="false">IF(M33="","",IF(N33&lt;&gt;0,NA(),IF(I33&lt;&gt;1,"",IF(E33="未確認","",IF(AND(E33="確定",C33="出庫"),D33,0)))))</f>
        <v/>
      </c>
      <c r="L33" s="1" t="str">
        <f aca="false">IF(M33="","",IF(N33&lt;&gt;0,NA(),IF(AND(I33=1,E33="未確認"),1,0)))</f>
        <v/>
      </c>
      <c r="M33" s="1" t="str">
        <f aca="false">IF(COUNTA(A33:H33)=0,"",IF(NOT(AND(ISTEXT(A33),LEN(A33)=8,EXACT(LEFT(A33,4),"MOV-"),ISNUMBER(FIND(MID(A33,5,1)&amp;"x","0x1x2x3x4x5x6x7x8x9x")),ISNUMBER(FIND(MID(A33,6,1)&amp;"x","0x1x2x3x4x5x6x7x8x9x")),ISNUMBER(FIND(MID(A33,7,1)&amp;"x","0x1x2x3x4x5x6x7x8x9x")),ISNUMBER(FIND(MID(A33,8,1)&amp;"x","0x1x2x3x4x5x6x7x8x9x")))),"IDはMOV-と半角数字4桁",IF(COUNTIFS($A$8:$A$107,A33)&gt;1,"記録IDが重複",IF(NOT(IF(ISNUMBER(B33),AND(B33&gt;=43831,B33&lt;73051,B33=INT(B33)),FALSE())),"発生日は時刻なしで必須",IF(NOT(OR(C33="入庫",C33="出庫")),"入出区分を確認",IF(NOT(OR(E33="確定",E33="取消",E33="未確認")),"状態を確認",IF(NOT(OR(F33="新規",F33="訂正",F33="逆移動")),"種別を確認",IF(AND(E33&lt;&gt;"未確認",NOT(IF(ISNUMBER(D33),AND(D33&gt;=1,D33&lt;=1000000,D33=INT(D33)),FALSE()))),"確定/取消の数量は1〜100万個の整数",IF(AND(E33="未確認",COUNTA(D33)&gt;0),"未確認の数量は空欄",IF(NOT(IF(ISNUMBER(H33),AND(H33&gt;=43831,H33&lt;73051,H33=INT(H33)),FALSE())),"記録確認日は時刻なしで必須",IF(OR(B33&gt;H33,H33&gt;入出庫集計!$B$4),"発生日≦確認日≦基準日を確認",IF(AND(F33="新規",COUNTA(G33)&gt;0),"新規の参照元は空欄",IF(AND(F33&lt;&gt;"新規",NOT(AND(ISTEXT(G33),LEN(G33)=8,EXACT(LEFT(G33,4),"MOV-"),ISNUMBER(FIND(MID(G33,5,1)&amp;"x","0x1x2x3x4x5x6x7x8x9x")),ISNUMBER(FIND(MID(G33,6,1)&amp;"x","0x1x2x3x4x5x6x7x8x9x")),ISNUMBER(FIND(MID(G33,7,1)&amp;"x","0x1x2x3x4x5x6x7x8x9x")),ISNUMBER(FIND(MID(G33,8,1)&amp;"x","0x1x2x3x4x5x6x7x8x9x"))))),"訂正/逆移動の参照元IDが必須",IF(AND(F33&lt;&gt;"新規",G33&gt;=A33),"参照元は自分より小さいID",IF(AND(F33&lt;&gt;"新規",COUNTIFS($A$8:$A$107,G33)&lt;&gt;1),"参照元が一意にありません",IF(AND(F33&lt;&gt;"新規",COUNTIFS($A$8:$A$107,G33,$F$8:$F$107,"新規")+COUNTIFS($A$8:$A$107,G33,$F$8:$F$107,"訂正")&lt;&gt;1),"逆移動を訂正/逆移動の元にできません",IF(AND(F33="訂正",COUNTIFS($A$8:$A$107,G33,$E$8:$E$107,"取消")&lt;&gt;1),"訂正の参照元は取消済が必要",IF(AND(F33="訂正",COUNTIFS($F$8:$F$107,"訂正",$G$8:$G$107,G33)&gt;1),"同じ元記録への訂正は1行まで",IF(AND(F33="逆移動",E33&lt;&gt;"取消",COUNTIFS($A$8:$A$107,G33,$E$8:$E$107,"確定")&lt;&gt;1),"有効な逆移動の元は確定が必要",IF(AND(F33="逆移動",E33="取消",COUNTIFS($A$8:$A$107,G33,$E$8:$E$107,"確定")+COUNTIFS($A$8:$A$107,G33,$E$8:$E$107,"取消")&lt;&gt;1),"取消済の逆移動も元の状態を確認",IF(AND(F33="逆移動",COUNTIFS($A$8:$A$107,G33,$C$8:$C$107,"&lt;&gt;"&amp;C33)&lt;&gt;1),"逆移動は元と反対の入出区分",IF(AND(F33="逆移動",B33&lt;SUMIFS($B$8:$B$107,$A$8:$A$107,G33)),"逆移動日が元より前",IF(AND(F33="逆移動",SUMIFS($D$8:$D$107,$F$8:$F$107,"逆移動",$G$8:$G$107,G33,$E$8:$E$107,"確定")&gt;SUMIFS($D$8:$D$107,$A$8:$A$107,G33)),"確定逆移動の合計が元数量を超過","確認済み")))))))))))))))))))))))</f>
        <v/>
      </c>
      <c r="N33" s="1" t="str">
        <f aca="false">IF(M33="","",IF(M33="確認済み",0,1))</f>
        <v/>
      </c>
      <c r="O33" s="1" t="n">
        <f aca="false">IF(COUNTA(A33:H33)=0,IF(AND(M33="",N33="",I33="",J33="",K33="",L33=""),0,1),IF(NOT(AND(ISTEXT(M33),M33=IF(COUNTA(A33:H33)=0,"",IF(NOT(AND(ISTEXT(A33),LEN(A33)=8,EXACT(LEFT(A33,4),"MOV-"),ISNUMBER(FIND(MID(A33,5,1)&amp;"x","0x1x2x3x4x5x6x7x8x9x")),ISNUMBER(FIND(MID(A33,6,1)&amp;"x","0x1x2x3x4x5x6x7x8x9x")),ISNUMBER(FIND(MID(A33,7,1)&amp;"x","0x1x2x3x4x5x6x7x8x9x")),ISNUMBER(FIND(MID(A33,8,1)&amp;"x","0x1x2x3x4x5x6x7x8x9x")))),"IDはMOV-と半角数字4桁",IF(COUNTIFS($A$8:$A$107,A33)&gt;1,"記録IDが重複",IF(NOT(IF(ISNUMBER(B33),AND(B33&gt;=43831,B33&lt;73051,B33=INT(B33)),FALSE())),"発生日は時刻なしで必須",IF(NOT(OR(C33="入庫",C33="出庫")),"入出区分を確認",IF(NOT(OR(E33="確定",E33="取消",E33="未確認")),"状態を確認",IF(NOT(OR(F33="新規",F33="訂正",F33="逆移動")),"種別を確認",IF(AND(E33&lt;&gt;"未確認",NOT(IF(ISNUMBER(D33),AND(D33&gt;=1,D33&lt;=1000000,D33=INT(D33)),FALSE()))),"確定/取消の数量は1〜100万個の整数",IF(AND(E33="未確認",COUNTA(D33)&gt;0),"未確認の数量は空欄",IF(NOT(IF(ISNUMBER(H33),AND(H33&gt;=43831,H33&lt;73051,H33=INT(H33)),FALSE())),"記録確認日は時刻なしで必須",IF(OR(B33&gt;H33,H33&gt;入出庫集計!$B$4),"発生日≦確認日≦基準日を確認",IF(AND(F33="新規",COUNTA(G33)&gt;0),"新規の参照元は空欄",IF(AND(F33&lt;&gt;"新規",NOT(AND(ISTEXT(G33),LEN(G33)=8,EXACT(LEFT(G33,4),"MOV-"),ISNUMBER(FIND(MID(G33,5,1)&amp;"x","0x1x2x3x4x5x6x7x8x9x")),ISNUMBER(FIND(MID(G33,6,1)&amp;"x","0x1x2x3x4x5x6x7x8x9x")),ISNUMBER(FIND(MID(G33,7,1)&amp;"x","0x1x2x3x4x5x6x7x8x9x")),ISNUMBER(FIND(MID(G33,8,1)&amp;"x","0x1x2x3x4x5x6x7x8x9x"))))),"訂正/逆移動の参照元IDが必須",IF(AND(F33&lt;&gt;"新規",G33&gt;=A33),"参照元は自分より小さいID",IF(AND(F33&lt;&gt;"新規",COUNTIFS($A$8:$A$107,G33)&lt;&gt;1),"参照元が一意にありません",IF(AND(F33&lt;&gt;"新規",COUNTIFS($A$8:$A$107,G33,$F$8:$F$107,"新規")+COUNTIFS($A$8:$A$107,G33,$F$8:$F$107,"訂正")&lt;&gt;1),"逆移動を訂正/逆移動の元にできません",IF(AND(F33="訂正",COUNTIFS($A$8:$A$107,G33,$E$8:$E$107,"取消")&lt;&gt;1),"訂正の参照元は取消済が必要",IF(AND(F33="訂正",COUNTIFS($F$8:$F$107,"訂正",$G$8:$G$107,G33)&gt;1),"同じ元記録への訂正は1行まで",IF(AND(F33="逆移動",E33&lt;&gt;"取消",COUNTIFS($A$8:$A$107,G33,$E$8:$E$107,"確定")&lt;&gt;1),"有効な逆移動の元は確定が必要",IF(AND(F33="逆移動",E33="取消",COUNTIFS($A$8:$A$107,G33,$E$8:$E$107,"確定")+COUNTIFS($A$8:$A$107,G33,$E$8:$E$107,"取消")&lt;&gt;1),"取消済の逆移動も元の状態を確認",IF(AND(F33="逆移動",COUNTIFS($A$8:$A$107,G33,$C$8:$C$107,"&lt;&gt;"&amp;C33)&lt;&gt;1),"逆移動は元と反対の入出区分",IF(AND(F33="逆移動",B33&lt;SUMIFS($B$8:$B$107,$A$8:$A$107,G33)),"逆移動日が元より前",IF(AND(F33="逆移動",SUMIFS($D$8:$D$107,$F$8:$F$107,"逆移動",$G$8:$G$107,G33,$E$8:$E$107,"確定")&gt;SUMIFS($D$8:$D$107,$A$8:$A$107,G33)),"確定逆移動の合計が元数量を超過","確認済み"))))))))))))))))))))))),ISNUMBER(N33),N33=IF(M33="確認済み",0,1))),1,IF(N33&lt;&gt;0,0,IF(AND(ISNUMBER(I33),I33=IF(AND(B33&gt;=入出庫集計!$B$3,B33&lt;=入出庫集計!$E$3),1,0),IF(OR(I33&lt;&gt;1,E33="未確認"),ISTEXT(J33),ISNUMBER(J33)),J33=IF(I33&lt;&gt;1,"",IF(E33="未確認","",IF(AND(E33="確定",C33="入庫"),D33,0))),IF(OR(I33&lt;&gt;1,E33="未確認"),ISTEXT(K33),ISNUMBER(K33)),K33=IF(I33&lt;&gt;1,"",IF(E33="未確認","",IF(AND(E33="確定",C33="出庫"),D33,0))),ISNUMBER(L33),L33=IF(AND(I33=1,E33="未確認"),1,0)),0,1))))</f>
        <v>0</v>
      </c>
    </row>
    <row r="34" customFormat="false" ht="30" hidden="false" customHeight="true" outlineLevel="0" collapsed="false">
      <c r="A34" s="4"/>
      <c r="B34" s="10"/>
      <c r="C34" s="11"/>
      <c r="D34" s="12"/>
      <c r="E34" s="11"/>
      <c r="F34" s="11"/>
      <c r="G34" s="14"/>
      <c r="H34" s="10"/>
      <c r="I34" s="1" t="str">
        <f aca="false">IF(M34="","",IF(N34&lt;&gt;0,NA(),IF(AND(B34&gt;=入出庫集計!$B$3,B34&lt;=入出庫集計!$E$3),1,0)))</f>
        <v/>
      </c>
      <c r="J34" s="5" t="str">
        <f aca="false">IF(M34="","",IF(N34&lt;&gt;0,NA(),IF(I34&lt;&gt;1,"",IF(E34="未確認","",IF(AND(E34="確定",C34="入庫"),D34,0)))))</f>
        <v/>
      </c>
      <c r="K34" s="5" t="str">
        <f aca="false">IF(M34="","",IF(N34&lt;&gt;0,NA(),IF(I34&lt;&gt;1,"",IF(E34="未確認","",IF(AND(E34="確定",C34="出庫"),D34,0)))))</f>
        <v/>
      </c>
      <c r="L34" s="1" t="str">
        <f aca="false">IF(M34="","",IF(N34&lt;&gt;0,NA(),IF(AND(I34=1,E34="未確認"),1,0)))</f>
        <v/>
      </c>
      <c r="M34" s="1" t="str">
        <f aca="false">IF(COUNTA(A34:H34)=0,"",IF(NOT(AND(ISTEXT(A34),LEN(A34)=8,EXACT(LEFT(A34,4),"MOV-"),ISNUMBER(FIND(MID(A34,5,1)&amp;"x","0x1x2x3x4x5x6x7x8x9x")),ISNUMBER(FIND(MID(A34,6,1)&amp;"x","0x1x2x3x4x5x6x7x8x9x")),ISNUMBER(FIND(MID(A34,7,1)&amp;"x","0x1x2x3x4x5x6x7x8x9x")),ISNUMBER(FIND(MID(A34,8,1)&amp;"x","0x1x2x3x4x5x6x7x8x9x")))),"IDはMOV-と半角数字4桁",IF(COUNTIFS($A$8:$A$107,A34)&gt;1,"記録IDが重複",IF(NOT(IF(ISNUMBER(B34),AND(B34&gt;=43831,B34&lt;73051,B34=INT(B34)),FALSE())),"発生日は時刻なしで必須",IF(NOT(OR(C34="入庫",C34="出庫")),"入出区分を確認",IF(NOT(OR(E34="確定",E34="取消",E34="未確認")),"状態を確認",IF(NOT(OR(F34="新規",F34="訂正",F34="逆移動")),"種別を確認",IF(AND(E34&lt;&gt;"未確認",NOT(IF(ISNUMBER(D34),AND(D34&gt;=1,D34&lt;=1000000,D34=INT(D34)),FALSE()))),"確定/取消の数量は1〜100万個の整数",IF(AND(E34="未確認",COUNTA(D34)&gt;0),"未確認の数量は空欄",IF(NOT(IF(ISNUMBER(H34),AND(H34&gt;=43831,H34&lt;73051,H34=INT(H34)),FALSE())),"記録確認日は時刻なしで必須",IF(OR(B34&gt;H34,H34&gt;入出庫集計!$B$4),"発生日≦確認日≦基準日を確認",IF(AND(F34="新規",COUNTA(G34)&gt;0),"新規の参照元は空欄",IF(AND(F34&lt;&gt;"新規",NOT(AND(ISTEXT(G34),LEN(G34)=8,EXACT(LEFT(G34,4),"MOV-"),ISNUMBER(FIND(MID(G34,5,1)&amp;"x","0x1x2x3x4x5x6x7x8x9x")),ISNUMBER(FIND(MID(G34,6,1)&amp;"x","0x1x2x3x4x5x6x7x8x9x")),ISNUMBER(FIND(MID(G34,7,1)&amp;"x","0x1x2x3x4x5x6x7x8x9x")),ISNUMBER(FIND(MID(G34,8,1)&amp;"x","0x1x2x3x4x5x6x7x8x9x"))))),"訂正/逆移動の参照元IDが必須",IF(AND(F34&lt;&gt;"新規",G34&gt;=A34),"参照元は自分より小さいID",IF(AND(F34&lt;&gt;"新規",COUNTIFS($A$8:$A$107,G34)&lt;&gt;1),"参照元が一意にありません",IF(AND(F34&lt;&gt;"新規",COUNTIFS($A$8:$A$107,G34,$F$8:$F$107,"新規")+COUNTIFS($A$8:$A$107,G34,$F$8:$F$107,"訂正")&lt;&gt;1),"逆移動を訂正/逆移動の元にできません",IF(AND(F34="訂正",COUNTIFS($A$8:$A$107,G34,$E$8:$E$107,"取消")&lt;&gt;1),"訂正の参照元は取消済が必要",IF(AND(F34="訂正",COUNTIFS($F$8:$F$107,"訂正",$G$8:$G$107,G34)&gt;1),"同じ元記録への訂正は1行まで",IF(AND(F34="逆移動",E34&lt;&gt;"取消",COUNTIFS($A$8:$A$107,G34,$E$8:$E$107,"確定")&lt;&gt;1),"有効な逆移動の元は確定が必要",IF(AND(F34="逆移動",E34="取消",COUNTIFS($A$8:$A$107,G34,$E$8:$E$107,"確定")+COUNTIFS($A$8:$A$107,G34,$E$8:$E$107,"取消")&lt;&gt;1),"取消済の逆移動も元の状態を確認",IF(AND(F34="逆移動",COUNTIFS($A$8:$A$107,G34,$C$8:$C$107,"&lt;&gt;"&amp;C34)&lt;&gt;1),"逆移動は元と反対の入出区分",IF(AND(F34="逆移動",B34&lt;SUMIFS($B$8:$B$107,$A$8:$A$107,G34)),"逆移動日が元より前",IF(AND(F34="逆移動",SUMIFS($D$8:$D$107,$F$8:$F$107,"逆移動",$G$8:$G$107,G34,$E$8:$E$107,"確定")&gt;SUMIFS($D$8:$D$107,$A$8:$A$107,G34)),"確定逆移動の合計が元数量を超過","確認済み")))))))))))))))))))))))</f>
        <v/>
      </c>
      <c r="N34" s="1" t="str">
        <f aca="false">IF(M34="","",IF(M34="確認済み",0,1))</f>
        <v/>
      </c>
      <c r="O34" s="1" t="n">
        <f aca="false">IF(COUNTA(A34:H34)=0,IF(AND(M34="",N34="",I34="",J34="",K34="",L34=""),0,1),IF(NOT(AND(ISTEXT(M34),M34=IF(COUNTA(A34:H34)=0,"",IF(NOT(AND(ISTEXT(A34),LEN(A34)=8,EXACT(LEFT(A34,4),"MOV-"),ISNUMBER(FIND(MID(A34,5,1)&amp;"x","0x1x2x3x4x5x6x7x8x9x")),ISNUMBER(FIND(MID(A34,6,1)&amp;"x","0x1x2x3x4x5x6x7x8x9x")),ISNUMBER(FIND(MID(A34,7,1)&amp;"x","0x1x2x3x4x5x6x7x8x9x")),ISNUMBER(FIND(MID(A34,8,1)&amp;"x","0x1x2x3x4x5x6x7x8x9x")))),"IDはMOV-と半角数字4桁",IF(COUNTIFS($A$8:$A$107,A34)&gt;1,"記録IDが重複",IF(NOT(IF(ISNUMBER(B34),AND(B34&gt;=43831,B34&lt;73051,B34=INT(B34)),FALSE())),"発生日は時刻なしで必須",IF(NOT(OR(C34="入庫",C34="出庫")),"入出区分を確認",IF(NOT(OR(E34="確定",E34="取消",E34="未確認")),"状態を確認",IF(NOT(OR(F34="新規",F34="訂正",F34="逆移動")),"種別を確認",IF(AND(E34&lt;&gt;"未確認",NOT(IF(ISNUMBER(D34),AND(D34&gt;=1,D34&lt;=1000000,D34=INT(D34)),FALSE()))),"確定/取消の数量は1〜100万個の整数",IF(AND(E34="未確認",COUNTA(D34)&gt;0),"未確認の数量は空欄",IF(NOT(IF(ISNUMBER(H34),AND(H34&gt;=43831,H34&lt;73051,H34=INT(H34)),FALSE())),"記録確認日は時刻なしで必須",IF(OR(B34&gt;H34,H34&gt;入出庫集計!$B$4),"発生日≦確認日≦基準日を確認",IF(AND(F34="新規",COUNTA(G34)&gt;0),"新規の参照元は空欄",IF(AND(F34&lt;&gt;"新規",NOT(AND(ISTEXT(G34),LEN(G34)=8,EXACT(LEFT(G34,4),"MOV-"),ISNUMBER(FIND(MID(G34,5,1)&amp;"x","0x1x2x3x4x5x6x7x8x9x")),ISNUMBER(FIND(MID(G34,6,1)&amp;"x","0x1x2x3x4x5x6x7x8x9x")),ISNUMBER(FIND(MID(G34,7,1)&amp;"x","0x1x2x3x4x5x6x7x8x9x")),ISNUMBER(FIND(MID(G34,8,1)&amp;"x","0x1x2x3x4x5x6x7x8x9x"))))),"訂正/逆移動の参照元IDが必須",IF(AND(F34&lt;&gt;"新規",G34&gt;=A34),"参照元は自分より小さいID",IF(AND(F34&lt;&gt;"新規",COUNTIFS($A$8:$A$107,G34)&lt;&gt;1),"参照元が一意にありません",IF(AND(F34&lt;&gt;"新規",COUNTIFS($A$8:$A$107,G34,$F$8:$F$107,"新規")+COUNTIFS($A$8:$A$107,G34,$F$8:$F$107,"訂正")&lt;&gt;1),"逆移動を訂正/逆移動の元にできません",IF(AND(F34="訂正",COUNTIFS($A$8:$A$107,G34,$E$8:$E$107,"取消")&lt;&gt;1),"訂正の参照元は取消済が必要",IF(AND(F34="訂正",COUNTIFS($F$8:$F$107,"訂正",$G$8:$G$107,G34)&gt;1),"同じ元記録への訂正は1行まで",IF(AND(F34="逆移動",E34&lt;&gt;"取消",COUNTIFS($A$8:$A$107,G34,$E$8:$E$107,"確定")&lt;&gt;1),"有効な逆移動の元は確定が必要",IF(AND(F34="逆移動",E34="取消",COUNTIFS($A$8:$A$107,G34,$E$8:$E$107,"確定")+COUNTIFS($A$8:$A$107,G34,$E$8:$E$107,"取消")&lt;&gt;1),"取消済の逆移動も元の状態を確認",IF(AND(F34="逆移動",COUNTIFS($A$8:$A$107,G34,$C$8:$C$107,"&lt;&gt;"&amp;C34)&lt;&gt;1),"逆移動は元と反対の入出区分",IF(AND(F34="逆移動",B34&lt;SUMIFS($B$8:$B$107,$A$8:$A$107,G34)),"逆移動日が元より前",IF(AND(F34="逆移動",SUMIFS($D$8:$D$107,$F$8:$F$107,"逆移動",$G$8:$G$107,G34,$E$8:$E$107,"確定")&gt;SUMIFS($D$8:$D$107,$A$8:$A$107,G34)),"確定逆移動の合計が元数量を超過","確認済み"))))))))))))))))))))))),ISNUMBER(N34),N34=IF(M34="確認済み",0,1))),1,IF(N34&lt;&gt;0,0,IF(AND(ISNUMBER(I34),I34=IF(AND(B34&gt;=入出庫集計!$B$3,B34&lt;=入出庫集計!$E$3),1,0),IF(OR(I34&lt;&gt;1,E34="未確認"),ISTEXT(J34),ISNUMBER(J34)),J34=IF(I34&lt;&gt;1,"",IF(E34="未確認","",IF(AND(E34="確定",C34="入庫"),D34,0))),IF(OR(I34&lt;&gt;1,E34="未確認"),ISTEXT(K34),ISNUMBER(K34)),K34=IF(I34&lt;&gt;1,"",IF(E34="未確認","",IF(AND(E34="確定",C34="出庫"),D34,0))),ISNUMBER(L34),L34=IF(AND(I34=1,E34="未確認"),1,0)),0,1))))</f>
        <v>0</v>
      </c>
    </row>
    <row r="35" customFormat="false" ht="30" hidden="false" customHeight="true" outlineLevel="0" collapsed="false">
      <c r="A35" s="4"/>
      <c r="B35" s="10"/>
      <c r="C35" s="11"/>
      <c r="D35" s="12"/>
      <c r="E35" s="11"/>
      <c r="F35" s="11"/>
      <c r="G35" s="14"/>
      <c r="H35" s="10"/>
      <c r="I35" s="1" t="str">
        <f aca="false">IF(M35="","",IF(N35&lt;&gt;0,NA(),IF(AND(B35&gt;=入出庫集計!$B$3,B35&lt;=入出庫集計!$E$3),1,0)))</f>
        <v/>
      </c>
      <c r="J35" s="5" t="str">
        <f aca="false">IF(M35="","",IF(N35&lt;&gt;0,NA(),IF(I35&lt;&gt;1,"",IF(E35="未確認","",IF(AND(E35="確定",C35="入庫"),D35,0)))))</f>
        <v/>
      </c>
      <c r="K35" s="5" t="str">
        <f aca="false">IF(M35="","",IF(N35&lt;&gt;0,NA(),IF(I35&lt;&gt;1,"",IF(E35="未確認","",IF(AND(E35="確定",C35="出庫"),D35,0)))))</f>
        <v/>
      </c>
      <c r="L35" s="1" t="str">
        <f aca="false">IF(M35="","",IF(N35&lt;&gt;0,NA(),IF(AND(I35=1,E35="未確認"),1,0)))</f>
        <v/>
      </c>
      <c r="M35" s="1" t="str">
        <f aca="false">IF(COUNTA(A35:H35)=0,"",IF(NOT(AND(ISTEXT(A35),LEN(A35)=8,EXACT(LEFT(A35,4),"MOV-"),ISNUMBER(FIND(MID(A35,5,1)&amp;"x","0x1x2x3x4x5x6x7x8x9x")),ISNUMBER(FIND(MID(A35,6,1)&amp;"x","0x1x2x3x4x5x6x7x8x9x")),ISNUMBER(FIND(MID(A35,7,1)&amp;"x","0x1x2x3x4x5x6x7x8x9x")),ISNUMBER(FIND(MID(A35,8,1)&amp;"x","0x1x2x3x4x5x6x7x8x9x")))),"IDはMOV-と半角数字4桁",IF(COUNTIFS($A$8:$A$107,A35)&gt;1,"記録IDが重複",IF(NOT(IF(ISNUMBER(B35),AND(B35&gt;=43831,B35&lt;73051,B35=INT(B35)),FALSE())),"発生日は時刻なしで必須",IF(NOT(OR(C35="入庫",C35="出庫")),"入出区分を確認",IF(NOT(OR(E35="確定",E35="取消",E35="未確認")),"状態を確認",IF(NOT(OR(F35="新規",F35="訂正",F35="逆移動")),"種別を確認",IF(AND(E35&lt;&gt;"未確認",NOT(IF(ISNUMBER(D35),AND(D35&gt;=1,D35&lt;=1000000,D35=INT(D35)),FALSE()))),"確定/取消の数量は1〜100万個の整数",IF(AND(E35="未確認",COUNTA(D35)&gt;0),"未確認の数量は空欄",IF(NOT(IF(ISNUMBER(H35),AND(H35&gt;=43831,H35&lt;73051,H35=INT(H35)),FALSE())),"記録確認日は時刻なしで必須",IF(OR(B35&gt;H35,H35&gt;入出庫集計!$B$4),"発生日≦確認日≦基準日を確認",IF(AND(F35="新規",COUNTA(G35)&gt;0),"新規の参照元は空欄",IF(AND(F35&lt;&gt;"新規",NOT(AND(ISTEXT(G35),LEN(G35)=8,EXACT(LEFT(G35,4),"MOV-"),ISNUMBER(FIND(MID(G35,5,1)&amp;"x","0x1x2x3x4x5x6x7x8x9x")),ISNUMBER(FIND(MID(G35,6,1)&amp;"x","0x1x2x3x4x5x6x7x8x9x")),ISNUMBER(FIND(MID(G35,7,1)&amp;"x","0x1x2x3x4x5x6x7x8x9x")),ISNUMBER(FIND(MID(G35,8,1)&amp;"x","0x1x2x3x4x5x6x7x8x9x"))))),"訂正/逆移動の参照元IDが必須",IF(AND(F35&lt;&gt;"新規",G35&gt;=A35),"参照元は自分より小さいID",IF(AND(F35&lt;&gt;"新規",COUNTIFS($A$8:$A$107,G35)&lt;&gt;1),"参照元が一意にありません",IF(AND(F35&lt;&gt;"新規",COUNTIFS($A$8:$A$107,G35,$F$8:$F$107,"新規")+COUNTIFS($A$8:$A$107,G35,$F$8:$F$107,"訂正")&lt;&gt;1),"逆移動を訂正/逆移動の元にできません",IF(AND(F35="訂正",COUNTIFS($A$8:$A$107,G35,$E$8:$E$107,"取消")&lt;&gt;1),"訂正の参照元は取消済が必要",IF(AND(F35="訂正",COUNTIFS($F$8:$F$107,"訂正",$G$8:$G$107,G35)&gt;1),"同じ元記録への訂正は1行まで",IF(AND(F35="逆移動",E35&lt;&gt;"取消",COUNTIFS($A$8:$A$107,G35,$E$8:$E$107,"確定")&lt;&gt;1),"有効な逆移動の元は確定が必要",IF(AND(F35="逆移動",E35="取消",COUNTIFS($A$8:$A$107,G35,$E$8:$E$107,"確定")+COUNTIFS($A$8:$A$107,G35,$E$8:$E$107,"取消")&lt;&gt;1),"取消済の逆移動も元の状態を確認",IF(AND(F35="逆移動",COUNTIFS($A$8:$A$107,G35,$C$8:$C$107,"&lt;&gt;"&amp;C35)&lt;&gt;1),"逆移動は元と反対の入出区分",IF(AND(F35="逆移動",B35&lt;SUMIFS($B$8:$B$107,$A$8:$A$107,G35)),"逆移動日が元より前",IF(AND(F35="逆移動",SUMIFS($D$8:$D$107,$F$8:$F$107,"逆移動",$G$8:$G$107,G35,$E$8:$E$107,"確定")&gt;SUMIFS($D$8:$D$107,$A$8:$A$107,G35)),"確定逆移動の合計が元数量を超過","確認済み")))))))))))))))))))))))</f>
        <v/>
      </c>
      <c r="N35" s="1" t="str">
        <f aca="false">IF(M35="","",IF(M35="確認済み",0,1))</f>
        <v/>
      </c>
      <c r="O35" s="1" t="n">
        <f aca="false">IF(COUNTA(A35:H35)=0,IF(AND(M35="",N35="",I35="",J35="",K35="",L35=""),0,1),IF(NOT(AND(ISTEXT(M35),M35=IF(COUNTA(A35:H35)=0,"",IF(NOT(AND(ISTEXT(A35),LEN(A35)=8,EXACT(LEFT(A35,4),"MOV-"),ISNUMBER(FIND(MID(A35,5,1)&amp;"x","0x1x2x3x4x5x6x7x8x9x")),ISNUMBER(FIND(MID(A35,6,1)&amp;"x","0x1x2x3x4x5x6x7x8x9x")),ISNUMBER(FIND(MID(A35,7,1)&amp;"x","0x1x2x3x4x5x6x7x8x9x")),ISNUMBER(FIND(MID(A35,8,1)&amp;"x","0x1x2x3x4x5x6x7x8x9x")))),"IDはMOV-と半角数字4桁",IF(COUNTIFS($A$8:$A$107,A35)&gt;1,"記録IDが重複",IF(NOT(IF(ISNUMBER(B35),AND(B35&gt;=43831,B35&lt;73051,B35=INT(B35)),FALSE())),"発生日は時刻なしで必須",IF(NOT(OR(C35="入庫",C35="出庫")),"入出区分を確認",IF(NOT(OR(E35="確定",E35="取消",E35="未確認")),"状態を確認",IF(NOT(OR(F35="新規",F35="訂正",F35="逆移動")),"種別を確認",IF(AND(E35&lt;&gt;"未確認",NOT(IF(ISNUMBER(D35),AND(D35&gt;=1,D35&lt;=1000000,D35=INT(D35)),FALSE()))),"確定/取消の数量は1〜100万個の整数",IF(AND(E35="未確認",COUNTA(D35)&gt;0),"未確認の数量は空欄",IF(NOT(IF(ISNUMBER(H35),AND(H35&gt;=43831,H35&lt;73051,H35=INT(H35)),FALSE())),"記録確認日は時刻なしで必須",IF(OR(B35&gt;H35,H35&gt;入出庫集計!$B$4),"発生日≦確認日≦基準日を確認",IF(AND(F35="新規",COUNTA(G35)&gt;0),"新規の参照元は空欄",IF(AND(F35&lt;&gt;"新規",NOT(AND(ISTEXT(G35),LEN(G35)=8,EXACT(LEFT(G35,4),"MOV-"),ISNUMBER(FIND(MID(G35,5,1)&amp;"x","0x1x2x3x4x5x6x7x8x9x")),ISNUMBER(FIND(MID(G35,6,1)&amp;"x","0x1x2x3x4x5x6x7x8x9x")),ISNUMBER(FIND(MID(G35,7,1)&amp;"x","0x1x2x3x4x5x6x7x8x9x")),ISNUMBER(FIND(MID(G35,8,1)&amp;"x","0x1x2x3x4x5x6x7x8x9x"))))),"訂正/逆移動の参照元IDが必須",IF(AND(F35&lt;&gt;"新規",G35&gt;=A35),"参照元は自分より小さいID",IF(AND(F35&lt;&gt;"新規",COUNTIFS($A$8:$A$107,G35)&lt;&gt;1),"参照元が一意にありません",IF(AND(F35&lt;&gt;"新規",COUNTIFS($A$8:$A$107,G35,$F$8:$F$107,"新規")+COUNTIFS($A$8:$A$107,G35,$F$8:$F$107,"訂正")&lt;&gt;1),"逆移動を訂正/逆移動の元にできません",IF(AND(F35="訂正",COUNTIFS($A$8:$A$107,G35,$E$8:$E$107,"取消")&lt;&gt;1),"訂正の参照元は取消済が必要",IF(AND(F35="訂正",COUNTIFS($F$8:$F$107,"訂正",$G$8:$G$107,G35)&gt;1),"同じ元記録への訂正は1行まで",IF(AND(F35="逆移動",E35&lt;&gt;"取消",COUNTIFS($A$8:$A$107,G35,$E$8:$E$107,"確定")&lt;&gt;1),"有効な逆移動の元は確定が必要",IF(AND(F35="逆移動",E35="取消",COUNTIFS($A$8:$A$107,G35,$E$8:$E$107,"確定")+COUNTIFS($A$8:$A$107,G35,$E$8:$E$107,"取消")&lt;&gt;1),"取消済の逆移動も元の状態を確認",IF(AND(F35="逆移動",COUNTIFS($A$8:$A$107,G35,$C$8:$C$107,"&lt;&gt;"&amp;C35)&lt;&gt;1),"逆移動は元と反対の入出区分",IF(AND(F35="逆移動",B35&lt;SUMIFS($B$8:$B$107,$A$8:$A$107,G35)),"逆移動日が元より前",IF(AND(F35="逆移動",SUMIFS($D$8:$D$107,$F$8:$F$107,"逆移動",$G$8:$G$107,G35,$E$8:$E$107,"確定")&gt;SUMIFS($D$8:$D$107,$A$8:$A$107,G35)),"確定逆移動の合計が元数量を超過","確認済み"))))))))))))))))))))))),ISNUMBER(N35),N35=IF(M35="確認済み",0,1))),1,IF(N35&lt;&gt;0,0,IF(AND(ISNUMBER(I35),I35=IF(AND(B35&gt;=入出庫集計!$B$3,B35&lt;=入出庫集計!$E$3),1,0),IF(OR(I35&lt;&gt;1,E35="未確認"),ISTEXT(J35),ISNUMBER(J35)),J35=IF(I35&lt;&gt;1,"",IF(E35="未確認","",IF(AND(E35="確定",C35="入庫"),D35,0))),IF(OR(I35&lt;&gt;1,E35="未確認"),ISTEXT(K35),ISNUMBER(K35)),K35=IF(I35&lt;&gt;1,"",IF(E35="未確認","",IF(AND(E35="確定",C35="出庫"),D35,0))),ISNUMBER(L35),L35=IF(AND(I35=1,E35="未確認"),1,0)),0,1))))</f>
        <v>0</v>
      </c>
    </row>
    <row r="36" customFormat="false" ht="30" hidden="false" customHeight="true" outlineLevel="0" collapsed="false">
      <c r="A36" s="4"/>
      <c r="B36" s="10"/>
      <c r="C36" s="11"/>
      <c r="D36" s="12"/>
      <c r="E36" s="11"/>
      <c r="F36" s="11"/>
      <c r="G36" s="14"/>
      <c r="H36" s="10"/>
      <c r="I36" s="1" t="str">
        <f aca="false">IF(M36="","",IF(N36&lt;&gt;0,NA(),IF(AND(B36&gt;=入出庫集計!$B$3,B36&lt;=入出庫集計!$E$3),1,0)))</f>
        <v/>
      </c>
      <c r="J36" s="5" t="str">
        <f aca="false">IF(M36="","",IF(N36&lt;&gt;0,NA(),IF(I36&lt;&gt;1,"",IF(E36="未確認","",IF(AND(E36="確定",C36="入庫"),D36,0)))))</f>
        <v/>
      </c>
      <c r="K36" s="5" t="str">
        <f aca="false">IF(M36="","",IF(N36&lt;&gt;0,NA(),IF(I36&lt;&gt;1,"",IF(E36="未確認","",IF(AND(E36="確定",C36="出庫"),D36,0)))))</f>
        <v/>
      </c>
      <c r="L36" s="1" t="str">
        <f aca="false">IF(M36="","",IF(N36&lt;&gt;0,NA(),IF(AND(I36=1,E36="未確認"),1,0)))</f>
        <v/>
      </c>
      <c r="M36" s="1" t="str">
        <f aca="false">IF(COUNTA(A36:H36)=0,"",IF(NOT(AND(ISTEXT(A36),LEN(A36)=8,EXACT(LEFT(A36,4),"MOV-"),ISNUMBER(FIND(MID(A36,5,1)&amp;"x","0x1x2x3x4x5x6x7x8x9x")),ISNUMBER(FIND(MID(A36,6,1)&amp;"x","0x1x2x3x4x5x6x7x8x9x")),ISNUMBER(FIND(MID(A36,7,1)&amp;"x","0x1x2x3x4x5x6x7x8x9x")),ISNUMBER(FIND(MID(A36,8,1)&amp;"x","0x1x2x3x4x5x6x7x8x9x")))),"IDはMOV-と半角数字4桁",IF(COUNTIFS($A$8:$A$107,A36)&gt;1,"記録IDが重複",IF(NOT(IF(ISNUMBER(B36),AND(B36&gt;=43831,B36&lt;73051,B36=INT(B36)),FALSE())),"発生日は時刻なしで必須",IF(NOT(OR(C36="入庫",C36="出庫")),"入出区分を確認",IF(NOT(OR(E36="確定",E36="取消",E36="未確認")),"状態を確認",IF(NOT(OR(F36="新規",F36="訂正",F36="逆移動")),"種別を確認",IF(AND(E36&lt;&gt;"未確認",NOT(IF(ISNUMBER(D36),AND(D36&gt;=1,D36&lt;=1000000,D36=INT(D36)),FALSE()))),"確定/取消の数量は1〜100万個の整数",IF(AND(E36="未確認",COUNTA(D36)&gt;0),"未確認の数量は空欄",IF(NOT(IF(ISNUMBER(H36),AND(H36&gt;=43831,H36&lt;73051,H36=INT(H36)),FALSE())),"記録確認日は時刻なしで必須",IF(OR(B36&gt;H36,H36&gt;入出庫集計!$B$4),"発生日≦確認日≦基準日を確認",IF(AND(F36="新規",COUNTA(G36)&gt;0),"新規の参照元は空欄",IF(AND(F36&lt;&gt;"新規",NOT(AND(ISTEXT(G36),LEN(G36)=8,EXACT(LEFT(G36,4),"MOV-"),ISNUMBER(FIND(MID(G36,5,1)&amp;"x","0x1x2x3x4x5x6x7x8x9x")),ISNUMBER(FIND(MID(G36,6,1)&amp;"x","0x1x2x3x4x5x6x7x8x9x")),ISNUMBER(FIND(MID(G36,7,1)&amp;"x","0x1x2x3x4x5x6x7x8x9x")),ISNUMBER(FIND(MID(G36,8,1)&amp;"x","0x1x2x3x4x5x6x7x8x9x"))))),"訂正/逆移動の参照元IDが必須",IF(AND(F36&lt;&gt;"新規",G36&gt;=A36),"参照元は自分より小さいID",IF(AND(F36&lt;&gt;"新規",COUNTIFS($A$8:$A$107,G36)&lt;&gt;1),"参照元が一意にありません",IF(AND(F36&lt;&gt;"新規",COUNTIFS($A$8:$A$107,G36,$F$8:$F$107,"新規")+COUNTIFS($A$8:$A$107,G36,$F$8:$F$107,"訂正")&lt;&gt;1),"逆移動を訂正/逆移動の元にできません",IF(AND(F36="訂正",COUNTIFS($A$8:$A$107,G36,$E$8:$E$107,"取消")&lt;&gt;1),"訂正の参照元は取消済が必要",IF(AND(F36="訂正",COUNTIFS($F$8:$F$107,"訂正",$G$8:$G$107,G36)&gt;1),"同じ元記録への訂正は1行まで",IF(AND(F36="逆移動",E36&lt;&gt;"取消",COUNTIFS($A$8:$A$107,G36,$E$8:$E$107,"確定")&lt;&gt;1),"有効な逆移動の元は確定が必要",IF(AND(F36="逆移動",E36="取消",COUNTIFS($A$8:$A$107,G36,$E$8:$E$107,"確定")+COUNTIFS($A$8:$A$107,G36,$E$8:$E$107,"取消")&lt;&gt;1),"取消済の逆移動も元の状態を確認",IF(AND(F36="逆移動",COUNTIFS($A$8:$A$107,G36,$C$8:$C$107,"&lt;&gt;"&amp;C36)&lt;&gt;1),"逆移動は元と反対の入出区分",IF(AND(F36="逆移動",B36&lt;SUMIFS($B$8:$B$107,$A$8:$A$107,G36)),"逆移動日が元より前",IF(AND(F36="逆移動",SUMIFS($D$8:$D$107,$F$8:$F$107,"逆移動",$G$8:$G$107,G36,$E$8:$E$107,"確定")&gt;SUMIFS($D$8:$D$107,$A$8:$A$107,G36)),"確定逆移動の合計が元数量を超過","確認済み")))))))))))))))))))))))</f>
        <v/>
      </c>
      <c r="N36" s="1" t="str">
        <f aca="false">IF(M36="","",IF(M36="確認済み",0,1))</f>
        <v/>
      </c>
      <c r="O36" s="1" t="n">
        <f aca="false">IF(COUNTA(A36:H36)=0,IF(AND(M36="",N36="",I36="",J36="",K36="",L36=""),0,1),IF(NOT(AND(ISTEXT(M36),M36=IF(COUNTA(A36:H36)=0,"",IF(NOT(AND(ISTEXT(A36),LEN(A36)=8,EXACT(LEFT(A36,4),"MOV-"),ISNUMBER(FIND(MID(A36,5,1)&amp;"x","0x1x2x3x4x5x6x7x8x9x")),ISNUMBER(FIND(MID(A36,6,1)&amp;"x","0x1x2x3x4x5x6x7x8x9x")),ISNUMBER(FIND(MID(A36,7,1)&amp;"x","0x1x2x3x4x5x6x7x8x9x")),ISNUMBER(FIND(MID(A36,8,1)&amp;"x","0x1x2x3x4x5x6x7x8x9x")))),"IDはMOV-と半角数字4桁",IF(COUNTIFS($A$8:$A$107,A36)&gt;1,"記録IDが重複",IF(NOT(IF(ISNUMBER(B36),AND(B36&gt;=43831,B36&lt;73051,B36=INT(B36)),FALSE())),"発生日は時刻なしで必須",IF(NOT(OR(C36="入庫",C36="出庫")),"入出区分を確認",IF(NOT(OR(E36="確定",E36="取消",E36="未確認")),"状態を確認",IF(NOT(OR(F36="新規",F36="訂正",F36="逆移動")),"種別を確認",IF(AND(E36&lt;&gt;"未確認",NOT(IF(ISNUMBER(D36),AND(D36&gt;=1,D36&lt;=1000000,D36=INT(D36)),FALSE()))),"確定/取消の数量は1〜100万個の整数",IF(AND(E36="未確認",COUNTA(D36)&gt;0),"未確認の数量は空欄",IF(NOT(IF(ISNUMBER(H36),AND(H36&gt;=43831,H36&lt;73051,H36=INT(H36)),FALSE())),"記録確認日は時刻なしで必須",IF(OR(B36&gt;H36,H36&gt;入出庫集計!$B$4),"発生日≦確認日≦基準日を確認",IF(AND(F36="新規",COUNTA(G36)&gt;0),"新規の参照元は空欄",IF(AND(F36&lt;&gt;"新規",NOT(AND(ISTEXT(G36),LEN(G36)=8,EXACT(LEFT(G36,4),"MOV-"),ISNUMBER(FIND(MID(G36,5,1)&amp;"x","0x1x2x3x4x5x6x7x8x9x")),ISNUMBER(FIND(MID(G36,6,1)&amp;"x","0x1x2x3x4x5x6x7x8x9x")),ISNUMBER(FIND(MID(G36,7,1)&amp;"x","0x1x2x3x4x5x6x7x8x9x")),ISNUMBER(FIND(MID(G36,8,1)&amp;"x","0x1x2x3x4x5x6x7x8x9x"))))),"訂正/逆移動の参照元IDが必須",IF(AND(F36&lt;&gt;"新規",G36&gt;=A36),"参照元は自分より小さいID",IF(AND(F36&lt;&gt;"新規",COUNTIFS($A$8:$A$107,G36)&lt;&gt;1),"参照元が一意にありません",IF(AND(F36&lt;&gt;"新規",COUNTIFS($A$8:$A$107,G36,$F$8:$F$107,"新規")+COUNTIFS($A$8:$A$107,G36,$F$8:$F$107,"訂正")&lt;&gt;1),"逆移動を訂正/逆移動の元にできません",IF(AND(F36="訂正",COUNTIFS($A$8:$A$107,G36,$E$8:$E$107,"取消")&lt;&gt;1),"訂正の参照元は取消済が必要",IF(AND(F36="訂正",COUNTIFS($F$8:$F$107,"訂正",$G$8:$G$107,G36)&gt;1),"同じ元記録への訂正は1行まで",IF(AND(F36="逆移動",E36&lt;&gt;"取消",COUNTIFS($A$8:$A$107,G36,$E$8:$E$107,"確定")&lt;&gt;1),"有効な逆移動の元は確定が必要",IF(AND(F36="逆移動",E36="取消",COUNTIFS($A$8:$A$107,G36,$E$8:$E$107,"確定")+COUNTIFS($A$8:$A$107,G36,$E$8:$E$107,"取消")&lt;&gt;1),"取消済の逆移動も元の状態を確認",IF(AND(F36="逆移動",COUNTIFS($A$8:$A$107,G36,$C$8:$C$107,"&lt;&gt;"&amp;C36)&lt;&gt;1),"逆移動は元と反対の入出区分",IF(AND(F36="逆移動",B36&lt;SUMIFS($B$8:$B$107,$A$8:$A$107,G36)),"逆移動日が元より前",IF(AND(F36="逆移動",SUMIFS($D$8:$D$107,$F$8:$F$107,"逆移動",$G$8:$G$107,G36,$E$8:$E$107,"確定")&gt;SUMIFS($D$8:$D$107,$A$8:$A$107,G36)),"確定逆移動の合計が元数量を超過","確認済み"))))))))))))))))))))))),ISNUMBER(N36),N36=IF(M36="確認済み",0,1))),1,IF(N36&lt;&gt;0,0,IF(AND(ISNUMBER(I36),I36=IF(AND(B36&gt;=入出庫集計!$B$3,B36&lt;=入出庫集計!$E$3),1,0),IF(OR(I36&lt;&gt;1,E36="未確認"),ISTEXT(J36),ISNUMBER(J36)),J36=IF(I36&lt;&gt;1,"",IF(E36="未確認","",IF(AND(E36="確定",C36="入庫"),D36,0))),IF(OR(I36&lt;&gt;1,E36="未確認"),ISTEXT(K36),ISNUMBER(K36)),K36=IF(I36&lt;&gt;1,"",IF(E36="未確認","",IF(AND(E36="確定",C36="出庫"),D36,0))),ISNUMBER(L36),L36=IF(AND(I36=1,E36="未確認"),1,0)),0,1))))</f>
        <v>0</v>
      </c>
    </row>
    <row r="37" customFormat="false" ht="30" hidden="false" customHeight="true" outlineLevel="0" collapsed="false">
      <c r="A37" s="4"/>
      <c r="B37" s="10"/>
      <c r="C37" s="11"/>
      <c r="D37" s="12"/>
      <c r="E37" s="11"/>
      <c r="F37" s="11"/>
      <c r="G37" s="14"/>
      <c r="H37" s="10"/>
      <c r="I37" s="1" t="str">
        <f aca="false">IF(M37="","",IF(N37&lt;&gt;0,NA(),IF(AND(B37&gt;=入出庫集計!$B$3,B37&lt;=入出庫集計!$E$3),1,0)))</f>
        <v/>
      </c>
      <c r="J37" s="5" t="str">
        <f aca="false">IF(M37="","",IF(N37&lt;&gt;0,NA(),IF(I37&lt;&gt;1,"",IF(E37="未確認","",IF(AND(E37="確定",C37="入庫"),D37,0)))))</f>
        <v/>
      </c>
      <c r="K37" s="5" t="str">
        <f aca="false">IF(M37="","",IF(N37&lt;&gt;0,NA(),IF(I37&lt;&gt;1,"",IF(E37="未確認","",IF(AND(E37="確定",C37="出庫"),D37,0)))))</f>
        <v/>
      </c>
      <c r="L37" s="1" t="str">
        <f aca="false">IF(M37="","",IF(N37&lt;&gt;0,NA(),IF(AND(I37=1,E37="未確認"),1,0)))</f>
        <v/>
      </c>
      <c r="M37" s="1" t="str">
        <f aca="false">IF(COUNTA(A37:H37)=0,"",IF(NOT(AND(ISTEXT(A37),LEN(A37)=8,EXACT(LEFT(A37,4),"MOV-"),ISNUMBER(FIND(MID(A37,5,1)&amp;"x","0x1x2x3x4x5x6x7x8x9x")),ISNUMBER(FIND(MID(A37,6,1)&amp;"x","0x1x2x3x4x5x6x7x8x9x")),ISNUMBER(FIND(MID(A37,7,1)&amp;"x","0x1x2x3x4x5x6x7x8x9x")),ISNUMBER(FIND(MID(A37,8,1)&amp;"x","0x1x2x3x4x5x6x7x8x9x")))),"IDはMOV-と半角数字4桁",IF(COUNTIFS($A$8:$A$107,A37)&gt;1,"記録IDが重複",IF(NOT(IF(ISNUMBER(B37),AND(B37&gt;=43831,B37&lt;73051,B37=INT(B37)),FALSE())),"発生日は時刻なしで必須",IF(NOT(OR(C37="入庫",C37="出庫")),"入出区分を確認",IF(NOT(OR(E37="確定",E37="取消",E37="未確認")),"状態を確認",IF(NOT(OR(F37="新規",F37="訂正",F37="逆移動")),"種別を確認",IF(AND(E37&lt;&gt;"未確認",NOT(IF(ISNUMBER(D37),AND(D37&gt;=1,D37&lt;=1000000,D37=INT(D37)),FALSE()))),"確定/取消の数量は1〜100万個の整数",IF(AND(E37="未確認",COUNTA(D37)&gt;0),"未確認の数量は空欄",IF(NOT(IF(ISNUMBER(H37),AND(H37&gt;=43831,H37&lt;73051,H37=INT(H37)),FALSE())),"記録確認日は時刻なしで必須",IF(OR(B37&gt;H37,H37&gt;入出庫集計!$B$4),"発生日≦確認日≦基準日を確認",IF(AND(F37="新規",COUNTA(G37)&gt;0),"新規の参照元は空欄",IF(AND(F37&lt;&gt;"新規",NOT(AND(ISTEXT(G37),LEN(G37)=8,EXACT(LEFT(G37,4),"MOV-"),ISNUMBER(FIND(MID(G37,5,1)&amp;"x","0x1x2x3x4x5x6x7x8x9x")),ISNUMBER(FIND(MID(G37,6,1)&amp;"x","0x1x2x3x4x5x6x7x8x9x")),ISNUMBER(FIND(MID(G37,7,1)&amp;"x","0x1x2x3x4x5x6x7x8x9x")),ISNUMBER(FIND(MID(G37,8,1)&amp;"x","0x1x2x3x4x5x6x7x8x9x"))))),"訂正/逆移動の参照元IDが必須",IF(AND(F37&lt;&gt;"新規",G37&gt;=A37),"参照元は自分より小さいID",IF(AND(F37&lt;&gt;"新規",COUNTIFS($A$8:$A$107,G37)&lt;&gt;1),"参照元が一意にありません",IF(AND(F37&lt;&gt;"新規",COUNTIFS($A$8:$A$107,G37,$F$8:$F$107,"新規")+COUNTIFS($A$8:$A$107,G37,$F$8:$F$107,"訂正")&lt;&gt;1),"逆移動を訂正/逆移動の元にできません",IF(AND(F37="訂正",COUNTIFS($A$8:$A$107,G37,$E$8:$E$107,"取消")&lt;&gt;1),"訂正の参照元は取消済が必要",IF(AND(F37="訂正",COUNTIFS($F$8:$F$107,"訂正",$G$8:$G$107,G37)&gt;1),"同じ元記録への訂正は1行まで",IF(AND(F37="逆移動",E37&lt;&gt;"取消",COUNTIFS($A$8:$A$107,G37,$E$8:$E$107,"確定")&lt;&gt;1),"有効な逆移動の元は確定が必要",IF(AND(F37="逆移動",E37="取消",COUNTIFS($A$8:$A$107,G37,$E$8:$E$107,"確定")+COUNTIFS($A$8:$A$107,G37,$E$8:$E$107,"取消")&lt;&gt;1),"取消済の逆移動も元の状態を確認",IF(AND(F37="逆移動",COUNTIFS($A$8:$A$107,G37,$C$8:$C$107,"&lt;&gt;"&amp;C37)&lt;&gt;1),"逆移動は元と反対の入出区分",IF(AND(F37="逆移動",B37&lt;SUMIFS($B$8:$B$107,$A$8:$A$107,G37)),"逆移動日が元より前",IF(AND(F37="逆移動",SUMIFS($D$8:$D$107,$F$8:$F$107,"逆移動",$G$8:$G$107,G37,$E$8:$E$107,"確定")&gt;SUMIFS($D$8:$D$107,$A$8:$A$107,G37)),"確定逆移動の合計が元数量を超過","確認済み")))))))))))))))))))))))</f>
        <v/>
      </c>
      <c r="N37" s="1" t="str">
        <f aca="false">IF(M37="","",IF(M37="確認済み",0,1))</f>
        <v/>
      </c>
      <c r="O37" s="1" t="n">
        <f aca="false">IF(COUNTA(A37:H37)=0,IF(AND(M37="",N37="",I37="",J37="",K37="",L37=""),0,1),IF(NOT(AND(ISTEXT(M37),M37=IF(COUNTA(A37:H37)=0,"",IF(NOT(AND(ISTEXT(A37),LEN(A37)=8,EXACT(LEFT(A37,4),"MOV-"),ISNUMBER(FIND(MID(A37,5,1)&amp;"x","0x1x2x3x4x5x6x7x8x9x")),ISNUMBER(FIND(MID(A37,6,1)&amp;"x","0x1x2x3x4x5x6x7x8x9x")),ISNUMBER(FIND(MID(A37,7,1)&amp;"x","0x1x2x3x4x5x6x7x8x9x")),ISNUMBER(FIND(MID(A37,8,1)&amp;"x","0x1x2x3x4x5x6x7x8x9x")))),"IDはMOV-と半角数字4桁",IF(COUNTIFS($A$8:$A$107,A37)&gt;1,"記録IDが重複",IF(NOT(IF(ISNUMBER(B37),AND(B37&gt;=43831,B37&lt;73051,B37=INT(B37)),FALSE())),"発生日は時刻なしで必須",IF(NOT(OR(C37="入庫",C37="出庫")),"入出区分を確認",IF(NOT(OR(E37="確定",E37="取消",E37="未確認")),"状態を確認",IF(NOT(OR(F37="新規",F37="訂正",F37="逆移動")),"種別を確認",IF(AND(E37&lt;&gt;"未確認",NOT(IF(ISNUMBER(D37),AND(D37&gt;=1,D37&lt;=1000000,D37=INT(D37)),FALSE()))),"確定/取消の数量は1〜100万個の整数",IF(AND(E37="未確認",COUNTA(D37)&gt;0),"未確認の数量は空欄",IF(NOT(IF(ISNUMBER(H37),AND(H37&gt;=43831,H37&lt;73051,H37=INT(H37)),FALSE())),"記録確認日は時刻なしで必須",IF(OR(B37&gt;H37,H37&gt;入出庫集計!$B$4),"発生日≦確認日≦基準日を確認",IF(AND(F37="新規",COUNTA(G37)&gt;0),"新規の参照元は空欄",IF(AND(F37&lt;&gt;"新規",NOT(AND(ISTEXT(G37),LEN(G37)=8,EXACT(LEFT(G37,4),"MOV-"),ISNUMBER(FIND(MID(G37,5,1)&amp;"x","0x1x2x3x4x5x6x7x8x9x")),ISNUMBER(FIND(MID(G37,6,1)&amp;"x","0x1x2x3x4x5x6x7x8x9x")),ISNUMBER(FIND(MID(G37,7,1)&amp;"x","0x1x2x3x4x5x6x7x8x9x")),ISNUMBER(FIND(MID(G37,8,1)&amp;"x","0x1x2x3x4x5x6x7x8x9x"))))),"訂正/逆移動の参照元IDが必須",IF(AND(F37&lt;&gt;"新規",G37&gt;=A37),"参照元は自分より小さいID",IF(AND(F37&lt;&gt;"新規",COUNTIFS($A$8:$A$107,G37)&lt;&gt;1),"参照元が一意にありません",IF(AND(F37&lt;&gt;"新規",COUNTIFS($A$8:$A$107,G37,$F$8:$F$107,"新規")+COUNTIFS($A$8:$A$107,G37,$F$8:$F$107,"訂正")&lt;&gt;1),"逆移動を訂正/逆移動の元にできません",IF(AND(F37="訂正",COUNTIFS($A$8:$A$107,G37,$E$8:$E$107,"取消")&lt;&gt;1),"訂正の参照元は取消済が必要",IF(AND(F37="訂正",COUNTIFS($F$8:$F$107,"訂正",$G$8:$G$107,G37)&gt;1),"同じ元記録への訂正は1行まで",IF(AND(F37="逆移動",E37&lt;&gt;"取消",COUNTIFS($A$8:$A$107,G37,$E$8:$E$107,"確定")&lt;&gt;1),"有効な逆移動の元は確定が必要",IF(AND(F37="逆移動",E37="取消",COUNTIFS($A$8:$A$107,G37,$E$8:$E$107,"確定")+COUNTIFS($A$8:$A$107,G37,$E$8:$E$107,"取消")&lt;&gt;1),"取消済の逆移動も元の状態を確認",IF(AND(F37="逆移動",COUNTIFS($A$8:$A$107,G37,$C$8:$C$107,"&lt;&gt;"&amp;C37)&lt;&gt;1),"逆移動は元と反対の入出区分",IF(AND(F37="逆移動",B37&lt;SUMIFS($B$8:$B$107,$A$8:$A$107,G37)),"逆移動日が元より前",IF(AND(F37="逆移動",SUMIFS($D$8:$D$107,$F$8:$F$107,"逆移動",$G$8:$G$107,G37,$E$8:$E$107,"確定")&gt;SUMIFS($D$8:$D$107,$A$8:$A$107,G37)),"確定逆移動の合計が元数量を超過","確認済み"))))))))))))))))))))))),ISNUMBER(N37),N37=IF(M37="確認済み",0,1))),1,IF(N37&lt;&gt;0,0,IF(AND(ISNUMBER(I37),I37=IF(AND(B37&gt;=入出庫集計!$B$3,B37&lt;=入出庫集計!$E$3),1,0),IF(OR(I37&lt;&gt;1,E37="未確認"),ISTEXT(J37),ISNUMBER(J37)),J37=IF(I37&lt;&gt;1,"",IF(E37="未確認","",IF(AND(E37="確定",C37="入庫"),D37,0))),IF(OR(I37&lt;&gt;1,E37="未確認"),ISTEXT(K37),ISNUMBER(K37)),K37=IF(I37&lt;&gt;1,"",IF(E37="未確認","",IF(AND(E37="確定",C37="出庫"),D37,0))),ISNUMBER(L37),L37=IF(AND(I37=1,E37="未確認"),1,0)),0,1))))</f>
        <v>0</v>
      </c>
    </row>
    <row r="38" customFormat="false" ht="30" hidden="false" customHeight="true" outlineLevel="0" collapsed="false">
      <c r="A38" s="4"/>
      <c r="B38" s="10"/>
      <c r="C38" s="11"/>
      <c r="D38" s="12"/>
      <c r="E38" s="11"/>
      <c r="F38" s="11"/>
      <c r="G38" s="14"/>
      <c r="H38" s="10"/>
      <c r="I38" s="1" t="str">
        <f aca="false">IF(M38="","",IF(N38&lt;&gt;0,NA(),IF(AND(B38&gt;=入出庫集計!$B$3,B38&lt;=入出庫集計!$E$3),1,0)))</f>
        <v/>
      </c>
      <c r="J38" s="5" t="str">
        <f aca="false">IF(M38="","",IF(N38&lt;&gt;0,NA(),IF(I38&lt;&gt;1,"",IF(E38="未確認","",IF(AND(E38="確定",C38="入庫"),D38,0)))))</f>
        <v/>
      </c>
      <c r="K38" s="5" t="str">
        <f aca="false">IF(M38="","",IF(N38&lt;&gt;0,NA(),IF(I38&lt;&gt;1,"",IF(E38="未確認","",IF(AND(E38="確定",C38="出庫"),D38,0)))))</f>
        <v/>
      </c>
      <c r="L38" s="1" t="str">
        <f aca="false">IF(M38="","",IF(N38&lt;&gt;0,NA(),IF(AND(I38=1,E38="未確認"),1,0)))</f>
        <v/>
      </c>
      <c r="M38" s="1" t="str">
        <f aca="false">IF(COUNTA(A38:H38)=0,"",IF(NOT(AND(ISTEXT(A38),LEN(A38)=8,EXACT(LEFT(A38,4),"MOV-"),ISNUMBER(FIND(MID(A38,5,1)&amp;"x","0x1x2x3x4x5x6x7x8x9x")),ISNUMBER(FIND(MID(A38,6,1)&amp;"x","0x1x2x3x4x5x6x7x8x9x")),ISNUMBER(FIND(MID(A38,7,1)&amp;"x","0x1x2x3x4x5x6x7x8x9x")),ISNUMBER(FIND(MID(A38,8,1)&amp;"x","0x1x2x3x4x5x6x7x8x9x")))),"IDはMOV-と半角数字4桁",IF(COUNTIFS($A$8:$A$107,A38)&gt;1,"記録IDが重複",IF(NOT(IF(ISNUMBER(B38),AND(B38&gt;=43831,B38&lt;73051,B38=INT(B38)),FALSE())),"発生日は時刻なしで必須",IF(NOT(OR(C38="入庫",C38="出庫")),"入出区分を確認",IF(NOT(OR(E38="確定",E38="取消",E38="未確認")),"状態を確認",IF(NOT(OR(F38="新規",F38="訂正",F38="逆移動")),"種別を確認",IF(AND(E38&lt;&gt;"未確認",NOT(IF(ISNUMBER(D38),AND(D38&gt;=1,D38&lt;=1000000,D38=INT(D38)),FALSE()))),"確定/取消の数量は1〜100万個の整数",IF(AND(E38="未確認",COUNTA(D38)&gt;0),"未確認の数量は空欄",IF(NOT(IF(ISNUMBER(H38),AND(H38&gt;=43831,H38&lt;73051,H38=INT(H38)),FALSE())),"記録確認日は時刻なしで必須",IF(OR(B38&gt;H38,H38&gt;入出庫集計!$B$4),"発生日≦確認日≦基準日を確認",IF(AND(F38="新規",COUNTA(G38)&gt;0),"新規の参照元は空欄",IF(AND(F38&lt;&gt;"新規",NOT(AND(ISTEXT(G38),LEN(G38)=8,EXACT(LEFT(G38,4),"MOV-"),ISNUMBER(FIND(MID(G38,5,1)&amp;"x","0x1x2x3x4x5x6x7x8x9x")),ISNUMBER(FIND(MID(G38,6,1)&amp;"x","0x1x2x3x4x5x6x7x8x9x")),ISNUMBER(FIND(MID(G38,7,1)&amp;"x","0x1x2x3x4x5x6x7x8x9x")),ISNUMBER(FIND(MID(G38,8,1)&amp;"x","0x1x2x3x4x5x6x7x8x9x"))))),"訂正/逆移動の参照元IDが必須",IF(AND(F38&lt;&gt;"新規",G38&gt;=A38),"参照元は自分より小さいID",IF(AND(F38&lt;&gt;"新規",COUNTIFS($A$8:$A$107,G38)&lt;&gt;1),"参照元が一意にありません",IF(AND(F38&lt;&gt;"新規",COUNTIFS($A$8:$A$107,G38,$F$8:$F$107,"新規")+COUNTIFS($A$8:$A$107,G38,$F$8:$F$107,"訂正")&lt;&gt;1),"逆移動を訂正/逆移動の元にできません",IF(AND(F38="訂正",COUNTIFS($A$8:$A$107,G38,$E$8:$E$107,"取消")&lt;&gt;1),"訂正の参照元は取消済が必要",IF(AND(F38="訂正",COUNTIFS($F$8:$F$107,"訂正",$G$8:$G$107,G38)&gt;1),"同じ元記録への訂正は1行まで",IF(AND(F38="逆移動",E38&lt;&gt;"取消",COUNTIFS($A$8:$A$107,G38,$E$8:$E$107,"確定")&lt;&gt;1),"有効な逆移動の元は確定が必要",IF(AND(F38="逆移動",E38="取消",COUNTIFS($A$8:$A$107,G38,$E$8:$E$107,"確定")+COUNTIFS($A$8:$A$107,G38,$E$8:$E$107,"取消")&lt;&gt;1),"取消済の逆移動も元の状態を確認",IF(AND(F38="逆移動",COUNTIFS($A$8:$A$107,G38,$C$8:$C$107,"&lt;&gt;"&amp;C38)&lt;&gt;1),"逆移動は元と反対の入出区分",IF(AND(F38="逆移動",B38&lt;SUMIFS($B$8:$B$107,$A$8:$A$107,G38)),"逆移動日が元より前",IF(AND(F38="逆移動",SUMIFS($D$8:$D$107,$F$8:$F$107,"逆移動",$G$8:$G$107,G38,$E$8:$E$107,"確定")&gt;SUMIFS($D$8:$D$107,$A$8:$A$107,G38)),"確定逆移動の合計が元数量を超過","確認済み")))))))))))))))))))))))</f>
        <v/>
      </c>
      <c r="N38" s="1" t="str">
        <f aca="false">IF(M38="","",IF(M38="確認済み",0,1))</f>
        <v/>
      </c>
      <c r="O38" s="1" t="n">
        <f aca="false">IF(COUNTA(A38:H38)=0,IF(AND(M38="",N38="",I38="",J38="",K38="",L38=""),0,1),IF(NOT(AND(ISTEXT(M38),M38=IF(COUNTA(A38:H38)=0,"",IF(NOT(AND(ISTEXT(A38),LEN(A38)=8,EXACT(LEFT(A38,4),"MOV-"),ISNUMBER(FIND(MID(A38,5,1)&amp;"x","0x1x2x3x4x5x6x7x8x9x")),ISNUMBER(FIND(MID(A38,6,1)&amp;"x","0x1x2x3x4x5x6x7x8x9x")),ISNUMBER(FIND(MID(A38,7,1)&amp;"x","0x1x2x3x4x5x6x7x8x9x")),ISNUMBER(FIND(MID(A38,8,1)&amp;"x","0x1x2x3x4x5x6x7x8x9x")))),"IDはMOV-と半角数字4桁",IF(COUNTIFS($A$8:$A$107,A38)&gt;1,"記録IDが重複",IF(NOT(IF(ISNUMBER(B38),AND(B38&gt;=43831,B38&lt;73051,B38=INT(B38)),FALSE())),"発生日は時刻なしで必須",IF(NOT(OR(C38="入庫",C38="出庫")),"入出区分を確認",IF(NOT(OR(E38="確定",E38="取消",E38="未確認")),"状態を確認",IF(NOT(OR(F38="新規",F38="訂正",F38="逆移動")),"種別を確認",IF(AND(E38&lt;&gt;"未確認",NOT(IF(ISNUMBER(D38),AND(D38&gt;=1,D38&lt;=1000000,D38=INT(D38)),FALSE()))),"確定/取消の数量は1〜100万個の整数",IF(AND(E38="未確認",COUNTA(D38)&gt;0),"未確認の数量は空欄",IF(NOT(IF(ISNUMBER(H38),AND(H38&gt;=43831,H38&lt;73051,H38=INT(H38)),FALSE())),"記録確認日は時刻なしで必須",IF(OR(B38&gt;H38,H38&gt;入出庫集計!$B$4),"発生日≦確認日≦基準日を確認",IF(AND(F38="新規",COUNTA(G38)&gt;0),"新規の参照元は空欄",IF(AND(F38&lt;&gt;"新規",NOT(AND(ISTEXT(G38),LEN(G38)=8,EXACT(LEFT(G38,4),"MOV-"),ISNUMBER(FIND(MID(G38,5,1)&amp;"x","0x1x2x3x4x5x6x7x8x9x")),ISNUMBER(FIND(MID(G38,6,1)&amp;"x","0x1x2x3x4x5x6x7x8x9x")),ISNUMBER(FIND(MID(G38,7,1)&amp;"x","0x1x2x3x4x5x6x7x8x9x")),ISNUMBER(FIND(MID(G38,8,1)&amp;"x","0x1x2x3x4x5x6x7x8x9x"))))),"訂正/逆移動の参照元IDが必須",IF(AND(F38&lt;&gt;"新規",G38&gt;=A38),"参照元は自分より小さいID",IF(AND(F38&lt;&gt;"新規",COUNTIFS($A$8:$A$107,G38)&lt;&gt;1),"参照元が一意にありません",IF(AND(F38&lt;&gt;"新規",COUNTIFS($A$8:$A$107,G38,$F$8:$F$107,"新規")+COUNTIFS($A$8:$A$107,G38,$F$8:$F$107,"訂正")&lt;&gt;1),"逆移動を訂正/逆移動の元にできません",IF(AND(F38="訂正",COUNTIFS($A$8:$A$107,G38,$E$8:$E$107,"取消")&lt;&gt;1),"訂正の参照元は取消済が必要",IF(AND(F38="訂正",COUNTIFS($F$8:$F$107,"訂正",$G$8:$G$107,G38)&gt;1),"同じ元記録への訂正は1行まで",IF(AND(F38="逆移動",E38&lt;&gt;"取消",COUNTIFS($A$8:$A$107,G38,$E$8:$E$107,"確定")&lt;&gt;1),"有効な逆移動の元は確定が必要",IF(AND(F38="逆移動",E38="取消",COUNTIFS($A$8:$A$107,G38,$E$8:$E$107,"確定")+COUNTIFS($A$8:$A$107,G38,$E$8:$E$107,"取消")&lt;&gt;1),"取消済の逆移動も元の状態を確認",IF(AND(F38="逆移動",COUNTIFS($A$8:$A$107,G38,$C$8:$C$107,"&lt;&gt;"&amp;C38)&lt;&gt;1),"逆移動は元と反対の入出区分",IF(AND(F38="逆移動",B38&lt;SUMIFS($B$8:$B$107,$A$8:$A$107,G38)),"逆移動日が元より前",IF(AND(F38="逆移動",SUMIFS($D$8:$D$107,$F$8:$F$107,"逆移動",$G$8:$G$107,G38,$E$8:$E$107,"確定")&gt;SUMIFS($D$8:$D$107,$A$8:$A$107,G38)),"確定逆移動の合計が元数量を超過","確認済み"))))))))))))))))))))))),ISNUMBER(N38),N38=IF(M38="確認済み",0,1))),1,IF(N38&lt;&gt;0,0,IF(AND(ISNUMBER(I38),I38=IF(AND(B38&gt;=入出庫集計!$B$3,B38&lt;=入出庫集計!$E$3),1,0),IF(OR(I38&lt;&gt;1,E38="未確認"),ISTEXT(J38),ISNUMBER(J38)),J38=IF(I38&lt;&gt;1,"",IF(E38="未確認","",IF(AND(E38="確定",C38="入庫"),D38,0))),IF(OR(I38&lt;&gt;1,E38="未確認"),ISTEXT(K38),ISNUMBER(K38)),K38=IF(I38&lt;&gt;1,"",IF(E38="未確認","",IF(AND(E38="確定",C38="出庫"),D38,0))),ISNUMBER(L38),L38=IF(AND(I38=1,E38="未確認"),1,0)),0,1))))</f>
        <v>0</v>
      </c>
    </row>
    <row r="39" customFormat="false" ht="30" hidden="false" customHeight="true" outlineLevel="0" collapsed="false">
      <c r="A39" s="4"/>
      <c r="B39" s="10"/>
      <c r="C39" s="11"/>
      <c r="D39" s="12"/>
      <c r="E39" s="11"/>
      <c r="F39" s="11"/>
      <c r="G39" s="14"/>
      <c r="H39" s="10"/>
      <c r="I39" s="1" t="str">
        <f aca="false">IF(M39="","",IF(N39&lt;&gt;0,NA(),IF(AND(B39&gt;=入出庫集計!$B$3,B39&lt;=入出庫集計!$E$3),1,0)))</f>
        <v/>
      </c>
      <c r="J39" s="5" t="str">
        <f aca="false">IF(M39="","",IF(N39&lt;&gt;0,NA(),IF(I39&lt;&gt;1,"",IF(E39="未確認","",IF(AND(E39="確定",C39="入庫"),D39,0)))))</f>
        <v/>
      </c>
      <c r="K39" s="5" t="str">
        <f aca="false">IF(M39="","",IF(N39&lt;&gt;0,NA(),IF(I39&lt;&gt;1,"",IF(E39="未確認","",IF(AND(E39="確定",C39="出庫"),D39,0)))))</f>
        <v/>
      </c>
      <c r="L39" s="1" t="str">
        <f aca="false">IF(M39="","",IF(N39&lt;&gt;0,NA(),IF(AND(I39=1,E39="未確認"),1,0)))</f>
        <v/>
      </c>
      <c r="M39" s="1" t="str">
        <f aca="false">IF(COUNTA(A39:H39)=0,"",IF(NOT(AND(ISTEXT(A39),LEN(A39)=8,EXACT(LEFT(A39,4),"MOV-"),ISNUMBER(FIND(MID(A39,5,1)&amp;"x","0x1x2x3x4x5x6x7x8x9x")),ISNUMBER(FIND(MID(A39,6,1)&amp;"x","0x1x2x3x4x5x6x7x8x9x")),ISNUMBER(FIND(MID(A39,7,1)&amp;"x","0x1x2x3x4x5x6x7x8x9x")),ISNUMBER(FIND(MID(A39,8,1)&amp;"x","0x1x2x3x4x5x6x7x8x9x")))),"IDはMOV-と半角数字4桁",IF(COUNTIFS($A$8:$A$107,A39)&gt;1,"記録IDが重複",IF(NOT(IF(ISNUMBER(B39),AND(B39&gt;=43831,B39&lt;73051,B39=INT(B39)),FALSE())),"発生日は時刻なしで必須",IF(NOT(OR(C39="入庫",C39="出庫")),"入出区分を確認",IF(NOT(OR(E39="確定",E39="取消",E39="未確認")),"状態を確認",IF(NOT(OR(F39="新規",F39="訂正",F39="逆移動")),"種別を確認",IF(AND(E39&lt;&gt;"未確認",NOT(IF(ISNUMBER(D39),AND(D39&gt;=1,D39&lt;=1000000,D39=INT(D39)),FALSE()))),"確定/取消の数量は1〜100万個の整数",IF(AND(E39="未確認",COUNTA(D39)&gt;0),"未確認の数量は空欄",IF(NOT(IF(ISNUMBER(H39),AND(H39&gt;=43831,H39&lt;73051,H39=INT(H39)),FALSE())),"記録確認日は時刻なしで必須",IF(OR(B39&gt;H39,H39&gt;入出庫集計!$B$4),"発生日≦確認日≦基準日を確認",IF(AND(F39="新規",COUNTA(G39)&gt;0),"新規の参照元は空欄",IF(AND(F39&lt;&gt;"新規",NOT(AND(ISTEXT(G39),LEN(G39)=8,EXACT(LEFT(G39,4),"MOV-"),ISNUMBER(FIND(MID(G39,5,1)&amp;"x","0x1x2x3x4x5x6x7x8x9x")),ISNUMBER(FIND(MID(G39,6,1)&amp;"x","0x1x2x3x4x5x6x7x8x9x")),ISNUMBER(FIND(MID(G39,7,1)&amp;"x","0x1x2x3x4x5x6x7x8x9x")),ISNUMBER(FIND(MID(G39,8,1)&amp;"x","0x1x2x3x4x5x6x7x8x9x"))))),"訂正/逆移動の参照元IDが必須",IF(AND(F39&lt;&gt;"新規",G39&gt;=A39),"参照元は自分より小さいID",IF(AND(F39&lt;&gt;"新規",COUNTIFS($A$8:$A$107,G39)&lt;&gt;1),"参照元が一意にありません",IF(AND(F39&lt;&gt;"新規",COUNTIFS($A$8:$A$107,G39,$F$8:$F$107,"新規")+COUNTIFS($A$8:$A$107,G39,$F$8:$F$107,"訂正")&lt;&gt;1),"逆移動を訂正/逆移動の元にできません",IF(AND(F39="訂正",COUNTIFS($A$8:$A$107,G39,$E$8:$E$107,"取消")&lt;&gt;1),"訂正の参照元は取消済が必要",IF(AND(F39="訂正",COUNTIFS($F$8:$F$107,"訂正",$G$8:$G$107,G39)&gt;1),"同じ元記録への訂正は1行まで",IF(AND(F39="逆移動",E39&lt;&gt;"取消",COUNTIFS($A$8:$A$107,G39,$E$8:$E$107,"確定")&lt;&gt;1),"有効な逆移動の元は確定が必要",IF(AND(F39="逆移動",E39="取消",COUNTIFS($A$8:$A$107,G39,$E$8:$E$107,"確定")+COUNTIFS($A$8:$A$107,G39,$E$8:$E$107,"取消")&lt;&gt;1),"取消済の逆移動も元の状態を確認",IF(AND(F39="逆移動",COUNTIFS($A$8:$A$107,G39,$C$8:$C$107,"&lt;&gt;"&amp;C39)&lt;&gt;1),"逆移動は元と反対の入出区分",IF(AND(F39="逆移動",B39&lt;SUMIFS($B$8:$B$107,$A$8:$A$107,G39)),"逆移動日が元より前",IF(AND(F39="逆移動",SUMIFS($D$8:$D$107,$F$8:$F$107,"逆移動",$G$8:$G$107,G39,$E$8:$E$107,"確定")&gt;SUMIFS($D$8:$D$107,$A$8:$A$107,G39)),"確定逆移動の合計が元数量を超過","確認済み")))))))))))))))))))))))</f>
        <v/>
      </c>
      <c r="N39" s="1" t="str">
        <f aca="false">IF(M39="","",IF(M39="確認済み",0,1))</f>
        <v/>
      </c>
      <c r="O39" s="1" t="n">
        <f aca="false">IF(COUNTA(A39:H39)=0,IF(AND(M39="",N39="",I39="",J39="",K39="",L39=""),0,1),IF(NOT(AND(ISTEXT(M39),M39=IF(COUNTA(A39:H39)=0,"",IF(NOT(AND(ISTEXT(A39),LEN(A39)=8,EXACT(LEFT(A39,4),"MOV-"),ISNUMBER(FIND(MID(A39,5,1)&amp;"x","0x1x2x3x4x5x6x7x8x9x")),ISNUMBER(FIND(MID(A39,6,1)&amp;"x","0x1x2x3x4x5x6x7x8x9x")),ISNUMBER(FIND(MID(A39,7,1)&amp;"x","0x1x2x3x4x5x6x7x8x9x")),ISNUMBER(FIND(MID(A39,8,1)&amp;"x","0x1x2x3x4x5x6x7x8x9x")))),"IDはMOV-と半角数字4桁",IF(COUNTIFS($A$8:$A$107,A39)&gt;1,"記録IDが重複",IF(NOT(IF(ISNUMBER(B39),AND(B39&gt;=43831,B39&lt;73051,B39=INT(B39)),FALSE())),"発生日は時刻なしで必須",IF(NOT(OR(C39="入庫",C39="出庫")),"入出区分を確認",IF(NOT(OR(E39="確定",E39="取消",E39="未確認")),"状態を確認",IF(NOT(OR(F39="新規",F39="訂正",F39="逆移動")),"種別を確認",IF(AND(E39&lt;&gt;"未確認",NOT(IF(ISNUMBER(D39),AND(D39&gt;=1,D39&lt;=1000000,D39=INT(D39)),FALSE()))),"確定/取消の数量は1〜100万個の整数",IF(AND(E39="未確認",COUNTA(D39)&gt;0),"未確認の数量は空欄",IF(NOT(IF(ISNUMBER(H39),AND(H39&gt;=43831,H39&lt;73051,H39=INT(H39)),FALSE())),"記録確認日は時刻なしで必須",IF(OR(B39&gt;H39,H39&gt;入出庫集計!$B$4),"発生日≦確認日≦基準日を確認",IF(AND(F39="新規",COUNTA(G39)&gt;0),"新規の参照元は空欄",IF(AND(F39&lt;&gt;"新規",NOT(AND(ISTEXT(G39),LEN(G39)=8,EXACT(LEFT(G39,4),"MOV-"),ISNUMBER(FIND(MID(G39,5,1)&amp;"x","0x1x2x3x4x5x6x7x8x9x")),ISNUMBER(FIND(MID(G39,6,1)&amp;"x","0x1x2x3x4x5x6x7x8x9x")),ISNUMBER(FIND(MID(G39,7,1)&amp;"x","0x1x2x3x4x5x6x7x8x9x")),ISNUMBER(FIND(MID(G39,8,1)&amp;"x","0x1x2x3x4x5x6x7x8x9x"))))),"訂正/逆移動の参照元IDが必須",IF(AND(F39&lt;&gt;"新規",G39&gt;=A39),"参照元は自分より小さいID",IF(AND(F39&lt;&gt;"新規",COUNTIFS($A$8:$A$107,G39)&lt;&gt;1),"参照元が一意にありません",IF(AND(F39&lt;&gt;"新規",COUNTIFS($A$8:$A$107,G39,$F$8:$F$107,"新規")+COUNTIFS($A$8:$A$107,G39,$F$8:$F$107,"訂正")&lt;&gt;1),"逆移動を訂正/逆移動の元にできません",IF(AND(F39="訂正",COUNTIFS($A$8:$A$107,G39,$E$8:$E$107,"取消")&lt;&gt;1),"訂正の参照元は取消済が必要",IF(AND(F39="訂正",COUNTIFS($F$8:$F$107,"訂正",$G$8:$G$107,G39)&gt;1),"同じ元記録への訂正は1行まで",IF(AND(F39="逆移動",E39&lt;&gt;"取消",COUNTIFS($A$8:$A$107,G39,$E$8:$E$107,"確定")&lt;&gt;1),"有効な逆移動の元は確定が必要",IF(AND(F39="逆移動",E39="取消",COUNTIFS($A$8:$A$107,G39,$E$8:$E$107,"確定")+COUNTIFS($A$8:$A$107,G39,$E$8:$E$107,"取消")&lt;&gt;1),"取消済の逆移動も元の状態を確認",IF(AND(F39="逆移動",COUNTIFS($A$8:$A$107,G39,$C$8:$C$107,"&lt;&gt;"&amp;C39)&lt;&gt;1),"逆移動は元と反対の入出区分",IF(AND(F39="逆移動",B39&lt;SUMIFS($B$8:$B$107,$A$8:$A$107,G39)),"逆移動日が元より前",IF(AND(F39="逆移動",SUMIFS($D$8:$D$107,$F$8:$F$107,"逆移動",$G$8:$G$107,G39,$E$8:$E$107,"確定")&gt;SUMIFS($D$8:$D$107,$A$8:$A$107,G39)),"確定逆移動の合計が元数量を超過","確認済み"))))))))))))))))))))))),ISNUMBER(N39),N39=IF(M39="確認済み",0,1))),1,IF(N39&lt;&gt;0,0,IF(AND(ISNUMBER(I39),I39=IF(AND(B39&gt;=入出庫集計!$B$3,B39&lt;=入出庫集計!$E$3),1,0),IF(OR(I39&lt;&gt;1,E39="未確認"),ISTEXT(J39),ISNUMBER(J39)),J39=IF(I39&lt;&gt;1,"",IF(E39="未確認","",IF(AND(E39="確定",C39="入庫"),D39,0))),IF(OR(I39&lt;&gt;1,E39="未確認"),ISTEXT(K39),ISNUMBER(K39)),K39=IF(I39&lt;&gt;1,"",IF(E39="未確認","",IF(AND(E39="確定",C39="出庫"),D39,0))),ISNUMBER(L39),L39=IF(AND(I39=1,E39="未確認"),1,0)),0,1))))</f>
        <v>0</v>
      </c>
    </row>
    <row r="40" customFormat="false" ht="30" hidden="false" customHeight="true" outlineLevel="0" collapsed="false">
      <c r="A40" s="4"/>
      <c r="B40" s="10"/>
      <c r="C40" s="11"/>
      <c r="D40" s="12"/>
      <c r="E40" s="11"/>
      <c r="F40" s="11"/>
      <c r="G40" s="14"/>
      <c r="H40" s="10"/>
      <c r="I40" s="1" t="str">
        <f aca="false">IF(M40="","",IF(N40&lt;&gt;0,NA(),IF(AND(B40&gt;=入出庫集計!$B$3,B40&lt;=入出庫集計!$E$3),1,0)))</f>
        <v/>
      </c>
      <c r="J40" s="5" t="str">
        <f aca="false">IF(M40="","",IF(N40&lt;&gt;0,NA(),IF(I40&lt;&gt;1,"",IF(E40="未確認","",IF(AND(E40="確定",C40="入庫"),D40,0)))))</f>
        <v/>
      </c>
      <c r="K40" s="5" t="str">
        <f aca="false">IF(M40="","",IF(N40&lt;&gt;0,NA(),IF(I40&lt;&gt;1,"",IF(E40="未確認","",IF(AND(E40="確定",C40="出庫"),D40,0)))))</f>
        <v/>
      </c>
      <c r="L40" s="1" t="str">
        <f aca="false">IF(M40="","",IF(N40&lt;&gt;0,NA(),IF(AND(I40=1,E40="未確認"),1,0)))</f>
        <v/>
      </c>
      <c r="M40" s="1" t="str">
        <f aca="false">IF(COUNTA(A40:H40)=0,"",IF(NOT(AND(ISTEXT(A40),LEN(A40)=8,EXACT(LEFT(A40,4),"MOV-"),ISNUMBER(FIND(MID(A40,5,1)&amp;"x","0x1x2x3x4x5x6x7x8x9x")),ISNUMBER(FIND(MID(A40,6,1)&amp;"x","0x1x2x3x4x5x6x7x8x9x")),ISNUMBER(FIND(MID(A40,7,1)&amp;"x","0x1x2x3x4x5x6x7x8x9x")),ISNUMBER(FIND(MID(A40,8,1)&amp;"x","0x1x2x3x4x5x6x7x8x9x")))),"IDはMOV-と半角数字4桁",IF(COUNTIFS($A$8:$A$107,A40)&gt;1,"記録IDが重複",IF(NOT(IF(ISNUMBER(B40),AND(B40&gt;=43831,B40&lt;73051,B40=INT(B40)),FALSE())),"発生日は時刻なしで必須",IF(NOT(OR(C40="入庫",C40="出庫")),"入出区分を確認",IF(NOT(OR(E40="確定",E40="取消",E40="未確認")),"状態を確認",IF(NOT(OR(F40="新規",F40="訂正",F40="逆移動")),"種別を確認",IF(AND(E40&lt;&gt;"未確認",NOT(IF(ISNUMBER(D40),AND(D40&gt;=1,D40&lt;=1000000,D40=INT(D40)),FALSE()))),"確定/取消の数量は1〜100万個の整数",IF(AND(E40="未確認",COUNTA(D40)&gt;0),"未確認の数量は空欄",IF(NOT(IF(ISNUMBER(H40),AND(H40&gt;=43831,H40&lt;73051,H40=INT(H40)),FALSE())),"記録確認日は時刻なしで必須",IF(OR(B40&gt;H40,H40&gt;入出庫集計!$B$4),"発生日≦確認日≦基準日を確認",IF(AND(F40="新規",COUNTA(G40)&gt;0),"新規の参照元は空欄",IF(AND(F40&lt;&gt;"新規",NOT(AND(ISTEXT(G40),LEN(G40)=8,EXACT(LEFT(G40,4),"MOV-"),ISNUMBER(FIND(MID(G40,5,1)&amp;"x","0x1x2x3x4x5x6x7x8x9x")),ISNUMBER(FIND(MID(G40,6,1)&amp;"x","0x1x2x3x4x5x6x7x8x9x")),ISNUMBER(FIND(MID(G40,7,1)&amp;"x","0x1x2x3x4x5x6x7x8x9x")),ISNUMBER(FIND(MID(G40,8,1)&amp;"x","0x1x2x3x4x5x6x7x8x9x"))))),"訂正/逆移動の参照元IDが必須",IF(AND(F40&lt;&gt;"新規",G40&gt;=A40),"参照元は自分より小さいID",IF(AND(F40&lt;&gt;"新規",COUNTIFS($A$8:$A$107,G40)&lt;&gt;1),"参照元が一意にありません",IF(AND(F40&lt;&gt;"新規",COUNTIFS($A$8:$A$107,G40,$F$8:$F$107,"新規")+COUNTIFS($A$8:$A$107,G40,$F$8:$F$107,"訂正")&lt;&gt;1),"逆移動を訂正/逆移動の元にできません",IF(AND(F40="訂正",COUNTIFS($A$8:$A$107,G40,$E$8:$E$107,"取消")&lt;&gt;1),"訂正の参照元は取消済が必要",IF(AND(F40="訂正",COUNTIFS($F$8:$F$107,"訂正",$G$8:$G$107,G40)&gt;1),"同じ元記録への訂正は1行まで",IF(AND(F40="逆移動",E40&lt;&gt;"取消",COUNTIFS($A$8:$A$107,G40,$E$8:$E$107,"確定")&lt;&gt;1),"有効な逆移動の元は確定が必要",IF(AND(F40="逆移動",E40="取消",COUNTIFS($A$8:$A$107,G40,$E$8:$E$107,"確定")+COUNTIFS($A$8:$A$107,G40,$E$8:$E$107,"取消")&lt;&gt;1),"取消済の逆移動も元の状態を確認",IF(AND(F40="逆移動",COUNTIFS($A$8:$A$107,G40,$C$8:$C$107,"&lt;&gt;"&amp;C40)&lt;&gt;1),"逆移動は元と反対の入出区分",IF(AND(F40="逆移動",B40&lt;SUMIFS($B$8:$B$107,$A$8:$A$107,G40)),"逆移動日が元より前",IF(AND(F40="逆移動",SUMIFS($D$8:$D$107,$F$8:$F$107,"逆移動",$G$8:$G$107,G40,$E$8:$E$107,"確定")&gt;SUMIFS($D$8:$D$107,$A$8:$A$107,G40)),"確定逆移動の合計が元数量を超過","確認済み")))))))))))))))))))))))</f>
        <v/>
      </c>
      <c r="N40" s="1" t="str">
        <f aca="false">IF(M40="","",IF(M40="確認済み",0,1))</f>
        <v/>
      </c>
      <c r="O40" s="1" t="n">
        <f aca="false">IF(COUNTA(A40:H40)=0,IF(AND(M40="",N40="",I40="",J40="",K40="",L40=""),0,1),IF(NOT(AND(ISTEXT(M40),M40=IF(COUNTA(A40:H40)=0,"",IF(NOT(AND(ISTEXT(A40),LEN(A40)=8,EXACT(LEFT(A40,4),"MOV-"),ISNUMBER(FIND(MID(A40,5,1)&amp;"x","0x1x2x3x4x5x6x7x8x9x")),ISNUMBER(FIND(MID(A40,6,1)&amp;"x","0x1x2x3x4x5x6x7x8x9x")),ISNUMBER(FIND(MID(A40,7,1)&amp;"x","0x1x2x3x4x5x6x7x8x9x")),ISNUMBER(FIND(MID(A40,8,1)&amp;"x","0x1x2x3x4x5x6x7x8x9x")))),"IDはMOV-と半角数字4桁",IF(COUNTIFS($A$8:$A$107,A40)&gt;1,"記録IDが重複",IF(NOT(IF(ISNUMBER(B40),AND(B40&gt;=43831,B40&lt;73051,B40=INT(B40)),FALSE())),"発生日は時刻なしで必須",IF(NOT(OR(C40="入庫",C40="出庫")),"入出区分を確認",IF(NOT(OR(E40="確定",E40="取消",E40="未確認")),"状態を確認",IF(NOT(OR(F40="新規",F40="訂正",F40="逆移動")),"種別を確認",IF(AND(E40&lt;&gt;"未確認",NOT(IF(ISNUMBER(D40),AND(D40&gt;=1,D40&lt;=1000000,D40=INT(D40)),FALSE()))),"確定/取消の数量は1〜100万個の整数",IF(AND(E40="未確認",COUNTA(D40)&gt;0),"未確認の数量は空欄",IF(NOT(IF(ISNUMBER(H40),AND(H40&gt;=43831,H40&lt;73051,H40=INT(H40)),FALSE())),"記録確認日は時刻なしで必須",IF(OR(B40&gt;H40,H40&gt;入出庫集計!$B$4),"発生日≦確認日≦基準日を確認",IF(AND(F40="新規",COUNTA(G40)&gt;0),"新規の参照元は空欄",IF(AND(F40&lt;&gt;"新規",NOT(AND(ISTEXT(G40),LEN(G40)=8,EXACT(LEFT(G40,4),"MOV-"),ISNUMBER(FIND(MID(G40,5,1)&amp;"x","0x1x2x3x4x5x6x7x8x9x")),ISNUMBER(FIND(MID(G40,6,1)&amp;"x","0x1x2x3x4x5x6x7x8x9x")),ISNUMBER(FIND(MID(G40,7,1)&amp;"x","0x1x2x3x4x5x6x7x8x9x")),ISNUMBER(FIND(MID(G40,8,1)&amp;"x","0x1x2x3x4x5x6x7x8x9x"))))),"訂正/逆移動の参照元IDが必須",IF(AND(F40&lt;&gt;"新規",G40&gt;=A40),"参照元は自分より小さいID",IF(AND(F40&lt;&gt;"新規",COUNTIFS($A$8:$A$107,G40)&lt;&gt;1),"参照元が一意にありません",IF(AND(F40&lt;&gt;"新規",COUNTIFS($A$8:$A$107,G40,$F$8:$F$107,"新規")+COUNTIFS($A$8:$A$107,G40,$F$8:$F$107,"訂正")&lt;&gt;1),"逆移動を訂正/逆移動の元にできません",IF(AND(F40="訂正",COUNTIFS($A$8:$A$107,G40,$E$8:$E$107,"取消")&lt;&gt;1),"訂正の参照元は取消済が必要",IF(AND(F40="訂正",COUNTIFS($F$8:$F$107,"訂正",$G$8:$G$107,G40)&gt;1),"同じ元記録への訂正は1行まで",IF(AND(F40="逆移動",E40&lt;&gt;"取消",COUNTIFS($A$8:$A$107,G40,$E$8:$E$107,"確定")&lt;&gt;1),"有効な逆移動の元は確定が必要",IF(AND(F40="逆移動",E40="取消",COUNTIFS($A$8:$A$107,G40,$E$8:$E$107,"確定")+COUNTIFS($A$8:$A$107,G40,$E$8:$E$107,"取消")&lt;&gt;1),"取消済の逆移動も元の状態を確認",IF(AND(F40="逆移動",COUNTIFS($A$8:$A$107,G40,$C$8:$C$107,"&lt;&gt;"&amp;C40)&lt;&gt;1),"逆移動は元と反対の入出区分",IF(AND(F40="逆移動",B40&lt;SUMIFS($B$8:$B$107,$A$8:$A$107,G40)),"逆移動日が元より前",IF(AND(F40="逆移動",SUMIFS($D$8:$D$107,$F$8:$F$107,"逆移動",$G$8:$G$107,G40,$E$8:$E$107,"確定")&gt;SUMIFS($D$8:$D$107,$A$8:$A$107,G40)),"確定逆移動の合計が元数量を超過","確認済み"))))))))))))))))))))))),ISNUMBER(N40),N40=IF(M40="確認済み",0,1))),1,IF(N40&lt;&gt;0,0,IF(AND(ISNUMBER(I40),I40=IF(AND(B40&gt;=入出庫集計!$B$3,B40&lt;=入出庫集計!$E$3),1,0),IF(OR(I40&lt;&gt;1,E40="未確認"),ISTEXT(J40),ISNUMBER(J40)),J40=IF(I40&lt;&gt;1,"",IF(E40="未確認","",IF(AND(E40="確定",C40="入庫"),D40,0))),IF(OR(I40&lt;&gt;1,E40="未確認"),ISTEXT(K40),ISNUMBER(K40)),K40=IF(I40&lt;&gt;1,"",IF(E40="未確認","",IF(AND(E40="確定",C40="出庫"),D40,0))),ISNUMBER(L40),L40=IF(AND(I40=1,E40="未確認"),1,0)),0,1))))</f>
        <v>0</v>
      </c>
    </row>
    <row r="41" customFormat="false" ht="30" hidden="false" customHeight="true" outlineLevel="0" collapsed="false">
      <c r="A41" s="4"/>
      <c r="B41" s="10"/>
      <c r="C41" s="11"/>
      <c r="D41" s="12"/>
      <c r="E41" s="11"/>
      <c r="F41" s="11"/>
      <c r="G41" s="14"/>
      <c r="H41" s="10"/>
      <c r="I41" s="1" t="str">
        <f aca="false">IF(M41="","",IF(N41&lt;&gt;0,NA(),IF(AND(B41&gt;=入出庫集計!$B$3,B41&lt;=入出庫集計!$E$3),1,0)))</f>
        <v/>
      </c>
      <c r="J41" s="5" t="str">
        <f aca="false">IF(M41="","",IF(N41&lt;&gt;0,NA(),IF(I41&lt;&gt;1,"",IF(E41="未確認","",IF(AND(E41="確定",C41="入庫"),D41,0)))))</f>
        <v/>
      </c>
      <c r="K41" s="5" t="str">
        <f aca="false">IF(M41="","",IF(N41&lt;&gt;0,NA(),IF(I41&lt;&gt;1,"",IF(E41="未確認","",IF(AND(E41="確定",C41="出庫"),D41,0)))))</f>
        <v/>
      </c>
      <c r="L41" s="1" t="str">
        <f aca="false">IF(M41="","",IF(N41&lt;&gt;0,NA(),IF(AND(I41=1,E41="未確認"),1,0)))</f>
        <v/>
      </c>
      <c r="M41" s="1" t="str">
        <f aca="false">IF(COUNTA(A41:H41)=0,"",IF(NOT(AND(ISTEXT(A41),LEN(A41)=8,EXACT(LEFT(A41,4),"MOV-"),ISNUMBER(FIND(MID(A41,5,1)&amp;"x","0x1x2x3x4x5x6x7x8x9x")),ISNUMBER(FIND(MID(A41,6,1)&amp;"x","0x1x2x3x4x5x6x7x8x9x")),ISNUMBER(FIND(MID(A41,7,1)&amp;"x","0x1x2x3x4x5x6x7x8x9x")),ISNUMBER(FIND(MID(A41,8,1)&amp;"x","0x1x2x3x4x5x6x7x8x9x")))),"IDはMOV-と半角数字4桁",IF(COUNTIFS($A$8:$A$107,A41)&gt;1,"記録IDが重複",IF(NOT(IF(ISNUMBER(B41),AND(B41&gt;=43831,B41&lt;73051,B41=INT(B41)),FALSE())),"発生日は時刻なしで必須",IF(NOT(OR(C41="入庫",C41="出庫")),"入出区分を確認",IF(NOT(OR(E41="確定",E41="取消",E41="未確認")),"状態を確認",IF(NOT(OR(F41="新規",F41="訂正",F41="逆移動")),"種別を確認",IF(AND(E41&lt;&gt;"未確認",NOT(IF(ISNUMBER(D41),AND(D41&gt;=1,D41&lt;=1000000,D41=INT(D41)),FALSE()))),"確定/取消の数量は1〜100万個の整数",IF(AND(E41="未確認",COUNTA(D41)&gt;0),"未確認の数量は空欄",IF(NOT(IF(ISNUMBER(H41),AND(H41&gt;=43831,H41&lt;73051,H41=INT(H41)),FALSE())),"記録確認日は時刻なしで必須",IF(OR(B41&gt;H41,H41&gt;入出庫集計!$B$4),"発生日≦確認日≦基準日を確認",IF(AND(F41="新規",COUNTA(G41)&gt;0),"新規の参照元は空欄",IF(AND(F41&lt;&gt;"新規",NOT(AND(ISTEXT(G41),LEN(G41)=8,EXACT(LEFT(G41,4),"MOV-"),ISNUMBER(FIND(MID(G41,5,1)&amp;"x","0x1x2x3x4x5x6x7x8x9x")),ISNUMBER(FIND(MID(G41,6,1)&amp;"x","0x1x2x3x4x5x6x7x8x9x")),ISNUMBER(FIND(MID(G41,7,1)&amp;"x","0x1x2x3x4x5x6x7x8x9x")),ISNUMBER(FIND(MID(G41,8,1)&amp;"x","0x1x2x3x4x5x6x7x8x9x"))))),"訂正/逆移動の参照元IDが必須",IF(AND(F41&lt;&gt;"新規",G41&gt;=A41),"参照元は自分より小さいID",IF(AND(F41&lt;&gt;"新規",COUNTIFS($A$8:$A$107,G41)&lt;&gt;1),"参照元が一意にありません",IF(AND(F41&lt;&gt;"新規",COUNTIFS($A$8:$A$107,G41,$F$8:$F$107,"新規")+COUNTIFS($A$8:$A$107,G41,$F$8:$F$107,"訂正")&lt;&gt;1),"逆移動を訂正/逆移動の元にできません",IF(AND(F41="訂正",COUNTIFS($A$8:$A$107,G41,$E$8:$E$107,"取消")&lt;&gt;1),"訂正の参照元は取消済が必要",IF(AND(F41="訂正",COUNTIFS($F$8:$F$107,"訂正",$G$8:$G$107,G41)&gt;1),"同じ元記録への訂正は1行まで",IF(AND(F41="逆移動",E41&lt;&gt;"取消",COUNTIFS($A$8:$A$107,G41,$E$8:$E$107,"確定")&lt;&gt;1),"有効な逆移動の元は確定が必要",IF(AND(F41="逆移動",E41="取消",COUNTIFS($A$8:$A$107,G41,$E$8:$E$107,"確定")+COUNTIFS($A$8:$A$107,G41,$E$8:$E$107,"取消")&lt;&gt;1),"取消済の逆移動も元の状態を確認",IF(AND(F41="逆移動",COUNTIFS($A$8:$A$107,G41,$C$8:$C$107,"&lt;&gt;"&amp;C41)&lt;&gt;1),"逆移動は元と反対の入出区分",IF(AND(F41="逆移動",B41&lt;SUMIFS($B$8:$B$107,$A$8:$A$107,G41)),"逆移動日が元より前",IF(AND(F41="逆移動",SUMIFS($D$8:$D$107,$F$8:$F$107,"逆移動",$G$8:$G$107,G41,$E$8:$E$107,"確定")&gt;SUMIFS($D$8:$D$107,$A$8:$A$107,G41)),"確定逆移動の合計が元数量を超過","確認済み")))))))))))))))))))))))</f>
        <v/>
      </c>
      <c r="N41" s="1" t="str">
        <f aca="false">IF(M41="","",IF(M41="確認済み",0,1))</f>
        <v/>
      </c>
      <c r="O41" s="1" t="n">
        <f aca="false">IF(COUNTA(A41:H41)=0,IF(AND(M41="",N41="",I41="",J41="",K41="",L41=""),0,1),IF(NOT(AND(ISTEXT(M41),M41=IF(COUNTA(A41:H41)=0,"",IF(NOT(AND(ISTEXT(A41),LEN(A41)=8,EXACT(LEFT(A41,4),"MOV-"),ISNUMBER(FIND(MID(A41,5,1)&amp;"x","0x1x2x3x4x5x6x7x8x9x")),ISNUMBER(FIND(MID(A41,6,1)&amp;"x","0x1x2x3x4x5x6x7x8x9x")),ISNUMBER(FIND(MID(A41,7,1)&amp;"x","0x1x2x3x4x5x6x7x8x9x")),ISNUMBER(FIND(MID(A41,8,1)&amp;"x","0x1x2x3x4x5x6x7x8x9x")))),"IDはMOV-と半角数字4桁",IF(COUNTIFS($A$8:$A$107,A41)&gt;1,"記録IDが重複",IF(NOT(IF(ISNUMBER(B41),AND(B41&gt;=43831,B41&lt;73051,B41=INT(B41)),FALSE())),"発生日は時刻なしで必須",IF(NOT(OR(C41="入庫",C41="出庫")),"入出区分を確認",IF(NOT(OR(E41="確定",E41="取消",E41="未確認")),"状態を確認",IF(NOT(OR(F41="新規",F41="訂正",F41="逆移動")),"種別を確認",IF(AND(E41&lt;&gt;"未確認",NOT(IF(ISNUMBER(D41),AND(D41&gt;=1,D41&lt;=1000000,D41=INT(D41)),FALSE()))),"確定/取消の数量は1〜100万個の整数",IF(AND(E41="未確認",COUNTA(D41)&gt;0),"未確認の数量は空欄",IF(NOT(IF(ISNUMBER(H41),AND(H41&gt;=43831,H41&lt;73051,H41=INT(H41)),FALSE())),"記録確認日は時刻なしで必須",IF(OR(B41&gt;H41,H41&gt;入出庫集計!$B$4),"発生日≦確認日≦基準日を確認",IF(AND(F41="新規",COUNTA(G41)&gt;0),"新規の参照元は空欄",IF(AND(F41&lt;&gt;"新規",NOT(AND(ISTEXT(G41),LEN(G41)=8,EXACT(LEFT(G41,4),"MOV-"),ISNUMBER(FIND(MID(G41,5,1)&amp;"x","0x1x2x3x4x5x6x7x8x9x")),ISNUMBER(FIND(MID(G41,6,1)&amp;"x","0x1x2x3x4x5x6x7x8x9x")),ISNUMBER(FIND(MID(G41,7,1)&amp;"x","0x1x2x3x4x5x6x7x8x9x")),ISNUMBER(FIND(MID(G41,8,1)&amp;"x","0x1x2x3x4x5x6x7x8x9x"))))),"訂正/逆移動の参照元IDが必須",IF(AND(F41&lt;&gt;"新規",G41&gt;=A41),"参照元は自分より小さいID",IF(AND(F41&lt;&gt;"新規",COUNTIFS($A$8:$A$107,G41)&lt;&gt;1),"参照元が一意にありません",IF(AND(F41&lt;&gt;"新規",COUNTIFS($A$8:$A$107,G41,$F$8:$F$107,"新規")+COUNTIFS($A$8:$A$107,G41,$F$8:$F$107,"訂正")&lt;&gt;1),"逆移動を訂正/逆移動の元にできません",IF(AND(F41="訂正",COUNTIFS($A$8:$A$107,G41,$E$8:$E$107,"取消")&lt;&gt;1),"訂正の参照元は取消済が必要",IF(AND(F41="訂正",COUNTIFS($F$8:$F$107,"訂正",$G$8:$G$107,G41)&gt;1),"同じ元記録への訂正は1行まで",IF(AND(F41="逆移動",E41&lt;&gt;"取消",COUNTIFS($A$8:$A$107,G41,$E$8:$E$107,"確定")&lt;&gt;1),"有効な逆移動の元は確定が必要",IF(AND(F41="逆移動",E41="取消",COUNTIFS($A$8:$A$107,G41,$E$8:$E$107,"確定")+COUNTIFS($A$8:$A$107,G41,$E$8:$E$107,"取消")&lt;&gt;1),"取消済の逆移動も元の状態を確認",IF(AND(F41="逆移動",COUNTIFS($A$8:$A$107,G41,$C$8:$C$107,"&lt;&gt;"&amp;C41)&lt;&gt;1),"逆移動は元と反対の入出区分",IF(AND(F41="逆移動",B41&lt;SUMIFS($B$8:$B$107,$A$8:$A$107,G41)),"逆移動日が元より前",IF(AND(F41="逆移動",SUMIFS($D$8:$D$107,$F$8:$F$107,"逆移動",$G$8:$G$107,G41,$E$8:$E$107,"確定")&gt;SUMIFS($D$8:$D$107,$A$8:$A$107,G41)),"確定逆移動の合計が元数量を超過","確認済み"))))))))))))))))))))))),ISNUMBER(N41),N41=IF(M41="確認済み",0,1))),1,IF(N41&lt;&gt;0,0,IF(AND(ISNUMBER(I41),I41=IF(AND(B41&gt;=入出庫集計!$B$3,B41&lt;=入出庫集計!$E$3),1,0),IF(OR(I41&lt;&gt;1,E41="未確認"),ISTEXT(J41),ISNUMBER(J41)),J41=IF(I41&lt;&gt;1,"",IF(E41="未確認","",IF(AND(E41="確定",C41="入庫"),D41,0))),IF(OR(I41&lt;&gt;1,E41="未確認"),ISTEXT(K41),ISNUMBER(K41)),K41=IF(I41&lt;&gt;1,"",IF(E41="未確認","",IF(AND(E41="確定",C41="出庫"),D41,0))),ISNUMBER(L41),L41=IF(AND(I41=1,E41="未確認"),1,0)),0,1))))</f>
        <v>0</v>
      </c>
    </row>
    <row r="42" customFormat="false" ht="30" hidden="false" customHeight="true" outlineLevel="0" collapsed="false">
      <c r="A42" s="4"/>
      <c r="B42" s="10"/>
      <c r="C42" s="11"/>
      <c r="D42" s="12"/>
      <c r="E42" s="11"/>
      <c r="F42" s="11"/>
      <c r="G42" s="14"/>
      <c r="H42" s="10"/>
      <c r="I42" s="1" t="str">
        <f aca="false">IF(M42="","",IF(N42&lt;&gt;0,NA(),IF(AND(B42&gt;=入出庫集計!$B$3,B42&lt;=入出庫集計!$E$3),1,0)))</f>
        <v/>
      </c>
      <c r="J42" s="5" t="str">
        <f aca="false">IF(M42="","",IF(N42&lt;&gt;0,NA(),IF(I42&lt;&gt;1,"",IF(E42="未確認","",IF(AND(E42="確定",C42="入庫"),D42,0)))))</f>
        <v/>
      </c>
      <c r="K42" s="5" t="str">
        <f aca="false">IF(M42="","",IF(N42&lt;&gt;0,NA(),IF(I42&lt;&gt;1,"",IF(E42="未確認","",IF(AND(E42="確定",C42="出庫"),D42,0)))))</f>
        <v/>
      </c>
      <c r="L42" s="1" t="str">
        <f aca="false">IF(M42="","",IF(N42&lt;&gt;0,NA(),IF(AND(I42=1,E42="未確認"),1,0)))</f>
        <v/>
      </c>
      <c r="M42" s="1" t="str">
        <f aca="false">IF(COUNTA(A42:H42)=0,"",IF(NOT(AND(ISTEXT(A42),LEN(A42)=8,EXACT(LEFT(A42,4),"MOV-"),ISNUMBER(FIND(MID(A42,5,1)&amp;"x","0x1x2x3x4x5x6x7x8x9x")),ISNUMBER(FIND(MID(A42,6,1)&amp;"x","0x1x2x3x4x5x6x7x8x9x")),ISNUMBER(FIND(MID(A42,7,1)&amp;"x","0x1x2x3x4x5x6x7x8x9x")),ISNUMBER(FIND(MID(A42,8,1)&amp;"x","0x1x2x3x4x5x6x7x8x9x")))),"IDはMOV-と半角数字4桁",IF(COUNTIFS($A$8:$A$107,A42)&gt;1,"記録IDが重複",IF(NOT(IF(ISNUMBER(B42),AND(B42&gt;=43831,B42&lt;73051,B42=INT(B42)),FALSE())),"発生日は時刻なしで必須",IF(NOT(OR(C42="入庫",C42="出庫")),"入出区分を確認",IF(NOT(OR(E42="確定",E42="取消",E42="未確認")),"状態を確認",IF(NOT(OR(F42="新規",F42="訂正",F42="逆移動")),"種別を確認",IF(AND(E42&lt;&gt;"未確認",NOT(IF(ISNUMBER(D42),AND(D42&gt;=1,D42&lt;=1000000,D42=INT(D42)),FALSE()))),"確定/取消の数量は1〜100万個の整数",IF(AND(E42="未確認",COUNTA(D42)&gt;0),"未確認の数量は空欄",IF(NOT(IF(ISNUMBER(H42),AND(H42&gt;=43831,H42&lt;73051,H42=INT(H42)),FALSE())),"記録確認日は時刻なしで必須",IF(OR(B42&gt;H42,H42&gt;入出庫集計!$B$4),"発生日≦確認日≦基準日を確認",IF(AND(F42="新規",COUNTA(G42)&gt;0),"新規の参照元は空欄",IF(AND(F42&lt;&gt;"新規",NOT(AND(ISTEXT(G42),LEN(G42)=8,EXACT(LEFT(G42,4),"MOV-"),ISNUMBER(FIND(MID(G42,5,1)&amp;"x","0x1x2x3x4x5x6x7x8x9x")),ISNUMBER(FIND(MID(G42,6,1)&amp;"x","0x1x2x3x4x5x6x7x8x9x")),ISNUMBER(FIND(MID(G42,7,1)&amp;"x","0x1x2x3x4x5x6x7x8x9x")),ISNUMBER(FIND(MID(G42,8,1)&amp;"x","0x1x2x3x4x5x6x7x8x9x"))))),"訂正/逆移動の参照元IDが必須",IF(AND(F42&lt;&gt;"新規",G42&gt;=A42),"参照元は自分より小さいID",IF(AND(F42&lt;&gt;"新規",COUNTIFS($A$8:$A$107,G42)&lt;&gt;1),"参照元が一意にありません",IF(AND(F42&lt;&gt;"新規",COUNTIFS($A$8:$A$107,G42,$F$8:$F$107,"新規")+COUNTIFS($A$8:$A$107,G42,$F$8:$F$107,"訂正")&lt;&gt;1),"逆移動を訂正/逆移動の元にできません",IF(AND(F42="訂正",COUNTIFS($A$8:$A$107,G42,$E$8:$E$107,"取消")&lt;&gt;1),"訂正の参照元は取消済が必要",IF(AND(F42="訂正",COUNTIFS($F$8:$F$107,"訂正",$G$8:$G$107,G42)&gt;1),"同じ元記録への訂正は1行まで",IF(AND(F42="逆移動",E42&lt;&gt;"取消",COUNTIFS($A$8:$A$107,G42,$E$8:$E$107,"確定")&lt;&gt;1),"有効な逆移動の元は確定が必要",IF(AND(F42="逆移動",E42="取消",COUNTIFS($A$8:$A$107,G42,$E$8:$E$107,"確定")+COUNTIFS($A$8:$A$107,G42,$E$8:$E$107,"取消")&lt;&gt;1),"取消済の逆移動も元の状態を確認",IF(AND(F42="逆移動",COUNTIFS($A$8:$A$107,G42,$C$8:$C$107,"&lt;&gt;"&amp;C42)&lt;&gt;1),"逆移動は元と反対の入出区分",IF(AND(F42="逆移動",B42&lt;SUMIFS($B$8:$B$107,$A$8:$A$107,G42)),"逆移動日が元より前",IF(AND(F42="逆移動",SUMIFS($D$8:$D$107,$F$8:$F$107,"逆移動",$G$8:$G$107,G42,$E$8:$E$107,"確定")&gt;SUMIFS($D$8:$D$107,$A$8:$A$107,G42)),"確定逆移動の合計が元数量を超過","確認済み")))))))))))))))))))))))</f>
        <v/>
      </c>
      <c r="N42" s="1" t="str">
        <f aca="false">IF(M42="","",IF(M42="確認済み",0,1))</f>
        <v/>
      </c>
      <c r="O42" s="1" t="n">
        <f aca="false">IF(COUNTA(A42:H42)=0,IF(AND(M42="",N42="",I42="",J42="",K42="",L42=""),0,1),IF(NOT(AND(ISTEXT(M42),M42=IF(COUNTA(A42:H42)=0,"",IF(NOT(AND(ISTEXT(A42),LEN(A42)=8,EXACT(LEFT(A42,4),"MOV-"),ISNUMBER(FIND(MID(A42,5,1)&amp;"x","0x1x2x3x4x5x6x7x8x9x")),ISNUMBER(FIND(MID(A42,6,1)&amp;"x","0x1x2x3x4x5x6x7x8x9x")),ISNUMBER(FIND(MID(A42,7,1)&amp;"x","0x1x2x3x4x5x6x7x8x9x")),ISNUMBER(FIND(MID(A42,8,1)&amp;"x","0x1x2x3x4x5x6x7x8x9x")))),"IDはMOV-と半角数字4桁",IF(COUNTIFS($A$8:$A$107,A42)&gt;1,"記録IDが重複",IF(NOT(IF(ISNUMBER(B42),AND(B42&gt;=43831,B42&lt;73051,B42=INT(B42)),FALSE())),"発生日は時刻なしで必須",IF(NOT(OR(C42="入庫",C42="出庫")),"入出区分を確認",IF(NOT(OR(E42="確定",E42="取消",E42="未確認")),"状態を確認",IF(NOT(OR(F42="新規",F42="訂正",F42="逆移動")),"種別を確認",IF(AND(E42&lt;&gt;"未確認",NOT(IF(ISNUMBER(D42),AND(D42&gt;=1,D42&lt;=1000000,D42=INT(D42)),FALSE()))),"確定/取消の数量は1〜100万個の整数",IF(AND(E42="未確認",COUNTA(D42)&gt;0),"未確認の数量は空欄",IF(NOT(IF(ISNUMBER(H42),AND(H42&gt;=43831,H42&lt;73051,H42=INT(H42)),FALSE())),"記録確認日は時刻なしで必須",IF(OR(B42&gt;H42,H42&gt;入出庫集計!$B$4),"発生日≦確認日≦基準日を確認",IF(AND(F42="新規",COUNTA(G42)&gt;0),"新規の参照元は空欄",IF(AND(F42&lt;&gt;"新規",NOT(AND(ISTEXT(G42),LEN(G42)=8,EXACT(LEFT(G42,4),"MOV-"),ISNUMBER(FIND(MID(G42,5,1)&amp;"x","0x1x2x3x4x5x6x7x8x9x")),ISNUMBER(FIND(MID(G42,6,1)&amp;"x","0x1x2x3x4x5x6x7x8x9x")),ISNUMBER(FIND(MID(G42,7,1)&amp;"x","0x1x2x3x4x5x6x7x8x9x")),ISNUMBER(FIND(MID(G42,8,1)&amp;"x","0x1x2x3x4x5x6x7x8x9x"))))),"訂正/逆移動の参照元IDが必須",IF(AND(F42&lt;&gt;"新規",G42&gt;=A42),"参照元は自分より小さいID",IF(AND(F42&lt;&gt;"新規",COUNTIFS($A$8:$A$107,G42)&lt;&gt;1),"参照元が一意にありません",IF(AND(F42&lt;&gt;"新規",COUNTIFS($A$8:$A$107,G42,$F$8:$F$107,"新規")+COUNTIFS($A$8:$A$107,G42,$F$8:$F$107,"訂正")&lt;&gt;1),"逆移動を訂正/逆移動の元にできません",IF(AND(F42="訂正",COUNTIFS($A$8:$A$107,G42,$E$8:$E$107,"取消")&lt;&gt;1),"訂正の参照元は取消済が必要",IF(AND(F42="訂正",COUNTIFS($F$8:$F$107,"訂正",$G$8:$G$107,G42)&gt;1),"同じ元記録への訂正は1行まで",IF(AND(F42="逆移動",E42&lt;&gt;"取消",COUNTIFS($A$8:$A$107,G42,$E$8:$E$107,"確定")&lt;&gt;1),"有効な逆移動の元は確定が必要",IF(AND(F42="逆移動",E42="取消",COUNTIFS($A$8:$A$107,G42,$E$8:$E$107,"確定")+COUNTIFS($A$8:$A$107,G42,$E$8:$E$107,"取消")&lt;&gt;1),"取消済の逆移動も元の状態を確認",IF(AND(F42="逆移動",COUNTIFS($A$8:$A$107,G42,$C$8:$C$107,"&lt;&gt;"&amp;C42)&lt;&gt;1),"逆移動は元と反対の入出区分",IF(AND(F42="逆移動",B42&lt;SUMIFS($B$8:$B$107,$A$8:$A$107,G42)),"逆移動日が元より前",IF(AND(F42="逆移動",SUMIFS($D$8:$D$107,$F$8:$F$107,"逆移動",$G$8:$G$107,G42,$E$8:$E$107,"確定")&gt;SUMIFS($D$8:$D$107,$A$8:$A$107,G42)),"確定逆移動の合計が元数量を超過","確認済み"))))))))))))))))))))))),ISNUMBER(N42),N42=IF(M42="確認済み",0,1))),1,IF(N42&lt;&gt;0,0,IF(AND(ISNUMBER(I42),I42=IF(AND(B42&gt;=入出庫集計!$B$3,B42&lt;=入出庫集計!$E$3),1,0),IF(OR(I42&lt;&gt;1,E42="未確認"),ISTEXT(J42),ISNUMBER(J42)),J42=IF(I42&lt;&gt;1,"",IF(E42="未確認","",IF(AND(E42="確定",C42="入庫"),D42,0))),IF(OR(I42&lt;&gt;1,E42="未確認"),ISTEXT(K42),ISNUMBER(K42)),K42=IF(I42&lt;&gt;1,"",IF(E42="未確認","",IF(AND(E42="確定",C42="出庫"),D42,0))),ISNUMBER(L42),L42=IF(AND(I42=1,E42="未確認"),1,0)),0,1))))</f>
        <v>0</v>
      </c>
    </row>
    <row r="43" customFormat="false" ht="30" hidden="false" customHeight="true" outlineLevel="0" collapsed="false">
      <c r="A43" s="4"/>
      <c r="B43" s="10"/>
      <c r="C43" s="11"/>
      <c r="D43" s="12"/>
      <c r="E43" s="11"/>
      <c r="F43" s="11"/>
      <c r="G43" s="14"/>
      <c r="H43" s="10"/>
      <c r="I43" s="1" t="str">
        <f aca="false">IF(M43="","",IF(N43&lt;&gt;0,NA(),IF(AND(B43&gt;=入出庫集計!$B$3,B43&lt;=入出庫集計!$E$3),1,0)))</f>
        <v/>
      </c>
      <c r="J43" s="5" t="str">
        <f aca="false">IF(M43="","",IF(N43&lt;&gt;0,NA(),IF(I43&lt;&gt;1,"",IF(E43="未確認","",IF(AND(E43="確定",C43="入庫"),D43,0)))))</f>
        <v/>
      </c>
      <c r="K43" s="5" t="str">
        <f aca="false">IF(M43="","",IF(N43&lt;&gt;0,NA(),IF(I43&lt;&gt;1,"",IF(E43="未確認","",IF(AND(E43="確定",C43="出庫"),D43,0)))))</f>
        <v/>
      </c>
      <c r="L43" s="1" t="str">
        <f aca="false">IF(M43="","",IF(N43&lt;&gt;0,NA(),IF(AND(I43=1,E43="未確認"),1,0)))</f>
        <v/>
      </c>
      <c r="M43" s="1" t="str">
        <f aca="false">IF(COUNTA(A43:H43)=0,"",IF(NOT(AND(ISTEXT(A43),LEN(A43)=8,EXACT(LEFT(A43,4),"MOV-"),ISNUMBER(FIND(MID(A43,5,1)&amp;"x","0x1x2x3x4x5x6x7x8x9x")),ISNUMBER(FIND(MID(A43,6,1)&amp;"x","0x1x2x3x4x5x6x7x8x9x")),ISNUMBER(FIND(MID(A43,7,1)&amp;"x","0x1x2x3x4x5x6x7x8x9x")),ISNUMBER(FIND(MID(A43,8,1)&amp;"x","0x1x2x3x4x5x6x7x8x9x")))),"IDはMOV-と半角数字4桁",IF(COUNTIFS($A$8:$A$107,A43)&gt;1,"記録IDが重複",IF(NOT(IF(ISNUMBER(B43),AND(B43&gt;=43831,B43&lt;73051,B43=INT(B43)),FALSE())),"発生日は時刻なしで必須",IF(NOT(OR(C43="入庫",C43="出庫")),"入出区分を確認",IF(NOT(OR(E43="確定",E43="取消",E43="未確認")),"状態を確認",IF(NOT(OR(F43="新規",F43="訂正",F43="逆移動")),"種別を確認",IF(AND(E43&lt;&gt;"未確認",NOT(IF(ISNUMBER(D43),AND(D43&gt;=1,D43&lt;=1000000,D43=INT(D43)),FALSE()))),"確定/取消の数量は1〜100万個の整数",IF(AND(E43="未確認",COUNTA(D43)&gt;0),"未確認の数量は空欄",IF(NOT(IF(ISNUMBER(H43),AND(H43&gt;=43831,H43&lt;73051,H43=INT(H43)),FALSE())),"記録確認日は時刻なしで必須",IF(OR(B43&gt;H43,H43&gt;入出庫集計!$B$4),"発生日≦確認日≦基準日を確認",IF(AND(F43="新規",COUNTA(G43)&gt;0),"新規の参照元は空欄",IF(AND(F43&lt;&gt;"新規",NOT(AND(ISTEXT(G43),LEN(G43)=8,EXACT(LEFT(G43,4),"MOV-"),ISNUMBER(FIND(MID(G43,5,1)&amp;"x","0x1x2x3x4x5x6x7x8x9x")),ISNUMBER(FIND(MID(G43,6,1)&amp;"x","0x1x2x3x4x5x6x7x8x9x")),ISNUMBER(FIND(MID(G43,7,1)&amp;"x","0x1x2x3x4x5x6x7x8x9x")),ISNUMBER(FIND(MID(G43,8,1)&amp;"x","0x1x2x3x4x5x6x7x8x9x"))))),"訂正/逆移動の参照元IDが必須",IF(AND(F43&lt;&gt;"新規",G43&gt;=A43),"参照元は自分より小さいID",IF(AND(F43&lt;&gt;"新規",COUNTIFS($A$8:$A$107,G43)&lt;&gt;1),"参照元が一意にありません",IF(AND(F43&lt;&gt;"新規",COUNTIFS($A$8:$A$107,G43,$F$8:$F$107,"新規")+COUNTIFS($A$8:$A$107,G43,$F$8:$F$107,"訂正")&lt;&gt;1),"逆移動を訂正/逆移動の元にできません",IF(AND(F43="訂正",COUNTIFS($A$8:$A$107,G43,$E$8:$E$107,"取消")&lt;&gt;1),"訂正の参照元は取消済が必要",IF(AND(F43="訂正",COUNTIFS($F$8:$F$107,"訂正",$G$8:$G$107,G43)&gt;1),"同じ元記録への訂正は1行まで",IF(AND(F43="逆移動",E43&lt;&gt;"取消",COUNTIFS($A$8:$A$107,G43,$E$8:$E$107,"確定")&lt;&gt;1),"有効な逆移動の元は確定が必要",IF(AND(F43="逆移動",E43="取消",COUNTIFS($A$8:$A$107,G43,$E$8:$E$107,"確定")+COUNTIFS($A$8:$A$107,G43,$E$8:$E$107,"取消")&lt;&gt;1),"取消済の逆移動も元の状態を確認",IF(AND(F43="逆移動",COUNTIFS($A$8:$A$107,G43,$C$8:$C$107,"&lt;&gt;"&amp;C43)&lt;&gt;1),"逆移動は元と反対の入出区分",IF(AND(F43="逆移動",B43&lt;SUMIFS($B$8:$B$107,$A$8:$A$107,G43)),"逆移動日が元より前",IF(AND(F43="逆移動",SUMIFS($D$8:$D$107,$F$8:$F$107,"逆移動",$G$8:$G$107,G43,$E$8:$E$107,"確定")&gt;SUMIFS($D$8:$D$107,$A$8:$A$107,G43)),"確定逆移動の合計が元数量を超過","確認済み")))))))))))))))))))))))</f>
        <v/>
      </c>
      <c r="N43" s="1" t="str">
        <f aca="false">IF(M43="","",IF(M43="確認済み",0,1))</f>
        <v/>
      </c>
      <c r="O43" s="1" t="n">
        <f aca="false">IF(COUNTA(A43:H43)=0,IF(AND(M43="",N43="",I43="",J43="",K43="",L43=""),0,1),IF(NOT(AND(ISTEXT(M43),M43=IF(COUNTA(A43:H43)=0,"",IF(NOT(AND(ISTEXT(A43),LEN(A43)=8,EXACT(LEFT(A43,4),"MOV-"),ISNUMBER(FIND(MID(A43,5,1)&amp;"x","0x1x2x3x4x5x6x7x8x9x")),ISNUMBER(FIND(MID(A43,6,1)&amp;"x","0x1x2x3x4x5x6x7x8x9x")),ISNUMBER(FIND(MID(A43,7,1)&amp;"x","0x1x2x3x4x5x6x7x8x9x")),ISNUMBER(FIND(MID(A43,8,1)&amp;"x","0x1x2x3x4x5x6x7x8x9x")))),"IDはMOV-と半角数字4桁",IF(COUNTIFS($A$8:$A$107,A43)&gt;1,"記録IDが重複",IF(NOT(IF(ISNUMBER(B43),AND(B43&gt;=43831,B43&lt;73051,B43=INT(B43)),FALSE())),"発生日は時刻なしで必須",IF(NOT(OR(C43="入庫",C43="出庫")),"入出区分を確認",IF(NOT(OR(E43="確定",E43="取消",E43="未確認")),"状態を確認",IF(NOT(OR(F43="新規",F43="訂正",F43="逆移動")),"種別を確認",IF(AND(E43&lt;&gt;"未確認",NOT(IF(ISNUMBER(D43),AND(D43&gt;=1,D43&lt;=1000000,D43=INT(D43)),FALSE()))),"確定/取消の数量は1〜100万個の整数",IF(AND(E43="未確認",COUNTA(D43)&gt;0),"未確認の数量は空欄",IF(NOT(IF(ISNUMBER(H43),AND(H43&gt;=43831,H43&lt;73051,H43=INT(H43)),FALSE())),"記録確認日は時刻なしで必須",IF(OR(B43&gt;H43,H43&gt;入出庫集計!$B$4),"発生日≦確認日≦基準日を確認",IF(AND(F43="新規",COUNTA(G43)&gt;0),"新規の参照元は空欄",IF(AND(F43&lt;&gt;"新規",NOT(AND(ISTEXT(G43),LEN(G43)=8,EXACT(LEFT(G43,4),"MOV-"),ISNUMBER(FIND(MID(G43,5,1)&amp;"x","0x1x2x3x4x5x6x7x8x9x")),ISNUMBER(FIND(MID(G43,6,1)&amp;"x","0x1x2x3x4x5x6x7x8x9x")),ISNUMBER(FIND(MID(G43,7,1)&amp;"x","0x1x2x3x4x5x6x7x8x9x")),ISNUMBER(FIND(MID(G43,8,1)&amp;"x","0x1x2x3x4x5x6x7x8x9x"))))),"訂正/逆移動の参照元IDが必須",IF(AND(F43&lt;&gt;"新規",G43&gt;=A43),"参照元は自分より小さいID",IF(AND(F43&lt;&gt;"新規",COUNTIFS($A$8:$A$107,G43)&lt;&gt;1),"参照元が一意にありません",IF(AND(F43&lt;&gt;"新規",COUNTIFS($A$8:$A$107,G43,$F$8:$F$107,"新規")+COUNTIFS($A$8:$A$107,G43,$F$8:$F$107,"訂正")&lt;&gt;1),"逆移動を訂正/逆移動の元にできません",IF(AND(F43="訂正",COUNTIFS($A$8:$A$107,G43,$E$8:$E$107,"取消")&lt;&gt;1),"訂正の参照元は取消済が必要",IF(AND(F43="訂正",COUNTIFS($F$8:$F$107,"訂正",$G$8:$G$107,G43)&gt;1),"同じ元記録への訂正は1行まで",IF(AND(F43="逆移動",E43&lt;&gt;"取消",COUNTIFS($A$8:$A$107,G43,$E$8:$E$107,"確定")&lt;&gt;1),"有効な逆移動の元は確定が必要",IF(AND(F43="逆移動",E43="取消",COUNTIFS($A$8:$A$107,G43,$E$8:$E$107,"確定")+COUNTIFS($A$8:$A$107,G43,$E$8:$E$107,"取消")&lt;&gt;1),"取消済の逆移動も元の状態を確認",IF(AND(F43="逆移動",COUNTIFS($A$8:$A$107,G43,$C$8:$C$107,"&lt;&gt;"&amp;C43)&lt;&gt;1),"逆移動は元と反対の入出区分",IF(AND(F43="逆移動",B43&lt;SUMIFS($B$8:$B$107,$A$8:$A$107,G43)),"逆移動日が元より前",IF(AND(F43="逆移動",SUMIFS($D$8:$D$107,$F$8:$F$107,"逆移動",$G$8:$G$107,G43,$E$8:$E$107,"確定")&gt;SUMIFS($D$8:$D$107,$A$8:$A$107,G43)),"確定逆移動の合計が元数量を超過","確認済み"))))))))))))))))))))))),ISNUMBER(N43),N43=IF(M43="確認済み",0,1))),1,IF(N43&lt;&gt;0,0,IF(AND(ISNUMBER(I43),I43=IF(AND(B43&gt;=入出庫集計!$B$3,B43&lt;=入出庫集計!$E$3),1,0),IF(OR(I43&lt;&gt;1,E43="未確認"),ISTEXT(J43),ISNUMBER(J43)),J43=IF(I43&lt;&gt;1,"",IF(E43="未確認","",IF(AND(E43="確定",C43="入庫"),D43,0))),IF(OR(I43&lt;&gt;1,E43="未確認"),ISTEXT(K43),ISNUMBER(K43)),K43=IF(I43&lt;&gt;1,"",IF(E43="未確認","",IF(AND(E43="確定",C43="出庫"),D43,0))),ISNUMBER(L43),L43=IF(AND(I43=1,E43="未確認"),1,0)),0,1))))</f>
        <v>0</v>
      </c>
    </row>
    <row r="44" customFormat="false" ht="30" hidden="false" customHeight="true" outlineLevel="0" collapsed="false">
      <c r="A44" s="4"/>
      <c r="B44" s="10"/>
      <c r="C44" s="11"/>
      <c r="D44" s="12"/>
      <c r="E44" s="11"/>
      <c r="F44" s="11"/>
      <c r="G44" s="14"/>
      <c r="H44" s="10"/>
      <c r="I44" s="1" t="str">
        <f aca="false">IF(M44="","",IF(N44&lt;&gt;0,NA(),IF(AND(B44&gt;=入出庫集計!$B$3,B44&lt;=入出庫集計!$E$3),1,0)))</f>
        <v/>
      </c>
      <c r="J44" s="5" t="str">
        <f aca="false">IF(M44="","",IF(N44&lt;&gt;0,NA(),IF(I44&lt;&gt;1,"",IF(E44="未確認","",IF(AND(E44="確定",C44="入庫"),D44,0)))))</f>
        <v/>
      </c>
      <c r="K44" s="5" t="str">
        <f aca="false">IF(M44="","",IF(N44&lt;&gt;0,NA(),IF(I44&lt;&gt;1,"",IF(E44="未確認","",IF(AND(E44="確定",C44="出庫"),D44,0)))))</f>
        <v/>
      </c>
      <c r="L44" s="1" t="str">
        <f aca="false">IF(M44="","",IF(N44&lt;&gt;0,NA(),IF(AND(I44=1,E44="未確認"),1,0)))</f>
        <v/>
      </c>
      <c r="M44" s="1" t="str">
        <f aca="false">IF(COUNTA(A44:H44)=0,"",IF(NOT(AND(ISTEXT(A44),LEN(A44)=8,EXACT(LEFT(A44,4),"MOV-"),ISNUMBER(FIND(MID(A44,5,1)&amp;"x","0x1x2x3x4x5x6x7x8x9x")),ISNUMBER(FIND(MID(A44,6,1)&amp;"x","0x1x2x3x4x5x6x7x8x9x")),ISNUMBER(FIND(MID(A44,7,1)&amp;"x","0x1x2x3x4x5x6x7x8x9x")),ISNUMBER(FIND(MID(A44,8,1)&amp;"x","0x1x2x3x4x5x6x7x8x9x")))),"IDはMOV-と半角数字4桁",IF(COUNTIFS($A$8:$A$107,A44)&gt;1,"記録IDが重複",IF(NOT(IF(ISNUMBER(B44),AND(B44&gt;=43831,B44&lt;73051,B44=INT(B44)),FALSE())),"発生日は時刻なしで必須",IF(NOT(OR(C44="入庫",C44="出庫")),"入出区分を確認",IF(NOT(OR(E44="確定",E44="取消",E44="未確認")),"状態を確認",IF(NOT(OR(F44="新規",F44="訂正",F44="逆移動")),"種別を確認",IF(AND(E44&lt;&gt;"未確認",NOT(IF(ISNUMBER(D44),AND(D44&gt;=1,D44&lt;=1000000,D44=INT(D44)),FALSE()))),"確定/取消の数量は1〜100万個の整数",IF(AND(E44="未確認",COUNTA(D44)&gt;0),"未確認の数量は空欄",IF(NOT(IF(ISNUMBER(H44),AND(H44&gt;=43831,H44&lt;73051,H44=INT(H44)),FALSE())),"記録確認日は時刻なしで必須",IF(OR(B44&gt;H44,H44&gt;入出庫集計!$B$4),"発生日≦確認日≦基準日を確認",IF(AND(F44="新規",COUNTA(G44)&gt;0),"新規の参照元は空欄",IF(AND(F44&lt;&gt;"新規",NOT(AND(ISTEXT(G44),LEN(G44)=8,EXACT(LEFT(G44,4),"MOV-"),ISNUMBER(FIND(MID(G44,5,1)&amp;"x","0x1x2x3x4x5x6x7x8x9x")),ISNUMBER(FIND(MID(G44,6,1)&amp;"x","0x1x2x3x4x5x6x7x8x9x")),ISNUMBER(FIND(MID(G44,7,1)&amp;"x","0x1x2x3x4x5x6x7x8x9x")),ISNUMBER(FIND(MID(G44,8,1)&amp;"x","0x1x2x3x4x5x6x7x8x9x"))))),"訂正/逆移動の参照元IDが必須",IF(AND(F44&lt;&gt;"新規",G44&gt;=A44),"参照元は自分より小さいID",IF(AND(F44&lt;&gt;"新規",COUNTIFS($A$8:$A$107,G44)&lt;&gt;1),"参照元が一意にありません",IF(AND(F44&lt;&gt;"新規",COUNTIFS($A$8:$A$107,G44,$F$8:$F$107,"新規")+COUNTIFS($A$8:$A$107,G44,$F$8:$F$107,"訂正")&lt;&gt;1),"逆移動を訂正/逆移動の元にできません",IF(AND(F44="訂正",COUNTIFS($A$8:$A$107,G44,$E$8:$E$107,"取消")&lt;&gt;1),"訂正の参照元は取消済が必要",IF(AND(F44="訂正",COUNTIFS($F$8:$F$107,"訂正",$G$8:$G$107,G44)&gt;1),"同じ元記録への訂正は1行まで",IF(AND(F44="逆移動",E44&lt;&gt;"取消",COUNTIFS($A$8:$A$107,G44,$E$8:$E$107,"確定")&lt;&gt;1),"有効な逆移動の元は確定が必要",IF(AND(F44="逆移動",E44="取消",COUNTIFS($A$8:$A$107,G44,$E$8:$E$107,"確定")+COUNTIFS($A$8:$A$107,G44,$E$8:$E$107,"取消")&lt;&gt;1),"取消済の逆移動も元の状態を確認",IF(AND(F44="逆移動",COUNTIFS($A$8:$A$107,G44,$C$8:$C$107,"&lt;&gt;"&amp;C44)&lt;&gt;1),"逆移動は元と反対の入出区分",IF(AND(F44="逆移動",B44&lt;SUMIFS($B$8:$B$107,$A$8:$A$107,G44)),"逆移動日が元より前",IF(AND(F44="逆移動",SUMIFS($D$8:$D$107,$F$8:$F$107,"逆移動",$G$8:$G$107,G44,$E$8:$E$107,"確定")&gt;SUMIFS($D$8:$D$107,$A$8:$A$107,G44)),"確定逆移動の合計が元数量を超過","確認済み")))))))))))))))))))))))</f>
        <v/>
      </c>
      <c r="N44" s="1" t="str">
        <f aca="false">IF(M44="","",IF(M44="確認済み",0,1))</f>
        <v/>
      </c>
      <c r="O44" s="1" t="n">
        <f aca="false">IF(COUNTA(A44:H44)=0,IF(AND(M44="",N44="",I44="",J44="",K44="",L44=""),0,1),IF(NOT(AND(ISTEXT(M44),M44=IF(COUNTA(A44:H44)=0,"",IF(NOT(AND(ISTEXT(A44),LEN(A44)=8,EXACT(LEFT(A44,4),"MOV-"),ISNUMBER(FIND(MID(A44,5,1)&amp;"x","0x1x2x3x4x5x6x7x8x9x")),ISNUMBER(FIND(MID(A44,6,1)&amp;"x","0x1x2x3x4x5x6x7x8x9x")),ISNUMBER(FIND(MID(A44,7,1)&amp;"x","0x1x2x3x4x5x6x7x8x9x")),ISNUMBER(FIND(MID(A44,8,1)&amp;"x","0x1x2x3x4x5x6x7x8x9x")))),"IDはMOV-と半角数字4桁",IF(COUNTIFS($A$8:$A$107,A44)&gt;1,"記録IDが重複",IF(NOT(IF(ISNUMBER(B44),AND(B44&gt;=43831,B44&lt;73051,B44=INT(B44)),FALSE())),"発生日は時刻なしで必須",IF(NOT(OR(C44="入庫",C44="出庫")),"入出区分を確認",IF(NOT(OR(E44="確定",E44="取消",E44="未確認")),"状態を確認",IF(NOT(OR(F44="新規",F44="訂正",F44="逆移動")),"種別を確認",IF(AND(E44&lt;&gt;"未確認",NOT(IF(ISNUMBER(D44),AND(D44&gt;=1,D44&lt;=1000000,D44=INT(D44)),FALSE()))),"確定/取消の数量は1〜100万個の整数",IF(AND(E44="未確認",COUNTA(D44)&gt;0),"未確認の数量は空欄",IF(NOT(IF(ISNUMBER(H44),AND(H44&gt;=43831,H44&lt;73051,H44=INT(H44)),FALSE())),"記録確認日は時刻なしで必須",IF(OR(B44&gt;H44,H44&gt;入出庫集計!$B$4),"発生日≦確認日≦基準日を確認",IF(AND(F44="新規",COUNTA(G44)&gt;0),"新規の参照元は空欄",IF(AND(F44&lt;&gt;"新規",NOT(AND(ISTEXT(G44),LEN(G44)=8,EXACT(LEFT(G44,4),"MOV-"),ISNUMBER(FIND(MID(G44,5,1)&amp;"x","0x1x2x3x4x5x6x7x8x9x")),ISNUMBER(FIND(MID(G44,6,1)&amp;"x","0x1x2x3x4x5x6x7x8x9x")),ISNUMBER(FIND(MID(G44,7,1)&amp;"x","0x1x2x3x4x5x6x7x8x9x")),ISNUMBER(FIND(MID(G44,8,1)&amp;"x","0x1x2x3x4x5x6x7x8x9x"))))),"訂正/逆移動の参照元IDが必須",IF(AND(F44&lt;&gt;"新規",G44&gt;=A44),"参照元は自分より小さいID",IF(AND(F44&lt;&gt;"新規",COUNTIFS($A$8:$A$107,G44)&lt;&gt;1),"参照元が一意にありません",IF(AND(F44&lt;&gt;"新規",COUNTIFS($A$8:$A$107,G44,$F$8:$F$107,"新規")+COUNTIFS($A$8:$A$107,G44,$F$8:$F$107,"訂正")&lt;&gt;1),"逆移動を訂正/逆移動の元にできません",IF(AND(F44="訂正",COUNTIFS($A$8:$A$107,G44,$E$8:$E$107,"取消")&lt;&gt;1),"訂正の参照元は取消済が必要",IF(AND(F44="訂正",COUNTIFS($F$8:$F$107,"訂正",$G$8:$G$107,G44)&gt;1),"同じ元記録への訂正は1行まで",IF(AND(F44="逆移動",E44&lt;&gt;"取消",COUNTIFS($A$8:$A$107,G44,$E$8:$E$107,"確定")&lt;&gt;1),"有効な逆移動の元は確定が必要",IF(AND(F44="逆移動",E44="取消",COUNTIFS($A$8:$A$107,G44,$E$8:$E$107,"確定")+COUNTIFS($A$8:$A$107,G44,$E$8:$E$107,"取消")&lt;&gt;1),"取消済の逆移動も元の状態を確認",IF(AND(F44="逆移動",COUNTIFS($A$8:$A$107,G44,$C$8:$C$107,"&lt;&gt;"&amp;C44)&lt;&gt;1),"逆移動は元と反対の入出区分",IF(AND(F44="逆移動",B44&lt;SUMIFS($B$8:$B$107,$A$8:$A$107,G44)),"逆移動日が元より前",IF(AND(F44="逆移動",SUMIFS($D$8:$D$107,$F$8:$F$107,"逆移動",$G$8:$G$107,G44,$E$8:$E$107,"確定")&gt;SUMIFS($D$8:$D$107,$A$8:$A$107,G44)),"確定逆移動の合計が元数量を超過","確認済み"))))))))))))))))))))))),ISNUMBER(N44),N44=IF(M44="確認済み",0,1))),1,IF(N44&lt;&gt;0,0,IF(AND(ISNUMBER(I44),I44=IF(AND(B44&gt;=入出庫集計!$B$3,B44&lt;=入出庫集計!$E$3),1,0),IF(OR(I44&lt;&gt;1,E44="未確認"),ISTEXT(J44),ISNUMBER(J44)),J44=IF(I44&lt;&gt;1,"",IF(E44="未確認","",IF(AND(E44="確定",C44="入庫"),D44,0))),IF(OR(I44&lt;&gt;1,E44="未確認"),ISTEXT(K44),ISNUMBER(K44)),K44=IF(I44&lt;&gt;1,"",IF(E44="未確認","",IF(AND(E44="確定",C44="出庫"),D44,0))),ISNUMBER(L44),L44=IF(AND(I44=1,E44="未確認"),1,0)),0,1))))</f>
        <v>0</v>
      </c>
    </row>
    <row r="45" customFormat="false" ht="30" hidden="false" customHeight="true" outlineLevel="0" collapsed="false">
      <c r="A45" s="4"/>
      <c r="B45" s="10"/>
      <c r="C45" s="11"/>
      <c r="D45" s="12"/>
      <c r="E45" s="11"/>
      <c r="F45" s="11"/>
      <c r="G45" s="14"/>
      <c r="H45" s="10"/>
      <c r="I45" s="1" t="str">
        <f aca="false">IF(M45="","",IF(N45&lt;&gt;0,NA(),IF(AND(B45&gt;=入出庫集計!$B$3,B45&lt;=入出庫集計!$E$3),1,0)))</f>
        <v/>
      </c>
      <c r="J45" s="5" t="str">
        <f aca="false">IF(M45="","",IF(N45&lt;&gt;0,NA(),IF(I45&lt;&gt;1,"",IF(E45="未確認","",IF(AND(E45="確定",C45="入庫"),D45,0)))))</f>
        <v/>
      </c>
      <c r="K45" s="5" t="str">
        <f aca="false">IF(M45="","",IF(N45&lt;&gt;0,NA(),IF(I45&lt;&gt;1,"",IF(E45="未確認","",IF(AND(E45="確定",C45="出庫"),D45,0)))))</f>
        <v/>
      </c>
      <c r="L45" s="1" t="str">
        <f aca="false">IF(M45="","",IF(N45&lt;&gt;0,NA(),IF(AND(I45=1,E45="未確認"),1,0)))</f>
        <v/>
      </c>
      <c r="M45" s="1" t="str">
        <f aca="false">IF(COUNTA(A45:H45)=0,"",IF(NOT(AND(ISTEXT(A45),LEN(A45)=8,EXACT(LEFT(A45,4),"MOV-"),ISNUMBER(FIND(MID(A45,5,1)&amp;"x","0x1x2x3x4x5x6x7x8x9x")),ISNUMBER(FIND(MID(A45,6,1)&amp;"x","0x1x2x3x4x5x6x7x8x9x")),ISNUMBER(FIND(MID(A45,7,1)&amp;"x","0x1x2x3x4x5x6x7x8x9x")),ISNUMBER(FIND(MID(A45,8,1)&amp;"x","0x1x2x3x4x5x6x7x8x9x")))),"IDはMOV-と半角数字4桁",IF(COUNTIFS($A$8:$A$107,A45)&gt;1,"記録IDが重複",IF(NOT(IF(ISNUMBER(B45),AND(B45&gt;=43831,B45&lt;73051,B45=INT(B45)),FALSE())),"発生日は時刻なしで必須",IF(NOT(OR(C45="入庫",C45="出庫")),"入出区分を確認",IF(NOT(OR(E45="確定",E45="取消",E45="未確認")),"状態を確認",IF(NOT(OR(F45="新規",F45="訂正",F45="逆移動")),"種別を確認",IF(AND(E45&lt;&gt;"未確認",NOT(IF(ISNUMBER(D45),AND(D45&gt;=1,D45&lt;=1000000,D45=INT(D45)),FALSE()))),"確定/取消の数量は1〜100万個の整数",IF(AND(E45="未確認",COUNTA(D45)&gt;0),"未確認の数量は空欄",IF(NOT(IF(ISNUMBER(H45),AND(H45&gt;=43831,H45&lt;73051,H45=INT(H45)),FALSE())),"記録確認日は時刻なしで必須",IF(OR(B45&gt;H45,H45&gt;入出庫集計!$B$4),"発生日≦確認日≦基準日を確認",IF(AND(F45="新規",COUNTA(G45)&gt;0),"新規の参照元は空欄",IF(AND(F45&lt;&gt;"新規",NOT(AND(ISTEXT(G45),LEN(G45)=8,EXACT(LEFT(G45,4),"MOV-"),ISNUMBER(FIND(MID(G45,5,1)&amp;"x","0x1x2x3x4x5x6x7x8x9x")),ISNUMBER(FIND(MID(G45,6,1)&amp;"x","0x1x2x3x4x5x6x7x8x9x")),ISNUMBER(FIND(MID(G45,7,1)&amp;"x","0x1x2x3x4x5x6x7x8x9x")),ISNUMBER(FIND(MID(G45,8,1)&amp;"x","0x1x2x3x4x5x6x7x8x9x"))))),"訂正/逆移動の参照元IDが必須",IF(AND(F45&lt;&gt;"新規",G45&gt;=A45),"参照元は自分より小さいID",IF(AND(F45&lt;&gt;"新規",COUNTIFS($A$8:$A$107,G45)&lt;&gt;1),"参照元が一意にありません",IF(AND(F45&lt;&gt;"新規",COUNTIFS($A$8:$A$107,G45,$F$8:$F$107,"新規")+COUNTIFS($A$8:$A$107,G45,$F$8:$F$107,"訂正")&lt;&gt;1),"逆移動を訂正/逆移動の元にできません",IF(AND(F45="訂正",COUNTIFS($A$8:$A$107,G45,$E$8:$E$107,"取消")&lt;&gt;1),"訂正の参照元は取消済が必要",IF(AND(F45="訂正",COUNTIFS($F$8:$F$107,"訂正",$G$8:$G$107,G45)&gt;1),"同じ元記録への訂正は1行まで",IF(AND(F45="逆移動",E45&lt;&gt;"取消",COUNTIFS($A$8:$A$107,G45,$E$8:$E$107,"確定")&lt;&gt;1),"有効な逆移動の元は確定が必要",IF(AND(F45="逆移動",E45="取消",COUNTIFS($A$8:$A$107,G45,$E$8:$E$107,"確定")+COUNTIFS($A$8:$A$107,G45,$E$8:$E$107,"取消")&lt;&gt;1),"取消済の逆移動も元の状態を確認",IF(AND(F45="逆移動",COUNTIFS($A$8:$A$107,G45,$C$8:$C$107,"&lt;&gt;"&amp;C45)&lt;&gt;1),"逆移動は元と反対の入出区分",IF(AND(F45="逆移動",B45&lt;SUMIFS($B$8:$B$107,$A$8:$A$107,G45)),"逆移動日が元より前",IF(AND(F45="逆移動",SUMIFS($D$8:$D$107,$F$8:$F$107,"逆移動",$G$8:$G$107,G45,$E$8:$E$107,"確定")&gt;SUMIFS($D$8:$D$107,$A$8:$A$107,G45)),"確定逆移動の合計が元数量を超過","確認済み")))))))))))))))))))))))</f>
        <v/>
      </c>
      <c r="N45" s="1" t="str">
        <f aca="false">IF(M45="","",IF(M45="確認済み",0,1))</f>
        <v/>
      </c>
      <c r="O45" s="1" t="n">
        <f aca="false">IF(COUNTA(A45:H45)=0,IF(AND(M45="",N45="",I45="",J45="",K45="",L45=""),0,1),IF(NOT(AND(ISTEXT(M45),M45=IF(COUNTA(A45:H45)=0,"",IF(NOT(AND(ISTEXT(A45),LEN(A45)=8,EXACT(LEFT(A45,4),"MOV-"),ISNUMBER(FIND(MID(A45,5,1)&amp;"x","0x1x2x3x4x5x6x7x8x9x")),ISNUMBER(FIND(MID(A45,6,1)&amp;"x","0x1x2x3x4x5x6x7x8x9x")),ISNUMBER(FIND(MID(A45,7,1)&amp;"x","0x1x2x3x4x5x6x7x8x9x")),ISNUMBER(FIND(MID(A45,8,1)&amp;"x","0x1x2x3x4x5x6x7x8x9x")))),"IDはMOV-と半角数字4桁",IF(COUNTIFS($A$8:$A$107,A45)&gt;1,"記録IDが重複",IF(NOT(IF(ISNUMBER(B45),AND(B45&gt;=43831,B45&lt;73051,B45=INT(B45)),FALSE())),"発生日は時刻なしで必須",IF(NOT(OR(C45="入庫",C45="出庫")),"入出区分を確認",IF(NOT(OR(E45="確定",E45="取消",E45="未確認")),"状態を確認",IF(NOT(OR(F45="新規",F45="訂正",F45="逆移動")),"種別を確認",IF(AND(E45&lt;&gt;"未確認",NOT(IF(ISNUMBER(D45),AND(D45&gt;=1,D45&lt;=1000000,D45=INT(D45)),FALSE()))),"確定/取消の数量は1〜100万個の整数",IF(AND(E45="未確認",COUNTA(D45)&gt;0),"未確認の数量は空欄",IF(NOT(IF(ISNUMBER(H45),AND(H45&gt;=43831,H45&lt;73051,H45=INT(H45)),FALSE())),"記録確認日は時刻なしで必須",IF(OR(B45&gt;H45,H45&gt;入出庫集計!$B$4),"発生日≦確認日≦基準日を確認",IF(AND(F45="新規",COUNTA(G45)&gt;0),"新規の参照元は空欄",IF(AND(F45&lt;&gt;"新規",NOT(AND(ISTEXT(G45),LEN(G45)=8,EXACT(LEFT(G45,4),"MOV-"),ISNUMBER(FIND(MID(G45,5,1)&amp;"x","0x1x2x3x4x5x6x7x8x9x")),ISNUMBER(FIND(MID(G45,6,1)&amp;"x","0x1x2x3x4x5x6x7x8x9x")),ISNUMBER(FIND(MID(G45,7,1)&amp;"x","0x1x2x3x4x5x6x7x8x9x")),ISNUMBER(FIND(MID(G45,8,1)&amp;"x","0x1x2x3x4x5x6x7x8x9x"))))),"訂正/逆移動の参照元IDが必須",IF(AND(F45&lt;&gt;"新規",G45&gt;=A45),"参照元は自分より小さいID",IF(AND(F45&lt;&gt;"新規",COUNTIFS($A$8:$A$107,G45)&lt;&gt;1),"参照元が一意にありません",IF(AND(F45&lt;&gt;"新規",COUNTIFS($A$8:$A$107,G45,$F$8:$F$107,"新規")+COUNTIFS($A$8:$A$107,G45,$F$8:$F$107,"訂正")&lt;&gt;1),"逆移動を訂正/逆移動の元にできません",IF(AND(F45="訂正",COUNTIFS($A$8:$A$107,G45,$E$8:$E$107,"取消")&lt;&gt;1),"訂正の参照元は取消済が必要",IF(AND(F45="訂正",COUNTIFS($F$8:$F$107,"訂正",$G$8:$G$107,G45)&gt;1),"同じ元記録への訂正は1行まで",IF(AND(F45="逆移動",E45&lt;&gt;"取消",COUNTIFS($A$8:$A$107,G45,$E$8:$E$107,"確定")&lt;&gt;1),"有効な逆移動の元は確定が必要",IF(AND(F45="逆移動",E45="取消",COUNTIFS($A$8:$A$107,G45,$E$8:$E$107,"確定")+COUNTIFS($A$8:$A$107,G45,$E$8:$E$107,"取消")&lt;&gt;1),"取消済の逆移動も元の状態を確認",IF(AND(F45="逆移動",COUNTIFS($A$8:$A$107,G45,$C$8:$C$107,"&lt;&gt;"&amp;C45)&lt;&gt;1),"逆移動は元と反対の入出区分",IF(AND(F45="逆移動",B45&lt;SUMIFS($B$8:$B$107,$A$8:$A$107,G45)),"逆移動日が元より前",IF(AND(F45="逆移動",SUMIFS($D$8:$D$107,$F$8:$F$107,"逆移動",$G$8:$G$107,G45,$E$8:$E$107,"確定")&gt;SUMIFS($D$8:$D$107,$A$8:$A$107,G45)),"確定逆移動の合計が元数量を超過","確認済み"))))))))))))))))))))))),ISNUMBER(N45),N45=IF(M45="確認済み",0,1))),1,IF(N45&lt;&gt;0,0,IF(AND(ISNUMBER(I45),I45=IF(AND(B45&gt;=入出庫集計!$B$3,B45&lt;=入出庫集計!$E$3),1,0),IF(OR(I45&lt;&gt;1,E45="未確認"),ISTEXT(J45),ISNUMBER(J45)),J45=IF(I45&lt;&gt;1,"",IF(E45="未確認","",IF(AND(E45="確定",C45="入庫"),D45,0))),IF(OR(I45&lt;&gt;1,E45="未確認"),ISTEXT(K45),ISNUMBER(K45)),K45=IF(I45&lt;&gt;1,"",IF(E45="未確認","",IF(AND(E45="確定",C45="出庫"),D45,0))),ISNUMBER(L45),L45=IF(AND(I45=1,E45="未確認"),1,0)),0,1))))</f>
        <v>0</v>
      </c>
    </row>
    <row r="46" customFormat="false" ht="30" hidden="false" customHeight="true" outlineLevel="0" collapsed="false">
      <c r="A46" s="4"/>
      <c r="B46" s="10"/>
      <c r="C46" s="11"/>
      <c r="D46" s="12"/>
      <c r="E46" s="11"/>
      <c r="F46" s="11"/>
      <c r="G46" s="14"/>
      <c r="H46" s="10"/>
      <c r="I46" s="1" t="str">
        <f aca="false">IF(M46="","",IF(N46&lt;&gt;0,NA(),IF(AND(B46&gt;=入出庫集計!$B$3,B46&lt;=入出庫集計!$E$3),1,0)))</f>
        <v/>
      </c>
      <c r="J46" s="5" t="str">
        <f aca="false">IF(M46="","",IF(N46&lt;&gt;0,NA(),IF(I46&lt;&gt;1,"",IF(E46="未確認","",IF(AND(E46="確定",C46="入庫"),D46,0)))))</f>
        <v/>
      </c>
      <c r="K46" s="5" t="str">
        <f aca="false">IF(M46="","",IF(N46&lt;&gt;0,NA(),IF(I46&lt;&gt;1,"",IF(E46="未確認","",IF(AND(E46="確定",C46="出庫"),D46,0)))))</f>
        <v/>
      </c>
      <c r="L46" s="1" t="str">
        <f aca="false">IF(M46="","",IF(N46&lt;&gt;0,NA(),IF(AND(I46=1,E46="未確認"),1,0)))</f>
        <v/>
      </c>
      <c r="M46" s="1" t="str">
        <f aca="false">IF(COUNTA(A46:H46)=0,"",IF(NOT(AND(ISTEXT(A46),LEN(A46)=8,EXACT(LEFT(A46,4),"MOV-"),ISNUMBER(FIND(MID(A46,5,1)&amp;"x","0x1x2x3x4x5x6x7x8x9x")),ISNUMBER(FIND(MID(A46,6,1)&amp;"x","0x1x2x3x4x5x6x7x8x9x")),ISNUMBER(FIND(MID(A46,7,1)&amp;"x","0x1x2x3x4x5x6x7x8x9x")),ISNUMBER(FIND(MID(A46,8,1)&amp;"x","0x1x2x3x4x5x6x7x8x9x")))),"IDはMOV-と半角数字4桁",IF(COUNTIFS($A$8:$A$107,A46)&gt;1,"記録IDが重複",IF(NOT(IF(ISNUMBER(B46),AND(B46&gt;=43831,B46&lt;73051,B46=INT(B46)),FALSE())),"発生日は時刻なしで必須",IF(NOT(OR(C46="入庫",C46="出庫")),"入出区分を確認",IF(NOT(OR(E46="確定",E46="取消",E46="未確認")),"状態を確認",IF(NOT(OR(F46="新規",F46="訂正",F46="逆移動")),"種別を確認",IF(AND(E46&lt;&gt;"未確認",NOT(IF(ISNUMBER(D46),AND(D46&gt;=1,D46&lt;=1000000,D46=INT(D46)),FALSE()))),"確定/取消の数量は1〜100万個の整数",IF(AND(E46="未確認",COUNTA(D46)&gt;0),"未確認の数量は空欄",IF(NOT(IF(ISNUMBER(H46),AND(H46&gt;=43831,H46&lt;73051,H46=INT(H46)),FALSE())),"記録確認日は時刻なしで必須",IF(OR(B46&gt;H46,H46&gt;入出庫集計!$B$4),"発生日≦確認日≦基準日を確認",IF(AND(F46="新規",COUNTA(G46)&gt;0),"新規の参照元は空欄",IF(AND(F46&lt;&gt;"新規",NOT(AND(ISTEXT(G46),LEN(G46)=8,EXACT(LEFT(G46,4),"MOV-"),ISNUMBER(FIND(MID(G46,5,1)&amp;"x","0x1x2x3x4x5x6x7x8x9x")),ISNUMBER(FIND(MID(G46,6,1)&amp;"x","0x1x2x3x4x5x6x7x8x9x")),ISNUMBER(FIND(MID(G46,7,1)&amp;"x","0x1x2x3x4x5x6x7x8x9x")),ISNUMBER(FIND(MID(G46,8,1)&amp;"x","0x1x2x3x4x5x6x7x8x9x"))))),"訂正/逆移動の参照元IDが必須",IF(AND(F46&lt;&gt;"新規",G46&gt;=A46),"参照元は自分より小さいID",IF(AND(F46&lt;&gt;"新規",COUNTIFS($A$8:$A$107,G46)&lt;&gt;1),"参照元が一意にありません",IF(AND(F46&lt;&gt;"新規",COUNTIFS($A$8:$A$107,G46,$F$8:$F$107,"新規")+COUNTIFS($A$8:$A$107,G46,$F$8:$F$107,"訂正")&lt;&gt;1),"逆移動を訂正/逆移動の元にできません",IF(AND(F46="訂正",COUNTIFS($A$8:$A$107,G46,$E$8:$E$107,"取消")&lt;&gt;1),"訂正の参照元は取消済が必要",IF(AND(F46="訂正",COUNTIFS($F$8:$F$107,"訂正",$G$8:$G$107,G46)&gt;1),"同じ元記録への訂正は1行まで",IF(AND(F46="逆移動",E46&lt;&gt;"取消",COUNTIFS($A$8:$A$107,G46,$E$8:$E$107,"確定")&lt;&gt;1),"有効な逆移動の元は確定が必要",IF(AND(F46="逆移動",E46="取消",COUNTIFS($A$8:$A$107,G46,$E$8:$E$107,"確定")+COUNTIFS($A$8:$A$107,G46,$E$8:$E$107,"取消")&lt;&gt;1),"取消済の逆移動も元の状態を確認",IF(AND(F46="逆移動",COUNTIFS($A$8:$A$107,G46,$C$8:$C$107,"&lt;&gt;"&amp;C46)&lt;&gt;1),"逆移動は元と反対の入出区分",IF(AND(F46="逆移動",B46&lt;SUMIFS($B$8:$B$107,$A$8:$A$107,G46)),"逆移動日が元より前",IF(AND(F46="逆移動",SUMIFS($D$8:$D$107,$F$8:$F$107,"逆移動",$G$8:$G$107,G46,$E$8:$E$107,"確定")&gt;SUMIFS($D$8:$D$107,$A$8:$A$107,G46)),"確定逆移動の合計が元数量を超過","確認済み")))))))))))))))))))))))</f>
        <v/>
      </c>
      <c r="N46" s="1" t="str">
        <f aca="false">IF(M46="","",IF(M46="確認済み",0,1))</f>
        <v/>
      </c>
      <c r="O46" s="1" t="n">
        <f aca="false">IF(COUNTA(A46:H46)=0,IF(AND(M46="",N46="",I46="",J46="",K46="",L46=""),0,1),IF(NOT(AND(ISTEXT(M46),M46=IF(COUNTA(A46:H46)=0,"",IF(NOT(AND(ISTEXT(A46),LEN(A46)=8,EXACT(LEFT(A46,4),"MOV-"),ISNUMBER(FIND(MID(A46,5,1)&amp;"x","0x1x2x3x4x5x6x7x8x9x")),ISNUMBER(FIND(MID(A46,6,1)&amp;"x","0x1x2x3x4x5x6x7x8x9x")),ISNUMBER(FIND(MID(A46,7,1)&amp;"x","0x1x2x3x4x5x6x7x8x9x")),ISNUMBER(FIND(MID(A46,8,1)&amp;"x","0x1x2x3x4x5x6x7x8x9x")))),"IDはMOV-と半角数字4桁",IF(COUNTIFS($A$8:$A$107,A46)&gt;1,"記録IDが重複",IF(NOT(IF(ISNUMBER(B46),AND(B46&gt;=43831,B46&lt;73051,B46=INT(B46)),FALSE())),"発生日は時刻なしで必須",IF(NOT(OR(C46="入庫",C46="出庫")),"入出区分を確認",IF(NOT(OR(E46="確定",E46="取消",E46="未確認")),"状態を確認",IF(NOT(OR(F46="新規",F46="訂正",F46="逆移動")),"種別を確認",IF(AND(E46&lt;&gt;"未確認",NOT(IF(ISNUMBER(D46),AND(D46&gt;=1,D46&lt;=1000000,D46=INT(D46)),FALSE()))),"確定/取消の数量は1〜100万個の整数",IF(AND(E46="未確認",COUNTA(D46)&gt;0),"未確認の数量は空欄",IF(NOT(IF(ISNUMBER(H46),AND(H46&gt;=43831,H46&lt;73051,H46=INT(H46)),FALSE())),"記録確認日は時刻なしで必須",IF(OR(B46&gt;H46,H46&gt;入出庫集計!$B$4),"発生日≦確認日≦基準日を確認",IF(AND(F46="新規",COUNTA(G46)&gt;0),"新規の参照元は空欄",IF(AND(F46&lt;&gt;"新規",NOT(AND(ISTEXT(G46),LEN(G46)=8,EXACT(LEFT(G46,4),"MOV-"),ISNUMBER(FIND(MID(G46,5,1)&amp;"x","0x1x2x3x4x5x6x7x8x9x")),ISNUMBER(FIND(MID(G46,6,1)&amp;"x","0x1x2x3x4x5x6x7x8x9x")),ISNUMBER(FIND(MID(G46,7,1)&amp;"x","0x1x2x3x4x5x6x7x8x9x")),ISNUMBER(FIND(MID(G46,8,1)&amp;"x","0x1x2x3x4x5x6x7x8x9x"))))),"訂正/逆移動の参照元IDが必須",IF(AND(F46&lt;&gt;"新規",G46&gt;=A46),"参照元は自分より小さいID",IF(AND(F46&lt;&gt;"新規",COUNTIFS($A$8:$A$107,G46)&lt;&gt;1),"参照元が一意にありません",IF(AND(F46&lt;&gt;"新規",COUNTIFS($A$8:$A$107,G46,$F$8:$F$107,"新規")+COUNTIFS($A$8:$A$107,G46,$F$8:$F$107,"訂正")&lt;&gt;1),"逆移動を訂正/逆移動の元にできません",IF(AND(F46="訂正",COUNTIFS($A$8:$A$107,G46,$E$8:$E$107,"取消")&lt;&gt;1),"訂正の参照元は取消済が必要",IF(AND(F46="訂正",COUNTIFS($F$8:$F$107,"訂正",$G$8:$G$107,G46)&gt;1),"同じ元記録への訂正は1行まで",IF(AND(F46="逆移動",E46&lt;&gt;"取消",COUNTIFS($A$8:$A$107,G46,$E$8:$E$107,"確定")&lt;&gt;1),"有効な逆移動の元は確定が必要",IF(AND(F46="逆移動",E46="取消",COUNTIFS($A$8:$A$107,G46,$E$8:$E$107,"確定")+COUNTIFS($A$8:$A$107,G46,$E$8:$E$107,"取消")&lt;&gt;1),"取消済の逆移動も元の状態を確認",IF(AND(F46="逆移動",COUNTIFS($A$8:$A$107,G46,$C$8:$C$107,"&lt;&gt;"&amp;C46)&lt;&gt;1),"逆移動は元と反対の入出区分",IF(AND(F46="逆移動",B46&lt;SUMIFS($B$8:$B$107,$A$8:$A$107,G46)),"逆移動日が元より前",IF(AND(F46="逆移動",SUMIFS($D$8:$D$107,$F$8:$F$107,"逆移動",$G$8:$G$107,G46,$E$8:$E$107,"確定")&gt;SUMIFS($D$8:$D$107,$A$8:$A$107,G46)),"確定逆移動の合計が元数量を超過","確認済み"))))))))))))))))))))))),ISNUMBER(N46),N46=IF(M46="確認済み",0,1))),1,IF(N46&lt;&gt;0,0,IF(AND(ISNUMBER(I46),I46=IF(AND(B46&gt;=入出庫集計!$B$3,B46&lt;=入出庫集計!$E$3),1,0),IF(OR(I46&lt;&gt;1,E46="未確認"),ISTEXT(J46),ISNUMBER(J46)),J46=IF(I46&lt;&gt;1,"",IF(E46="未確認","",IF(AND(E46="確定",C46="入庫"),D46,0))),IF(OR(I46&lt;&gt;1,E46="未確認"),ISTEXT(K46),ISNUMBER(K46)),K46=IF(I46&lt;&gt;1,"",IF(E46="未確認","",IF(AND(E46="確定",C46="出庫"),D46,0))),ISNUMBER(L46),L46=IF(AND(I46=1,E46="未確認"),1,0)),0,1))))</f>
        <v>0</v>
      </c>
    </row>
    <row r="47" customFormat="false" ht="30" hidden="false" customHeight="true" outlineLevel="0" collapsed="false">
      <c r="A47" s="4"/>
      <c r="B47" s="10"/>
      <c r="C47" s="11"/>
      <c r="D47" s="12"/>
      <c r="E47" s="11"/>
      <c r="F47" s="11"/>
      <c r="G47" s="14"/>
      <c r="H47" s="10"/>
      <c r="I47" s="1" t="str">
        <f aca="false">IF(M47="","",IF(N47&lt;&gt;0,NA(),IF(AND(B47&gt;=入出庫集計!$B$3,B47&lt;=入出庫集計!$E$3),1,0)))</f>
        <v/>
      </c>
      <c r="J47" s="5" t="str">
        <f aca="false">IF(M47="","",IF(N47&lt;&gt;0,NA(),IF(I47&lt;&gt;1,"",IF(E47="未確認","",IF(AND(E47="確定",C47="入庫"),D47,0)))))</f>
        <v/>
      </c>
      <c r="K47" s="5" t="str">
        <f aca="false">IF(M47="","",IF(N47&lt;&gt;0,NA(),IF(I47&lt;&gt;1,"",IF(E47="未確認","",IF(AND(E47="確定",C47="出庫"),D47,0)))))</f>
        <v/>
      </c>
      <c r="L47" s="1" t="str">
        <f aca="false">IF(M47="","",IF(N47&lt;&gt;0,NA(),IF(AND(I47=1,E47="未確認"),1,0)))</f>
        <v/>
      </c>
      <c r="M47" s="1" t="str">
        <f aca="false">IF(COUNTA(A47:H47)=0,"",IF(NOT(AND(ISTEXT(A47),LEN(A47)=8,EXACT(LEFT(A47,4),"MOV-"),ISNUMBER(FIND(MID(A47,5,1)&amp;"x","0x1x2x3x4x5x6x7x8x9x")),ISNUMBER(FIND(MID(A47,6,1)&amp;"x","0x1x2x3x4x5x6x7x8x9x")),ISNUMBER(FIND(MID(A47,7,1)&amp;"x","0x1x2x3x4x5x6x7x8x9x")),ISNUMBER(FIND(MID(A47,8,1)&amp;"x","0x1x2x3x4x5x6x7x8x9x")))),"IDはMOV-と半角数字4桁",IF(COUNTIFS($A$8:$A$107,A47)&gt;1,"記録IDが重複",IF(NOT(IF(ISNUMBER(B47),AND(B47&gt;=43831,B47&lt;73051,B47=INT(B47)),FALSE())),"発生日は時刻なしで必須",IF(NOT(OR(C47="入庫",C47="出庫")),"入出区分を確認",IF(NOT(OR(E47="確定",E47="取消",E47="未確認")),"状態を確認",IF(NOT(OR(F47="新規",F47="訂正",F47="逆移動")),"種別を確認",IF(AND(E47&lt;&gt;"未確認",NOT(IF(ISNUMBER(D47),AND(D47&gt;=1,D47&lt;=1000000,D47=INT(D47)),FALSE()))),"確定/取消の数量は1〜100万個の整数",IF(AND(E47="未確認",COUNTA(D47)&gt;0),"未確認の数量は空欄",IF(NOT(IF(ISNUMBER(H47),AND(H47&gt;=43831,H47&lt;73051,H47=INT(H47)),FALSE())),"記録確認日は時刻なしで必須",IF(OR(B47&gt;H47,H47&gt;入出庫集計!$B$4),"発生日≦確認日≦基準日を確認",IF(AND(F47="新規",COUNTA(G47)&gt;0),"新規の参照元は空欄",IF(AND(F47&lt;&gt;"新規",NOT(AND(ISTEXT(G47),LEN(G47)=8,EXACT(LEFT(G47,4),"MOV-"),ISNUMBER(FIND(MID(G47,5,1)&amp;"x","0x1x2x3x4x5x6x7x8x9x")),ISNUMBER(FIND(MID(G47,6,1)&amp;"x","0x1x2x3x4x5x6x7x8x9x")),ISNUMBER(FIND(MID(G47,7,1)&amp;"x","0x1x2x3x4x5x6x7x8x9x")),ISNUMBER(FIND(MID(G47,8,1)&amp;"x","0x1x2x3x4x5x6x7x8x9x"))))),"訂正/逆移動の参照元IDが必須",IF(AND(F47&lt;&gt;"新規",G47&gt;=A47),"参照元は自分より小さいID",IF(AND(F47&lt;&gt;"新規",COUNTIFS($A$8:$A$107,G47)&lt;&gt;1),"参照元が一意にありません",IF(AND(F47&lt;&gt;"新規",COUNTIFS($A$8:$A$107,G47,$F$8:$F$107,"新規")+COUNTIFS($A$8:$A$107,G47,$F$8:$F$107,"訂正")&lt;&gt;1),"逆移動を訂正/逆移動の元にできません",IF(AND(F47="訂正",COUNTIFS($A$8:$A$107,G47,$E$8:$E$107,"取消")&lt;&gt;1),"訂正の参照元は取消済が必要",IF(AND(F47="訂正",COUNTIFS($F$8:$F$107,"訂正",$G$8:$G$107,G47)&gt;1),"同じ元記録への訂正は1行まで",IF(AND(F47="逆移動",E47&lt;&gt;"取消",COUNTIFS($A$8:$A$107,G47,$E$8:$E$107,"確定")&lt;&gt;1),"有効な逆移動の元は確定が必要",IF(AND(F47="逆移動",E47="取消",COUNTIFS($A$8:$A$107,G47,$E$8:$E$107,"確定")+COUNTIFS($A$8:$A$107,G47,$E$8:$E$107,"取消")&lt;&gt;1),"取消済の逆移動も元の状態を確認",IF(AND(F47="逆移動",COUNTIFS($A$8:$A$107,G47,$C$8:$C$107,"&lt;&gt;"&amp;C47)&lt;&gt;1),"逆移動は元と反対の入出区分",IF(AND(F47="逆移動",B47&lt;SUMIFS($B$8:$B$107,$A$8:$A$107,G47)),"逆移動日が元より前",IF(AND(F47="逆移動",SUMIFS($D$8:$D$107,$F$8:$F$107,"逆移動",$G$8:$G$107,G47,$E$8:$E$107,"確定")&gt;SUMIFS($D$8:$D$107,$A$8:$A$107,G47)),"確定逆移動の合計が元数量を超過","確認済み")))))))))))))))))))))))</f>
        <v/>
      </c>
      <c r="N47" s="1" t="str">
        <f aca="false">IF(M47="","",IF(M47="確認済み",0,1))</f>
        <v/>
      </c>
      <c r="O47" s="1" t="n">
        <f aca="false">IF(COUNTA(A47:H47)=0,IF(AND(M47="",N47="",I47="",J47="",K47="",L47=""),0,1),IF(NOT(AND(ISTEXT(M47),M47=IF(COUNTA(A47:H47)=0,"",IF(NOT(AND(ISTEXT(A47),LEN(A47)=8,EXACT(LEFT(A47,4),"MOV-"),ISNUMBER(FIND(MID(A47,5,1)&amp;"x","0x1x2x3x4x5x6x7x8x9x")),ISNUMBER(FIND(MID(A47,6,1)&amp;"x","0x1x2x3x4x5x6x7x8x9x")),ISNUMBER(FIND(MID(A47,7,1)&amp;"x","0x1x2x3x4x5x6x7x8x9x")),ISNUMBER(FIND(MID(A47,8,1)&amp;"x","0x1x2x3x4x5x6x7x8x9x")))),"IDはMOV-と半角数字4桁",IF(COUNTIFS($A$8:$A$107,A47)&gt;1,"記録IDが重複",IF(NOT(IF(ISNUMBER(B47),AND(B47&gt;=43831,B47&lt;73051,B47=INT(B47)),FALSE())),"発生日は時刻なしで必須",IF(NOT(OR(C47="入庫",C47="出庫")),"入出区分を確認",IF(NOT(OR(E47="確定",E47="取消",E47="未確認")),"状態を確認",IF(NOT(OR(F47="新規",F47="訂正",F47="逆移動")),"種別を確認",IF(AND(E47&lt;&gt;"未確認",NOT(IF(ISNUMBER(D47),AND(D47&gt;=1,D47&lt;=1000000,D47=INT(D47)),FALSE()))),"確定/取消の数量は1〜100万個の整数",IF(AND(E47="未確認",COUNTA(D47)&gt;0),"未確認の数量は空欄",IF(NOT(IF(ISNUMBER(H47),AND(H47&gt;=43831,H47&lt;73051,H47=INT(H47)),FALSE())),"記録確認日は時刻なしで必須",IF(OR(B47&gt;H47,H47&gt;入出庫集計!$B$4),"発生日≦確認日≦基準日を確認",IF(AND(F47="新規",COUNTA(G47)&gt;0),"新規の参照元は空欄",IF(AND(F47&lt;&gt;"新規",NOT(AND(ISTEXT(G47),LEN(G47)=8,EXACT(LEFT(G47,4),"MOV-"),ISNUMBER(FIND(MID(G47,5,1)&amp;"x","0x1x2x3x4x5x6x7x8x9x")),ISNUMBER(FIND(MID(G47,6,1)&amp;"x","0x1x2x3x4x5x6x7x8x9x")),ISNUMBER(FIND(MID(G47,7,1)&amp;"x","0x1x2x3x4x5x6x7x8x9x")),ISNUMBER(FIND(MID(G47,8,1)&amp;"x","0x1x2x3x4x5x6x7x8x9x"))))),"訂正/逆移動の参照元IDが必須",IF(AND(F47&lt;&gt;"新規",G47&gt;=A47),"参照元は自分より小さいID",IF(AND(F47&lt;&gt;"新規",COUNTIFS($A$8:$A$107,G47)&lt;&gt;1),"参照元が一意にありません",IF(AND(F47&lt;&gt;"新規",COUNTIFS($A$8:$A$107,G47,$F$8:$F$107,"新規")+COUNTIFS($A$8:$A$107,G47,$F$8:$F$107,"訂正")&lt;&gt;1),"逆移動を訂正/逆移動の元にできません",IF(AND(F47="訂正",COUNTIFS($A$8:$A$107,G47,$E$8:$E$107,"取消")&lt;&gt;1),"訂正の参照元は取消済が必要",IF(AND(F47="訂正",COUNTIFS($F$8:$F$107,"訂正",$G$8:$G$107,G47)&gt;1),"同じ元記録への訂正は1行まで",IF(AND(F47="逆移動",E47&lt;&gt;"取消",COUNTIFS($A$8:$A$107,G47,$E$8:$E$107,"確定")&lt;&gt;1),"有効な逆移動の元は確定が必要",IF(AND(F47="逆移動",E47="取消",COUNTIFS($A$8:$A$107,G47,$E$8:$E$107,"確定")+COUNTIFS($A$8:$A$107,G47,$E$8:$E$107,"取消")&lt;&gt;1),"取消済の逆移動も元の状態を確認",IF(AND(F47="逆移動",COUNTIFS($A$8:$A$107,G47,$C$8:$C$107,"&lt;&gt;"&amp;C47)&lt;&gt;1),"逆移動は元と反対の入出区分",IF(AND(F47="逆移動",B47&lt;SUMIFS($B$8:$B$107,$A$8:$A$107,G47)),"逆移動日が元より前",IF(AND(F47="逆移動",SUMIFS($D$8:$D$107,$F$8:$F$107,"逆移動",$G$8:$G$107,G47,$E$8:$E$107,"確定")&gt;SUMIFS($D$8:$D$107,$A$8:$A$107,G47)),"確定逆移動の合計が元数量を超過","確認済み"))))))))))))))))))))))),ISNUMBER(N47),N47=IF(M47="確認済み",0,1))),1,IF(N47&lt;&gt;0,0,IF(AND(ISNUMBER(I47),I47=IF(AND(B47&gt;=入出庫集計!$B$3,B47&lt;=入出庫集計!$E$3),1,0),IF(OR(I47&lt;&gt;1,E47="未確認"),ISTEXT(J47),ISNUMBER(J47)),J47=IF(I47&lt;&gt;1,"",IF(E47="未確認","",IF(AND(E47="確定",C47="入庫"),D47,0))),IF(OR(I47&lt;&gt;1,E47="未確認"),ISTEXT(K47),ISNUMBER(K47)),K47=IF(I47&lt;&gt;1,"",IF(E47="未確認","",IF(AND(E47="確定",C47="出庫"),D47,0))),ISNUMBER(L47),L47=IF(AND(I47=1,E47="未確認"),1,0)),0,1))))</f>
        <v>0</v>
      </c>
    </row>
    <row r="48" customFormat="false" ht="30" hidden="false" customHeight="true" outlineLevel="0" collapsed="false">
      <c r="A48" s="4"/>
      <c r="B48" s="10"/>
      <c r="C48" s="11"/>
      <c r="D48" s="12"/>
      <c r="E48" s="11"/>
      <c r="F48" s="11"/>
      <c r="G48" s="14"/>
      <c r="H48" s="10"/>
      <c r="I48" s="1" t="str">
        <f aca="false">IF(M48="","",IF(N48&lt;&gt;0,NA(),IF(AND(B48&gt;=入出庫集計!$B$3,B48&lt;=入出庫集計!$E$3),1,0)))</f>
        <v/>
      </c>
      <c r="J48" s="5" t="str">
        <f aca="false">IF(M48="","",IF(N48&lt;&gt;0,NA(),IF(I48&lt;&gt;1,"",IF(E48="未確認","",IF(AND(E48="確定",C48="入庫"),D48,0)))))</f>
        <v/>
      </c>
      <c r="K48" s="5" t="str">
        <f aca="false">IF(M48="","",IF(N48&lt;&gt;0,NA(),IF(I48&lt;&gt;1,"",IF(E48="未確認","",IF(AND(E48="確定",C48="出庫"),D48,0)))))</f>
        <v/>
      </c>
      <c r="L48" s="1" t="str">
        <f aca="false">IF(M48="","",IF(N48&lt;&gt;0,NA(),IF(AND(I48=1,E48="未確認"),1,0)))</f>
        <v/>
      </c>
      <c r="M48" s="1" t="str">
        <f aca="false">IF(COUNTA(A48:H48)=0,"",IF(NOT(AND(ISTEXT(A48),LEN(A48)=8,EXACT(LEFT(A48,4),"MOV-"),ISNUMBER(FIND(MID(A48,5,1)&amp;"x","0x1x2x3x4x5x6x7x8x9x")),ISNUMBER(FIND(MID(A48,6,1)&amp;"x","0x1x2x3x4x5x6x7x8x9x")),ISNUMBER(FIND(MID(A48,7,1)&amp;"x","0x1x2x3x4x5x6x7x8x9x")),ISNUMBER(FIND(MID(A48,8,1)&amp;"x","0x1x2x3x4x5x6x7x8x9x")))),"IDはMOV-と半角数字4桁",IF(COUNTIFS($A$8:$A$107,A48)&gt;1,"記録IDが重複",IF(NOT(IF(ISNUMBER(B48),AND(B48&gt;=43831,B48&lt;73051,B48=INT(B48)),FALSE())),"発生日は時刻なしで必須",IF(NOT(OR(C48="入庫",C48="出庫")),"入出区分を確認",IF(NOT(OR(E48="確定",E48="取消",E48="未確認")),"状態を確認",IF(NOT(OR(F48="新規",F48="訂正",F48="逆移動")),"種別を確認",IF(AND(E48&lt;&gt;"未確認",NOT(IF(ISNUMBER(D48),AND(D48&gt;=1,D48&lt;=1000000,D48=INT(D48)),FALSE()))),"確定/取消の数量は1〜100万個の整数",IF(AND(E48="未確認",COUNTA(D48)&gt;0),"未確認の数量は空欄",IF(NOT(IF(ISNUMBER(H48),AND(H48&gt;=43831,H48&lt;73051,H48=INT(H48)),FALSE())),"記録確認日は時刻なしで必須",IF(OR(B48&gt;H48,H48&gt;入出庫集計!$B$4),"発生日≦確認日≦基準日を確認",IF(AND(F48="新規",COUNTA(G48)&gt;0),"新規の参照元は空欄",IF(AND(F48&lt;&gt;"新規",NOT(AND(ISTEXT(G48),LEN(G48)=8,EXACT(LEFT(G48,4),"MOV-"),ISNUMBER(FIND(MID(G48,5,1)&amp;"x","0x1x2x3x4x5x6x7x8x9x")),ISNUMBER(FIND(MID(G48,6,1)&amp;"x","0x1x2x3x4x5x6x7x8x9x")),ISNUMBER(FIND(MID(G48,7,1)&amp;"x","0x1x2x3x4x5x6x7x8x9x")),ISNUMBER(FIND(MID(G48,8,1)&amp;"x","0x1x2x3x4x5x6x7x8x9x"))))),"訂正/逆移動の参照元IDが必須",IF(AND(F48&lt;&gt;"新規",G48&gt;=A48),"参照元は自分より小さいID",IF(AND(F48&lt;&gt;"新規",COUNTIFS($A$8:$A$107,G48)&lt;&gt;1),"参照元が一意にありません",IF(AND(F48&lt;&gt;"新規",COUNTIFS($A$8:$A$107,G48,$F$8:$F$107,"新規")+COUNTIFS($A$8:$A$107,G48,$F$8:$F$107,"訂正")&lt;&gt;1),"逆移動を訂正/逆移動の元にできません",IF(AND(F48="訂正",COUNTIFS($A$8:$A$107,G48,$E$8:$E$107,"取消")&lt;&gt;1),"訂正の参照元は取消済が必要",IF(AND(F48="訂正",COUNTIFS($F$8:$F$107,"訂正",$G$8:$G$107,G48)&gt;1),"同じ元記録への訂正は1行まで",IF(AND(F48="逆移動",E48&lt;&gt;"取消",COUNTIFS($A$8:$A$107,G48,$E$8:$E$107,"確定")&lt;&gt;1),"有効な逆移動の元は確定が必要",IF(AND(F48="逆移動",E48="取消",COUNTIFS($A$8:$A$107,G48,$E$8:$E$107,"確定")+COUNTIFS($A$8:$A$107,G48,$E$8:$E$107,"取消")&lt;&gt;1),"取消済の逆移動も元の状態を確認",IF(AND(F48="逆移動",COUNTIFS($A$8:$A$107,G48,$C$8:$C$107,"&lt;&gt;"&amp;C48)&lt;&gt;1),"逆移動は元と反対の入出区分",IF(AND(F48="逆移動",B48&lt;SUMIFS($B$8:$B$107,$A$8:$A$107,G48)),"逆移動日が元より前",IF(AND(F48="逆移動",SUMIFS($D$8:$D$107,$F$8:$F$107,"逆移動",$G$8:$G$107,G48,$E$8:$E$107,"確定")&gt;SUMIFS($D$8:$D$107,$A$8:$A$107,G48)),"確定逆移動の合計が元数量を超過","確認済み")))))))))))))))))))))))</f>
        <v/>
      </c>
      <c r="N48" s="1" t="str">
        <f aca="false">IF(M48="","",IF(M48="確認済み",0,1))</f>
        <v/>
      </c>
      <c r="O48" s="1" t="n">
        <f aca="false">IF(COUNTA(A48:H48)=0,IF(AND(M48="",N48="",I48="",J48="",K48="",L48=""),0,1),IF(NOT(AND(ISTEXT(M48),M48=IF(COUNTA(A48:H48)=0,"",IF(NOT(AND(ISTEXT(A48),LEN(A48)=8,EXACT(LEFT(A48,4),"MOV-"),ISNUMBER(FIND(MID(A48,5,1)&amp;"x","0x1x2x3x4x5x6x7x8x9x")),ISNUMBER(FIND(MID(A48,6,1)&amp;"x","0x1x2x3x4x5x6x7x8x9x")),ISNUMBER(FIND(MID(A48,7,1)&amp;"x","0x1x2x3x4x5x6x7x8x9x")),ISNUMBER(FIND(MID(A48,8,1)&amp;"x","0x1x2x3x4x5x6x7x8x9x")))),"IDはMOV-と半角数字4桁",IF(COUNTIFS($A$8:$A$107,A48)&gt;1,"記録IDが重複",IF(NOT(IF(ISNUMBER(B48),AND(B48&gt;=43831,B48&lt;73051,B48=INT(B48)),FALSE())),"発生日は時刻なしで必須",IF(NOT(OR(C48="入庫",C48="出庫")),"入出区分を確認",IF(NOT(OR(E48="確定",E48="取消",E48="未確認")),"状態を確認",IF(NOT(OR(F48="新規",F48="訂正",F48="逆移動")),"種別を確認",IF(AND(E48&lt;&gt;"未確認",NOT(IF(ISNUMBER(D48),AND(D48&gt;=1,D48&lt;=1000000,D48=INT(D48)),FALSE()))),"確定/取消の数量は1〜100万個の整数",IF(AND(E48="未確認",COUNTA(D48)&gt;0),"未確認の数量は空欄",IF(NOT(IF(ISNUMBER(H48),AND(H48&gt;=43831,H48&lt;73051,H48=INT(H48)),FALSE())),"記録確認日は時刻なしで必須",IF(OR(B48&gt;H48,H48&gt;入出庫集計!$B$4),"発生日≦確認日≦基準日を確認",IF(AND(F48="新規",COUNTA(G48)&gt;0),"新規の参照元は空欄",IF(AND(F48&lt;&gt;"新規",NOT(AND(ISTEXT(G48),LEN(G48)=8,EXACT(LEFT(G48,4),"MOV-"),ISNUMBER(FIND(MID(G48,5,1)&amp;"x","0x1x2x3x4x5x6x7x8x9x")),ISNUMBER(FIND(MID(G48,6,1)&amp;"x","0x1x2x3x4x5x6x7x8x9x")),ISNUMBER(FIND(MID(G48,7,1)&amp;"x","0x1x2x3x4x5x6x7x8x9x")),ISNUMBER(FIND(MID(G48,8,1)&amp;"x","0x1x2x3x4x5x6x7x8x9x"))))),"訂正/逆移動の参照元IDが必須",IF(AND(F48&lt;&gt;"新規",G48&gt;=A48),"参照元は自分より小さいID",IF(AND(F48&lt;&gt;"新規",COUNTIFS($A$8:$A$107,G48)&lt;&gt;1),"参照元が一意にありません",IF(AND(F48&lt;&gt;"新規",COUNTIFS($A$8:$A$107,G48,$F$8:$F$107,"新規")+COUNTIFS($A$8:$A$107,G48,$F$8:$F$107,"訂正")&lt;&gt;1),"逆移動を訂正/逆移動の元にできません",IF(AND(F48="訂正",COUNTIFS($A$8:$A$107,G48,$E$8:$E$107,"取消")&lt;&gt;1),"訂正の参照元は取消済が必要",IF(AND(F48="訂正",COUNTIFS($F$8:$F$107,"訂正",$G$8:$G$107,G48)&gt;1),"同じ元記録への訂正は1行まで",IF(AND(F48="逆移動",E48&lt;&gt;"取消",COUNTIFS($A$8:$A$107,G48,$E$8:$E$107,"確定")&lt;&gt;1),"有効な逆移動の元は確定が必要",IF(AND(F48="逆移動",E48="取消",COUNTIFS($A$8:$A$107,G48,$E$8:$E$107,"確定")+COUNTIFS($A$8:$A$107,G48,$E$8:$E$107,"取消")&lt;&gt;1),"取消済の逆移動も元の状態を確認",IF(AND(F48="逆移動",COUNTIFS($A$8:$A$107,G48,$C$8:$C$107,"&lt;&gt;"&amp;C48)&lt;&gt;1),"逆移動は元と反対の入出区分",IF(AND(F48="逆移動",B48&lt;SUMIFS($B$8:$B$107,$A$8:$A$107,G48)),"逆移動日が元より前",IF(AND(F48="逆移動",SUMIFS($D$8:$D$107,$F$8:$F$107,"逆移動",$G$8:$G$107,G48,$E$8:$E$107,"確定")&gt;SUMIFS($D$8:$D$107,$A$8:$A$107,G48)),"確定逆移動の合計が元数量を超過","確認済み"))))))))))))))))))))))),ISNUMBER(N48),N48=IF(M48="確認済み",0,1))),1,IF(N48&lt;&gt;0,0,IF(AND(ISNUMBER(I48),I48=IF(AND(B48&gt;=入出庫集計!$B$3,B48&lt;=入出庫集計!$E$3),1,0),IF(OR(I48&lt;&gt;1,E48="未確認"),ISTEXT(J48),ISNUMBER(J48)),J48=IF(I48&lt;&gt;1,"",IF(E48="未確認","",IF(AND(E48="確定",C48="入庫"),D48,0))),IF(OR(I48&lt;&gt;1,E48="未確認"),ISTEXT(K48),ISNUMBER(K48)),K48=IF(I48&lt;&gt;1,"",IF(E48="未確認","",IF(AND(E48="確定",C48="出庫"),D48,0))),ISNUMBER(L48),L48=IF(AND(I48=1,E48="未確認"),1,0)),0,1))))</f>
        <v>0</v>
      </c>
    </row>
    <row r="49" customFormat="false" ht="30" hidden="false" customHeight="true" outlineLevel="0" collapsed="false">
      <c r="A49" s="4"/>
      <c r="B49" s="10"/>
      <c r="C49" s="11"/>
      <c r="D49" s="12"/>
      <c r="E49" s="11"/>
      <c r="F49" s="11"/>
      <c r="G49" s="14"/>
      <c r="H49" s="10"/>
      <c r="I49" s="1" t="str">
        <f aca="false">IF(M49="","",IF(N49&lt;&gt;0,NA(),IF(AND(B49&gt;=入出庫集計!$B$3,B49&lt;=入出庫集計!$E$3),1,0)))</f>
        <v/>
      </c>
      <c r="J49" s="5" t="str">
        <f aca="false">IF(M49="","",IF(N49&lt;&gt;0,NA(),IF(I49&lt;&gt;1,"",IF(E49="未確認","",IF(AND(E49="確定",C49="入庫"),D49,0)))))</f>
        <v/>
      </c>
      <c r="K49" s="5" t="str">
        <f aca="false">IF(M49="","",IF(N49&lt;&gt;0,NA(),IF(I49&lt;&gt;1,"",IF(E49="未確認","",IF(AND(E49="確定",C49="出庫"),D49,0)))))</f>
        <v/>
      </c>
      <c r="L49" s="1" t="str">
        <f aca="false">IF(M49="","",IF(N49&lt;&gt;0,NA(),IF(AND(I49=1,E49="未確認"),1,0)))</f>
        <v/>
      </c>
      <c r="M49" s="1" t="str">
        <f aca="false">IF(COUNTA(A49:H49)=0,"",IF(NOT(AND(ISTEXT(A49),LEN(A49)=8,EXACT(LEFT(A49,4),"MOV-"),ISNUMBER(FIND(MID(A49,5,1)&amp;"x","0x1x2x3x4x5x6x7x8x9x")),ISNUMBER(FIND(MID(A49,6,1)&amp;"x","0x1x2x3x4x5x6x7x8x9x")),ISNUMBER(FIND(MID(A49,7,1)&amp;"x","0x1x2x3x4x5x6x7x8x9x")),ISNUMBER(FIND(MID(A49,8,1)&amp;"x","0x1x2x3x4x5x6x7x8x9x")))),"IDはMOV-と半角数字4桁",IF(COUNTIFS($A$8:$A$107,A49)&gt;1,"記録IDが重複",IF(NOT(IF(ISNUMBER(B49),AND(B49&gt;=43831,B49&lt;73051,B49=INT(B49)),FALSE())),"発生日は時刻なしで必須",IF(NOT(OR(C49="入庫",C49="出庫")),"入出区分を確認",IF(NOT(OR(E49="確定",E49="取消",E49="未確認")),"状態を確認",IF(NOT(OR(F49="新規",F49="訂正",F49="逆移動")),"種別を確認",IF(AND(E49&lt;&gt;"未確認",NOT(IF(ISNUMBER(D49),AND(D49&gt;=1,D49&lt;=1000000,D49=INT(D49)),FALSE()))),"確定/取消の数量は1〜100万個の整数",IF(AND(E49="未確認",COUNTA(D49)&gt;0),"未確認の数量は空欄",IF(NOT(IF(ISNUMBER(H49),AND(H49&gt;=43831,H49&lt;73051,H49=INT(H49)),FALSE())),"記録確認日は時刻なしで必須",IF(OR(B49&gt;H49,H49&gt;入出庫集計!$B$4),"発生日≦確認日≦基準日を確認",IF(AND(F49="新規",COUNTA(G49)&gt;0),"新規の参照元は空欄",IF(AND(F49&lt;&gt;"新規",NOT(AND(ISTEXT(G49),LEN(G49)=8,EXACT(LEFT(G49,4),"MOV-"),ISNUMBER(FIND(MID(G49,5,1)&amp;"x","0x1x2x3x4x5x6x7x8x9x")),ISNUMBER(FIND(MID(G49,6,1)&amp;"x","0x1x2x3x4x5x6x7x8x9x")),ISNUMBER(FIND(MID(G49,7,1)&amp;"x","0x1x2x3x4x5x6x7x8x9x")),ISNUMBER(FIND(MID(G49,8,1)&amp;"x","0x1x2x3x4x5x6x7x8x9x"))))),"訂正/逆移動の参照元IDが必須",IF(AND(F49&lt;&gt;"新規",G49&gt;=A49),"参照元は自分より小さいID",IF(AND(F49&lt;&gt;"新規",COUNTIFS($A$8:$A$107,G49)&lt;&gt;1),"参照元が一意にありません",IF(AND(F49&lt;&gt;"新規",COUNTIFS($A$8:$A$107,G49,$F$8:$F$107,"新規")+COUNTIFS($A$8:$A$107,G49,$F$8:$F$107,"訂正")&lt;&gt;1),"逆移動を訂正/逆移動の元にできません",IF(AND(F49="訂正",COUNTIFS($A$8:$A$107,G49,$E$8:$E$107,"取消")&lt;&gt;1),"訂正の参照元は取消済が必要",IF(AND(F49="訂正",COUNTIFS($F$8:$F$107,"訂正",$G$8:$G$107,G49)&gt;1),"同じ元記録への訂正は1行まで",IF(AND(F49="逆移動",E49&lt;&gt;"取消",COUNTIFS($A$8:$A$107,G49,$E$8:$E$107,"確定")&lt;&gt;1),"有効な逆移動の元は確定が必要",IF(AND(F49="逆移動",E49="取消",COUNTIFS($A$8:$A$107,G49,$E$8:$E$107,"確定")+COUNTIFS($A$8:$A$107,G49,$E$8:$E$107,"取消")&lt;&gt;1),"取消済の逆移動も元の状態を確認",IF(AND(F49="逆移動",COUNTIFS($A$8:$A$107,G49,$C$8:$C$107,"&lt;&gt;"&amp;C49)&lt;&gt;1),"逆移動は元と反対の入出区分",IF(AND(F49="逆移動",B49&lt;SUMIFS($B$8:$B$107,$A$8:$A$107,G49)),"逆移動日が元より前",IF(AND(F49="逆移動",SUMIFS($D$8:$D$107,$F$8:$F$107,"逆移動",$G$8:$G$107,G49,$E$8:$E$107,"確定")&gt;SUMIFS($D$8:$D$107,$A$8:$A$107,G49)),"確定逆移動の合計が元数量を超過","確認済み")))))))))))))))))))))))</f>
        <v/>
      </c>
      <c r="N49" s="1" t="str">
        <f aca="false">IF(M49="","",IF(M49="確認済み",0,1))</f>
        <v/>
      </c>
      <c r="O49" s="1" t="n">
        <f aca="false">IF(COUNTA(A49:H49)=0,IF(AND(M49="",N49="",I49="",J49="",K49="",L49=""),0,1),IF(NOT(AND(ISTEXT(M49),M49=IF(COUNTA(A49:H49)=0,"",IF(NOT(AND(ISTEXT(A49),LEN(A49)=8,EXACT(LEFT(A49,4),"MOV-"),ISNUMBER(FIND(MID(A49,5,1)&amp;"x","0x1x2x3x4x5x6x7x8x9x")),ISNUMBER(FIND(MID(A49,6,1)&amp;"x","0x1x2x3x4x5x6x7x8x9x")),ISNUMBER(FIND(MID(A49,7,1)&amp;"x","0x1x2x3x4x5x6x7x8x9x")),ISNUMBER(FIND(MID(A49,8,1)&amp;"x","0x1x2x3x4x5x6x7x8x9x")))),"IDはMOV-と半角数字4桁",IF(COUNTIFS($A$8:$A$107,A49)&gt;1,"記録IDが重複",IF(NOT(IF(ISNUMBER(B49),AND(B49&gt;=43831,B49&lt;73051,B49=INT(B49)),FALSE())),"発生日は時刻なしで必須",IF(NOT(OR(C49="入庫",C49="出庫")),"入出区分を確認",IF(NOT(OR(E49="確定",E49="取消",E49="未確認")),"状態を確認",IF(NOT(OR(F49="新規",F49="訂正",F49="逆移動")),"種別を確認",IF(AND(E49&lt;&gt;"未確認",NOT(IF(ISNUMBER(D49),AND(D49&gt;=1,D49&lt;=1000000,D49=INT(D49)),FALSE()))),"確定/取消の数量は1〜100万個の整数",IF(AND(E49="未確認",COUNTA(D49)&gt;0),"未確認の数量は空欄",IF(NOT(IF(ISNUMBER(H49),AND(H49&gt;=43831,H49&lt;73051,H49=INT(H49)),FALSE())),"記録確認日は時刻なしで必須",IF(OR(B49&gt;H49,H49&gt;入出庫集計!$B$4),"発生日≦確認日≦基準日を確認",IF(AND(F49="新規",COUNTA(G49)&gt;0),"新規の参照元は空欄",IF(AND(F49&lt;&gt;"新規",NOT(AND(ISTEXT(G49),LEN(G49)=8,EXACT(LEFT(G49,4),"MOV-"),ISNUMBER(FIND(MID(G49,5,1)&amp;"x","0x1x2x3x4x5x6x7x8x9x")),ISNUMBER(FIND(MID(G49,6,1)&amp;"x","0x1x2x3x4x5x6x7x8x9x")),ISNUMBER(FIND(MID(G49,7,1)&amp;"x","0x1x2x3x4x5x6x7x8x9x")),ISNUMBER(FIND(MID(G49,8,1)&amp;"x","0x1x2x3x4x5x6x7x8x9x"))))),"訂正/逆移動の参照元IDが必須",IF(AND(F49&lt;&gt;"新規",G49&gt;=A49),"参照元は自分より小さいID",IF(AND(F49&lt;&gt;"新規",COUNTIFS($A$8:$A$107,G49)&lt;&gt;1),"参照元が一意にありません",IF(AND(F49&lt;&gt;"新規",COUNTIFS($A$8:$A$107,G49,$F$8:$F$107,"新規")+COUNTIFS($A$8:$A$107,G49,$F$8:$F$107,"訂正")&lt;&gt;1),"逆移動を訂正/逆移動の元にできません",IF(AND(F49="訂正",COUNTIFS($A$8:$A$107,G49,$E$8:$E$107,"取消")&lt;&gt;1),"訂正の参照元は取消済が必要",IF(AND(F49="訂正",COUNTIFS($F$8:$F$107,"訂正",$G$8:$G$107,G49)&gt;1),"同じ元記録への訂正は1行まで",IF(AND(F49="逆移動",E49&lt;&gt;"取消",COUNTIFS($A$8:$A$107,G49,$E$8:$E$107,"確定")&lt;&gt;1),"有効な逆移動の元は確定が必要",IF(AND(F49="逆移動",E49="取消",COUNTIFS($A$8:$A$107,G49,$E$8:$E$107,"確定")+COUNTIFS($A$8:$A$107,G49,$E$8:$E$107,"取消")&lt;&gt;1),"取消済の逆移動も元の状態を確認",IF(AND(F49="逆移動",COUNTIFS($A$8:$A$107,G49,$C$8:$C$107,"&lt;&gt;"&amp;C49)&lt;&gt;1),"逆移動は元と反対の入出区分",IF(AND(F49="逆移動",B49&lt;SUMIFS($B$8:$B$107,$A$8:$A$107,G49)),"逆移動日が元より前",IF(AND(F49="逆移動",SUMIFS($D$8:$D$107,$F$8:$F$107,"逆移動",$G$8:$G$107,G49,$E$8:$E$107,"確定")&gt;SUMIFS($D$8:$D$107,$A$8:$A$107,G49)),"確定逆移動の合計が元数量を超過","確認済み"))))))))))))))))))))))),ISNUMBER(N49),N49=IF(M49="確認済み",0,1))),1,IF(N49&lt;&gt;0,0,IF(AND(ISNUMBER(I49),I49=IF(AND(B49&gt;=入出庫集計!$B$3,B49&lt;=入出庫集計!$E$3),1,0),IF(OR(I49&lt;&gt;1,E49="未確認"),ISTEXT(J49),ISNUMBER(J49)),J49=IF(I49&lt;&gt;1,"",IF(E49="未確認","",IF(AND(E49="確定",C49="入庫"),D49,0))),IF(OR(I49&lt;&gt;1,E49="未確認"),ISTEXT(K49),ISNUMBER(K49)),K49=IF(I49&lt;&gt;1,"",IF(E49="未確認","",IF(AND(E49="確定",C49="出庫"),D49,0))),ISNUMBER(L49),L49=IF(AND(I49=1,E49="未確認"),1,0)),0,1))))</f>
        <v>0</v>
      </c>
    </row>
    <row r="50" customFormat="false" ht="30" hidden="false" customHeight="true" outlineLevel="0" collapsed="false">
      <c r="A50" s="4"/>
      <c r="B50" s="10"/>
      <c r="C50" s="11"/>
      <c r="D50" s="12"/>
      <c r="E50" s="11"/>
      <c r="F50" s="11"/>
      <c r="G50" s="14"/>
      <c r="H50" s="10"/>
      <c r="I50" s="1" t="str">
        <f aca="false">IF(M50="","",IF(N50&lt;&gt;0,NA(),IF(AND(B50&gt;=入出庫集計!$B$3,B50&lt;=入出庫集計!$E$3),1,0)))</f>
        <v/>
      </c>
      <c r="J50" s="5" t="str">
        <f aca="false">IF(M50="","",IF(N50&lt;&gt;0,NA(),IF(I50&lt;&gt;1,"",IF(E50="未確認","",IF(AND(E50="確定",C50="入庫"),D50,0)))))</f>
        <v/>
      </c>
      <c r="K50" s="5" t="str">
        <f aca="false">IF(M50="","",IF(N50&lt;&gt;0,NA(),IF(I50&lt;&gt;1,"",IF(E50="未確認","",IF(AND(E50="確定",C50="出庫"),D50,0)))))</f>
        <v/>
      </c>
      <c r="L50" s="1" t="str">
        <f aca="false">IF(M50="","",IF(N50&lt;&gt;0,NA(),IF(AND(I50=1,E50="未確認"),1,0)))</f>
        <v/>
      </c>
      <c r="M50" s="1" t="str">
        <f aca="false">IF(COUNTA(A50:H50)=0,"",IF(NOT(AND(ISTEXT(A50),LEN(A50)=8,EXACT(LEFT(A50,4),"MOV-"),ISNUMBER(FIND(MID(A50,5,1)&amp;"x","0x1x2x3x4x5x6x7x8x9x")),ISNUMBER(FIND(MID(A50,6,1)&amp;"x","0x1x2x3x4x5x6x7x8x9x")),ISNUMBER(FIND(MID(A50,7,1)&amp;"x","0x1x2x3x4x5x6x7x8x9x")),ISNUMBER(FIND(MID(A50,8,1)&amp;"x","0x1x2x3x4x5x6x7x8x9x")))),"IDはMOV-と半角数字4桁",IF(COUNTIFS($A$8:$A$107,A50)&gt;1,"記録IDが重複",IF(NOT(IF(ISNUMBER(B50),AND(B50&gt;=43831,B50&lt;73051,B50=INT(B50)),FALSE())),"発生日は時刻なしで必須",IF(NOT(OR(C50="入庫",C50="出庫")),"入出区分を確認",IF(NOT(OR(E50="確定",E50="取消",E50="未確認")),"状態を確認",IF(NOT(OR(F50="新規",F50="訂正",F50="逆移動")),"種別を確認",IF(AND(E50&lt;&gt;"未確認",NOT(IF(ISNUMBER(D50),AND(D50&gt;=1,D50&lt;=1000000,D50=INT(D50)),FALSE()))),"確定/取消の数量は1〜100万個の整数",IF(AND(E50="未確認",COUNTA(D50)&gt;0),"未確認の数量は空欄",IF(NOT(IF(ISNUMBER(H50),AND(H50&gt;=43831,H50&lt;73051,H50=INT(H50)),FALSE())),"記録確認日は時刻なしで必須",IF(OR(B50&gt;H50,H50&gt;入出庫集計!$B$4),"発生日≦確認日≦基準日を確認",IF(AND(F50="新規",COUNTA(G50)&gt;0),"新規の参照元は空欄",IF(AND(F50&lt;&gt;"新規",NOT(AND(ISTEXT(G50),LEN(G50)=8,EXACT(LEFT(G50,4),"MOV-"),ISNUMBER(FIND(MID(G50,5,1)&amp;"x","0x1x2x3x4x5x6x7x8x9x")),ISNUMBER(FIND(MID(G50,6,1)&amp;"x","0x1x2x3x4x5x6x7x8x9x")),ISNUMBER(FIND(MID(G50,7,1)&amp;"x","0x1x2x3x4x5x6x7x8x9x")),ISNUMBER(FIND(MID(G50,8,1)&amp;"x","0x1x2x3x4x5x6x7x8x9x"))))),"訂正/逆移動の参照元IDが必須",IF(AND(F50&lt;&gt;"新規",G50&gt;=A50),"参照元は自分より小さいID",IF(AND(F50&lt;&gt;"新規",COUNTIFS($A$8:$A$107,G50)&lt;&gt;1),"参照元が一意にありません",IF(AND(F50&lt;&gt;"新規",COUNTIFS($A$8:$A$107,G50,$F$8:$F$107,"新規")+COUNTIFS($A$8:$A$107,G50,$F$8:$F$107,"訂正")&lt;&gt;1),"逆移動を訂正/逆移動の元にできません",IF(AND(F50="訂正",COUNTIFS($A$8:$A$107,G50,$E$8:$E$107,"取消")&lt;&gt;1),"訂正の参照元は取消済が必要",IF(AND(F50="訂正",COUNTIFS($F$8:$F$107,"訂正",$G$8:$G$107,G50)&gt;1),"同じ元記録への訂正は1行まで",IF(AND(F50="逆移動",E50&lt;&gt;"取消",COUNTIFS($A$8:$A$107,G50,$E$8:$E$107,"確定")&lt;&gt;1),"有効な逆移動の元は確定が必要",IF(AND(F50="逆移動",E50="取消",COUNTIFS($A$8:$A$107,G50,$E$8:$E$107,"確定")+COUNTIFS($A$8:$A$107,G50,$E$8:$E$107,"取消")&lt;&gt;1),"取消済の逆移動も元の状態を確認",IF(AND(F50="逆移動",COUNTIFS($A$8:$A$107,G50,$C$8:$C$107,"&lt;&gt;"&amp;C50)&lt;&gt;1),"逆移動は元と反対の入出区分",IF(AND(F50="逆移動",B50&lt;SUMIFS($B$8:$B$107,$A$8:$A$107,G50)),"逆移動日が元より前",IF(AND(F50="逆移動",SUMIFS($D$8:$D$107,$F$8:$F$107,"逆移動",$G$8:$G$107,G50,$E$8:$E$107,"確定")&gt;SUMIFS($D$8:$D$107,$A$8:$A$107,G50)),"確定逆移動の合計が元数量を超過","確認済み")))))))))))))))))))))))</f>
        <v/>
      </c>
      <c r="N50" s="1" t="str">
        <f aca="false">IF(M50="","",IF(M50="確認済み",0,1))</f>
        <v/>
      </c>
      <c r="O50" s="1" t="n">
        <f aca="false">IF(COUNTA(A50:H50)=0,IF(AND(M50="",N50="",I50="",J50="",K50="",L50=""),0,1),IF(NOT(AND(ISTEXT(M50),M50=IF(COUNTA(A50:H50)=0,"",IF(NOT(AND(ISTEXT(A50),LEN(A50)=8,EXACT(LEFT(A50,4),"MOV-"),ISNUMBER(FIND(MID(A50,5,1)&amp;"x","0x1x2x3x4x5x6x7x8x9x")),ISNUMBER(FIND(MID(A50,6,1)&amp;"x","0x1x2x3x4x5x6x7x8x9x")),ISNUMBER(FIND(MID(A50,7,1)&amp;"x","0x1x2x3x4x5x6x7x8x9x")),ISNUMBER(FIND(MID(A50,8,1)&amp;"x","0x1x2x3x4x5x6x7x8x9x")))),"IDはMOV-と半角数字4桁",IF(COUNTIFS($A$8:$A$107,A50)&gt;1,"記録IDが重複",IF(NOT(IF(ISNUMBER(B50),AND(B50&gt;=43831,B50&lt;73051,B50=INT(B50)),FALSE())),"発生日は時刻なしで必須",IF(NOT(OR(C50="入庫",C50="出庫")),"入出区分を確認",IF(NOT(OR(E50="確定",E50="取消",E50="未確認")),"状態を確認",IF(NOT(OR(F50="新規",F50="訂正",F50="逆移動")),"種別を確認",IF(AND(E50&lt;&gt;"未確認",NOT(IF(ISNUMBER(D50),AND(D50&gt;=1,D50&lt;=1000000,D50=INT(D50)),FALSE()))),"確定/取消の数量は1〜100万個の整数",IF(AND(E50="未確認",COUNTA(D50)&gt;0),"未確認の数量は空欄",IF(NOT(IF(ISNUMBER(H50),AND(H50&gt;=43831,H50&lt;73051,H50=INT(H50)),FALSE())),"記録確認日は時刻なしで必須",IF(OR(B50&gt;H50,H50&gt;入出庫集計!$B$4),"発生日≦確認日≦基準日を確認",IF(AND(F50="新規",COUNTA(G50)&gt;0),"新規の参照元は空欄",IF(AND(F50&lt;&gt;"新規",NOT(AND(ISTEXT(G50),LEN(G50)=8,EXACT(LEFT(G50,4),"MOV-"),ISNUMBER(FIND(MID(G50,5,1)&amp;"x","0x1x2x3x4x5x6x7x8x9x")),ISNUMBER(FIND(MID(G50,6,1)&amp;"x","0x1x2x3x4x5x6x7x8x9x")),ISNUMBER(FIND(MID(G50,7,1)&amp;"x","0x1x2x3x4x5x6x7x8x9x")),ISNUMBER(FIND(MID(G50,8,1)&amp;"x","0x1x2x3x4x5x6x7x8x9x"))))),"訂正/逆移動の参照元IDが必須",IF(AND(F50&lt;&gt;"新規",G50&gt;=A50),"参照元は自分より小さいID",IF(AND(F50&lt;&gt;"新規",COUNTIFS($A$8:$A$107,G50)&lt;&gt;1),"参照元が一意にありません",IF(AND(F50&lt;&gt;"新規",COUNTIFS($A$8:$A$107,G50,$F$8:$F$107,"新規")+COUNTIFS($A$8:$A$107,G50,$F$8:$F$107,"訂正")&lt;&gt;1),"逆移動を訂正/逆移動の元にできません",IF(AND(F50="訂正",COUNTIFS($A$8:$A$107,G50,$E$8:$E$107,"取消")&lt;&gt;1),"訂正の参照元は取消済が必要",IF(AND(F50="訂正",COUNTIFS($F$8:$F$107,"訂正",$G$8:$G$107,G50)&gt;1),"同じ元記録への訂正は1行まで",IF(AND(F50="逆移動",E50&lt;&gt;"取消",COUNTIFS($A$8:$A$107,G50,$E$8:$E$107,"確定")&lt;&gt;1),"有効な逆移動の元は確定が必要",IF(AND(F50="逆移動",E50="取消",COUNTIFS($A$8:$A$107,G50,$E$8:$E$107,"確定")+COUNTIFS($A$8:$A$107,G50,$E$8:$E$107,"取消")&lt;&gt;1),"取消済の逆移動も元の状態を確認",IF(AND(F50="逆移動",COUNTIFS($A$8:$A$107,G50,$C$8:$C$107,"&lt;&gt;"&amp;C50)&lt;&gt;1),"逆移動は元と反対の入出区分",IF(AND(F50="逆移動",B50&lt;SUMIFS($B$8:$B$107,$A$8:$A$107,G50)),"逆移動日が元より前",IF(AND(F50="逆移動",SUMIFS($D$8:$D$107,$F$8:$F$107,"逆移動",$G$8:$G$107,G50,$E$8:$E$107,"確定")&gt;SUMIFS($D$8:$D$107,$A$8:$A$107,G50)),"確定逆移動の合計が元数量を超過","確認済み"))))))))))))))))))))))),ISNUMBER(N50),N50=IF(M50="確認済み",0,1))),1,IF(N50&lt;&gt;0,0,IF(AND(ISNUMBER(I50),I50=IF(AND(B50&gt;=入出庫集計!$B$3,B50&lt;=入出庫集計!$E$3),1,0),IF(OR(I50&lt;&gt;1,E50="未確認"),ISTEXT(J50),ISNUMBER(J50)),J50=IF(I50&lt;&gt;1,"",IF(E50="未確認","",IF(AND(E50="確定",C50="入庫"),D50,0))),IF(OR(I50&lt;&gt;1,E50="未確認"),ISTEXT(K50),ISNUMBER(K50)),K50=IF(I50&lt;&gt;1,"",IF(E50="未確認","",IF(AND(E50="確定",C50="出庫"),D50,0))),ISNUMBER(L50),L50=IF(AND(I50=1,E50="未確認"),1,0)),0,1))))</f>
        <v>0</v>
      </c>
    </row>
    <row r="51" customFormat="false" ht="30" hidden="false" customHeight="true" outlineLevel="0" collapsed="false">
      <c r="A51" s="4"/>
      <c r="B51" s="10"/>
      <c r="C51" s="11"/>
      <c r="D51" s="12"/>
      <c r="E51" s="11"/>
      <c r="F51" s="11"/>
      <c r="G51" s="14"/>
      <c r="H51" s="10"/>
      <c r="I51" s="1" t="str">
        <f aca="false">IF(M51="","",IF(N51&lt;&gt;0,NA(),IF(AND(B51&gt;=入出庫集計!$B$3,B51&lt;=入出庫集計!$E$3),1,0)))</f>
        <v/>
      </c>
      <c r="J51" s="5" t="str">
        <f aca="false">IF(M51="","",IF(N51&lt;&gt;0,NA(),IF(I51&lt;&gt;1,"",IF(E51="未確認","",IF(AND(E51="確定",C51="入庫"),D51,0)))))</f>
        <v/>
      </c>
      <c r="K51" s="5" t="str">
        <f aca="false">IF(M51="","",IF(N51&lt;&gt;0,NA(),IF(I51&lt;&gt;1,"",IF(E51="未確認","",IF(AND(E51="確定",C51="出庫"),D51,0)))))</f>
        <v/>
      </c>
      <c r="L51" s="1" t="str">
        <f aca="false">IF(M51="","",IF(N51&lt;&gt;0,NA(),IF(AND(I51=1,E51="未確認"),1,0)))</f>
        <v/>
      </c>
      <c r="M51" s="1" t="str">
        <f aca="false">IF(COUNTA(A51:H51)=0,"",IF(NOT(AND(ISTEXT(A51),LEN(A51)=8,EXACT(LEFT(A51,4),"MOV-"),ISNUMBER(FIND(MID(A51,5,1)&amp;"x","0x1x2x3x4x5x6x7x8x9x")),ISNUMBER(FIND(MID(A51,6,1)&amp;"x","0x1x2x3x4x5x6x7x8x9x")),ISNUMBER(FIND(MID(A51,7,1)&amp;"x","0x1x2x3x4x5x6x7x8x9x")),ISNUMBER(FIND(MID(A51,8,1)&amp;"x","0x1x2x3x4x5x6x7x8x9x")))),"IDはMOV-と半角数字4桁",IF(COUNTIFS($A$8:$A$107,A51)&gt;1,"記録IDが重複",IF(NOT(IF(ISNUMBER(B51),AND(B51&gt;=43831,B51&lt;73051,B51=INT(B51)),FALSE())),"発生日は時刻なしで必須",IF(NOT(OR(C51="入庫",C51="出庫")),"入出区分を確認",IF(NOT(OR(E51="確定",E51="取消",E51="未確認")),"状態を確認",IF(NOT(OR(F51="新規",F51="訂正",F51="逆移動")),"種別を確認",IF(AND(E51&lt;&gt;"未確認",NOT(IF(ISNUMBER(D51),AND(D51&gt;=1,D51&lt;=1000000,D51=INT(D51)),FALSE()))),"確定/取消の数量は1〜100万個の整数",IF(AND(E51="未確認",COUNTA(D51)&gt;0),"未確認の数量は空欄",IF(NOT(IF(ISNUMBER(H51),AND(H51&gt;=43831,H51&lt;73051,H51=INT(H51)),FALSE())),"記録確認日は時刻なしで必須",IF(OR(B51&gt;H51,H51&gt;入出庫集計!$B$4),"発生日≦確認日≦基準日を確認",IF(AND(F51="新規",COUNTA(G51)&gt;0),"新規の参照元は空欄",IF(AND(F51&lt;&gt;"新規",NOT(AND(ISTEXT(G51),LEN(G51)=8,EXACT(LEFT(G51,4),"MOV-"),ISNUMBER(FIND(MID(G51,5,1)&amp;"x","0x1x2x3x4x5x6x7x8x9x")),ISNUMBER(FIND(MID(G51,6,1)&amp;"x","0x1x2x3x4x5x6x7x8x9x")),ISNUMBER(FIND(MID(G51,7,1)&amp;"x","0x1x2x3x4x5x6x7x8x9x")),ISNUMBER(FIND(MID(G51,8,1)&amp;"x","0x1x2x3x4x5x6x7x8x9x"))))),"訂正/逆移動の参照元IDが必須",IF(AND(F51&lt;&gt;"新規",G51&gt;=A51),"参照元は自分より小さいID",IF(AND(F51&lt;&gt;"新規",COUNTIFS($A$8:$A$107,G51)&lt;&gt;1),"参照元が一意にありません",IF(AND(F51&lt;&gt;"新規",COUNTIFS($A$8:$A$107,G51,$F$8:$F$107,"新規")+COUNTIFS($A$8:$A$107,G51,$F$8:$F$107,"訂正")&lt;&gt;1),"逆移動を訂正/逆移動の元にできません",IF(AND(F51="訂正",COUNTIFS($A$8:$A$107,G51,$E$8:$E$107,"取消")&lt;&gt;1),"訂正の参照元は取消済が必要",IF(AND(F51="訂正",COUNTIFS($F$8:$F$107,"訂正",$G$8:$G$107,G51)&gt;1),"同じ元記録への訂正は1行まで",IF(AND(F51="逆移動",E51&lt;&gt;"取消",COUNTIFS($A$8:$A$107,G51,$E$8:$E$107,"確定")&lt;&gt;1),"有効な逆移動の元は確定が必要",IF(AND(F51="逆移動",E51="取消",COUNTIFS($A$8:$A$107,G51,$E$8:$E$107,"確定")+COUNTIFS($A$8:$A$107,G51,$E$8:$E$107,"取消")&lt;&gt;1),"取消済の逆移動も元の状態を確認",IF(AND(F51="逆移動",COUNTIFS($A$8:$A$107,G51,$C$8:$C$107,"&lt;&gt;"&amp;C51)&lt;&gt;1),"逆移動は元と反対の入出区分",IF(AND(F51="逆移動",B51&lt;SUMIFS($B$8:$B$107,$A$8:$A$107,G51)),"逆移動日が元より前",IF(AND(F51="逆移動",SUMIFS($D$8:$D$107,$F$8:$F$107,"逆移動",$G$8:$G$107,G51,$E$8:$E$107,"確定")&gt;SUMIFS($D$8:$D$107,$A$8:$A$107,G51)),"確定逆移動の合計が元数量を超過","確認済み")))))))))))))))))))))))</f>
        <v/>
      </c>
      <c r="N51" s="1" t="str">
        <f aca="false">IF(M51="","",IF(M51="確認済み",0,1))</f>
        <v/>
      </c>
      <c r="O51" s="1" t="n">
        <f aca="false">IF(COUNTA(A51:H51)=0,IF(AND(M51="",N51="",I51="",J51="",K51="",L51=""),0,1),IF(NOT(AND(ISTEXT(M51),M51=IF(COUNTA(A51:H51)=0,"",IF(NOT(AND(ISTEXT(A51),LEN(A51)=8,EXACT(LEFT(A51,4),"MOV-"),ISNUMBER(FIND(MID(A51,5,1)&amp;"x","0x1x2x3x4x5x6x7x8x9x")),ISNUMBER(FIND(MID(A51,6,1)&amp;"x","0x1x2x3x4x5x6x7x8x9x")),ISNUMBER(FIND(MID(A51,7,1)&amp;"x","0x1x2x3x4x5x6x7x8x9x")),ISNUMBER(FIND(MID(A51,8,1)&amp;"x","0x1x2x3x4x5x6x7x8x9x")))),"IDはMOV-と半角数字4桁",IF(COUNTIFS($A$8:$A$107,A51)&gt;1,"記録IDが重複",IF(NOT(IF(ISNUMBER(B51),AND(B51&gt;=43831,B51&lt;73051,B51=INT(B51)),FALSE())),"発生日は時刻なしで必須",IF(NOT(OR(C51="入庫",C51="出庫")),"入出区分を確認",IF(NOT(OR(E51="確定",E51="取消",E51="未確認")),"状態を確認",IF(NOT(OR(F51="新規",F51="訂正",F51="逆移動")),"種別を確認",IF(AND(E51&lt;&gt;"未確認",NOT(IF(ISNUMBER(D51),AND(D51&gt;=1,D51&lt;=1000000,D51=INT(D51)),FALSE()))),"確定/取消の数量は1〜100万個の整数",IF(AND(E51="未確認",COUNTA(D51)&gt;0),"未確認の数量は空欄",IF(NOT(IF(ISNUMBER(H51),AND(H51&gt;=43831,H51&lt;73051,H51=INT(H51)),FALSE())),"記録確認日は時刻なしで必須",IF(OR(B51&gt;H51,H51&gt;入出庫集計!$B$4),"発生日≦確認日≦基準日を確認",IF(AND(F51="新規",COUNTA(G51)&gt;0),"新規の参照元は空欄",IF(AND(F51&lt;&gt;"新規",NOT(AND(ISTEXT(G51),LEN(G51)=8,EXACT(LEFT(G51,4),"MOV-"),ISNUMBER(FIND(MID(G51,5,1)&amp;"x","0x1x2x3x4x5x6x7x8x9x")),ISNUMBER(FIND(MID(G51,6,1)&amp;"x","0x1x2x3x4x5x6x7x8x9x")),ISNUMBER(FIND(MID(G51,7,1)&amp;"x","0x1x2x3x4x5x6x7x8x9x")),ISNUMBER(FIND(MID(G51,8,1)&amp;"x","0x1x2x3x4x5x6x7x8x9x"))))),"訂正/逆移動の参照元IDが必須",IF(AND(F51&lt;&gt;"新規",G51&gt;=A51),"参照元は自分より小さいID",IF(AND(F51&lt;&gt;"新規",COUNTIFS($A$8:$A$107,G51)&lt;&gt;1),"参照元が一意にありません",IF(AND(F51&lt;&gt;"新規",COUNTIFS($A$8:$A$107,G51,$F$8:$F$107,"新規")+COUNTIFS($A$8:$A$107,G51,$F$8:$F$107,"訂正")&lt;&gt;1),"逆移動を訂正/逆移動の元にできません",IF(AND(F51="訂正",COUNTIFS($A$8:$A$107,G51,$E$8:$E$107,"取消")&lt;&gt;1),"訂正の参照元は取消済が必要",IF(AND(F51="訂正",COUNTIFS($F$8:$F$107,"訂正",$G$8:$G$107,G51)&gt;1),"同じ元記録への訂正は1行まで",IF(AND(F51="逆移動",E51&lt;&gt;"取消",COUNTIFS($A$8:$A$107,G51,$E$8:$E$107,"確定")&lt;&gt;1),"有効な逆移動の元は確定が必要",IF(AND(F51="逆移動",E51="取消",COUNTIFS($A$8:$A$107,G51,$E$8:$E$107,"確定")+COUNTIFS($A$8:$A$107,G51,$E$8:$E$107,"取消")&lt;&gt;1),"取消済の逆移動も元の状態を確認",IF(AND(F51="逆移動",COUNTIFS($A$8:$A$107,G51,$C$8:$C$107,"&lt;&gt;"&amp;C51)&lt;&gt;1),"逆移動は元と反対の入出区分",IF(AND(F51="逆移動",B51&lt;SUMIFS($B$8:$B$107,$A$8:$A$107,G51)),"逆移動日が元より前",IF(AND(F51="逆移動",SUMIFS($D$8:$D$107,$F$8:$F$107,"逆移動",$G$8:$G$107,G51,$E$8:$E$107,"確定")&gt;SUMIFS($D$8:$D$107,$A$8:$A$107,G51)),"確定逆移動の合計が元数量を超過","確認済み"))))))))))))))))))))))),ISNUMBER(N51),N51=IF(M51="確認済み",0,1))),1,IF(N51&lt;&gt;0,0,IF(AND(ISNUMBER(I51),I51=IF(AND(B51&gt;=入出庫集計!$B$3,B51&lt;=入出庫集計!$E$3),1,0),IF(OR(I51&lt;&gt;1,E51="未確認"),ISTEXT(J51),ISNUMBER(J51)),J51=IF(I51&lt;&gt;1,"",IF(E51="未確認","",IF(AND(E51="確定",C51="入庫"),D51,0))),IF(OR(I51&lt;&gt;1,E51="未確認"),ISTEXT(K51),ISNUMBER(K51)),K51=IF(I51&lt;&gt;1,"",IF(E51="未確認","",IF(AND(E51="確定",C51="出庫"),D51,0))),ISNUMBER(L51),L51=IF(AND(I51=1,E51="未確認"),1,0)),0,1))))</f>
        <v>0</v>
      </c>
    </row>
    <row r="52" customFormat="false" ht="30" hidden="false" customHeight="true" outlineLevel="0" collapsed="false">
      <c r="A52" s="4"/>
      <c r="B52" s="10"/>
      <c r="C52" s="11"/>
      <c r="D52" s="12"/>
      <c r="E52" s="11"/>
      <c r="F52" s="11"/>
      <c r="G52" s="14"/>
      <c r="H52" s="10"/>
      <c r="I52" s="1" t="str">
        <f aca="false">IF(M52="","",IF(N52&lt;&gt;0,NA(),IF(AND(B52&gt;=入出庫集計!$B$3,B52&lt;=入出庫集計!$E$3),1,0)))</f>
        <v/>
      </c>
      <c r="J52" s="5" t="str">
        <f aca="false">IF(M52="","",IF(N52&lt;&gt;0,NA(),IF(I52&lt;&gt;1,"",IF(E52="未確認","",IF(AND(E52="確定",C52="入庫"),D52,0)))))</f>
        <v/>
      </c>
      <c r="K52" s="5" t="str">
        <f aca="false">IF(M52="","",IF(N52&lt;&gt;0,NA(),IF(I52&lt;&gt;1,"",IF(E52="未確認","",IF(AND(E52="確定",C52="出庫"),D52,0)))))</f>
        <v/>
      </c>
      <c r="L52" s="1" t="str">
        <f aca="false">IF(M52="","",IF(N52&lt;&gt;0,NA(),IF(AND(I52=1,E52="未確認"),1,0)))</f>
        <v/>
      </c>
      <c r="M52" s="1" t="str">
        <f aca="false">IF(COUNTA(A52:H52)=0,"",IF(NOT(AND(ISTEXT(A52),LEN(A52)=8,EXACT(LEFT(A52,4),"MOV-"),ISNUMBER(FIND(MID(A52,5,1)&amp;"x","0x1x2x3x4x5x6x7x8x9x")),ISNUMBER(FIND(MID(A52,6,1)&amp;"x","0x1x2x3x4x5x6x7x8x9x")),ISNUMBER(FIND(MID(A52,7,1)&amp;"x","0x1x2x3x4x5x6x7x8x9x")),ISNUMBER(FIND(MID(A52,8,1)&amp;"x","0x1x2x3x4x5x6x7x8x9x")))),"IDはMOV-と半角数字4桁",IF(COUNTIFS($A$8:$A$107,A52)&gt;1,"記録IDが重複",IF(NOT(IF(ISNUMBER(B52),AND(B52&gt;=43831,B52&lt;73051,B52=INT(B52)),FALSE())),"発生日は時刻なしで必須",IF(NOT(OR(C52="入庫",C52="出庫")),"入出区分を確認",IF(NOT(OR(E52="確定",E52="取消",E52="未確認")),"状態を確認",IF(NOT(OR(F52="新規",F52="訂正",F52="逆移動")),"種別を確認",IF(AND(E52&lt;&gt;"未確認",NOT(IF(ISNUMBER(D52),AND(D52&gt;=1,D52&lt;=1000000,D52=INT(D52)),FALSE()))),"確定/取消の数量は1〜100万個の整数",IF(AND(E52="未確認",COUNTA(D52)&gt;0),"未確認の数量は空欄",IF(NOT(IF(ISNUMBER(H52),AND(H52&gt;=43831,H52&lt;73051,H52=INT(H52)),FALSE())),"記録確認日は時刻なしで必須",IF(OR(B52&gt;H52,H52&gt;入出庫集計!$B$4),"発生日≦確認日≦基準日を確認",IF(AND(F52="新規",COUNTA(G52)&gt;0),"新規の参照元は空欄",IF(AND(F52&lt;&gt;"新規",NOT(AND(ISTEXT(G52),LEN(G52)=8,EXACT(LEFT(G52,4),"MOV-"),ISNUMBER(FIND(MID(G52,5,1)&amp;"x","0x1x2x3x4x5x6x7x8x9x")),ISNUMBER(FIND(MID(G52,6,1)&amp;"x","0x1x2x3x4x5x6x7x8x9x")),ISNUMBER(FIND(MID(G52,7,1)&amp;"x","0x1x2x3x4x5x6x7x8x9x")),ISNUMBER(FIND(MID(G52,8,1)&amp;"x","0x1x2x3x4x5x6x7x8x9x"))))),"訂正/逆移動の参照元IDが必須",IF(AND(F52&lt;&gt;"新規",G52&gt;=A52),"参照元は自分より小さいID",IF(AND(F52&lt;&gt;"新規",COUNTIFS($A$8:$A$107,G52)&lt;&gt;1),"参照元が一意にありません",IF(AND(F52&lt;&gt;"新規",COUNTIFS($A$8:$A$107,G52,$F$8:$F$107,"新規")+COUNTIFS($A$8:$A$107,G52,$F$8:$F$107,"訂正")&lt;&gt;1),"逆移動を訂正/逆移動の元にできません",IF(AND(F52="訂正",COUNTIFS($A$8:$A$107,G52,$E$8:$E$107,"取消")&lt;&gt;1),"訂正の参照元は取消済が必要",IF(AND(F52="訂正",COUNTIFS($F$8:$F$107,"訂正",$G$8:$G$107,G52)&gt;1),"同じ元記録への訂正は1行まで",IF(AND(F52="逆移動",E52&lt;&gt;"取消",COUNTIFS($A$8:$A$107,G52,$E$8:$E$107,"確定")&lt;&gt;1),"有効な逆移動の元は確定が必要",IF(AND(F52="逆移動",E52="取消",COUNTIFS($A$8:$A$107,G52,$E$8:$E$107,"確定")+COUNTIFS($A$8:$A$107,G52,$E$8:$E$107,"取消")&lt;&gt;1),"取消済の逆移動も元の状態を確認",IF(AND(F52="逆移動",COUNTIFS($A$8:$A$107,G52,$C$8:$C$107,"&lt;&gt;"&amp;C52)&lt;&gt;1),"逆移動は元と反対の入出区分",IF(AND(F52="逆移動",B52&lt;SUMIFS($B$8:$B$107,$A$8:$A$107,G52)),"逆移動日が元より前",IF(AND(F52="逆移動",SUMIFS($D$8:$D$107,$F$8:$F$107,"逆移動",$G$8:$G$107,G52,$E$8:$E$107,"確定")&gt;SUMIFS($D$8:$D$107,$A$8:$A$107,G52)),"確定逆移動の合計が元数量を超過","確認済み")))))))))))))))))))))))</f>
        <v/>
      </c>
      <c r="N52" s="1" t="str">
        <f aca="false">IF(M52="","",IF(M52="確認済み",0,1))</f>
        <v/>
      </c>
      <c r="O52" s="1" t="n">
        <f aca="false">IF(COUNTA(A52:H52)=0,IF(AND(M52="",N52="",I52="",J52="",K52="",L52=""),0,1),IF(NOT(AND(ISTEXT(M52),M52=IF(COUNTA(A52:H52)=0,"",IF(NOT(AND(ISTEXT(A52),LEN(A52)=8,EXACT(LEFT(A52,4),"MOV-"),ISNUMBER(FIND(MID(A52,5,1)&amp;"x","0x1x2x3x4x5x6x7x8x9x")),ISNUMBER(FIND(MID(A52,6,1)&amp;"x","0x1x2x3x4x5x6x7x8x9x")),ISNUMBER(FIND(MID(A52,7,1)&amp;"x","0x1x2x3x4x5x6x7x8x9x")),ISNUMBER(FIND(MID(A52,8,1)&amp;"x","0x1x2x3x4x5x6x7x8x9x")))),"IDはMOV-と半角数字4桁",IF(COUNTIFS($A$8:$A$107,A52)&gt;1,"記録IDが重複",IF(NOT(IF(ISNUMBER(B52),AND(B52&gt;=43831,B52&lt;73051,B52=INT(B52)),FALSE())),"発生日は時刻なしで必須",IF(NOT(OR(C52="入庫",C52="出庫")),"入出区分を確認",IF(NOT(OR(E52="確定",E52="取消",E52="未確認")),"状態を確認",IF(NOT(OR(F52="新規",F52="訂正",F52="逆移動")),"種別を確認",IF(AND(E52&lt;&gt;"未確認",NOT(IF(ISNUMBER(D52),AND(D52&gt;=1,D52&lt;=1000000,D52=INT(D52)),FALSE()))),"確定/取消の数量は1〜100万個の整数",IF(AND(E52="未確認",COUNTA(D52)&gt;0),"未確認の数量は空欄",IF(NOT(IF(ISNUMBER(H52),AND(H52&gt;=43831,H52&lt;73051,H52=INT(H52)),FALSE())),"記録確認日は時刻なしで必須",IF(OR(B52&gt;H52,H52&gt;入出庫集計!$B$4),"発生日≦確認日≦基準日を確認",IF(AND(F52="新規",COUNTA(G52)&gt;0),"新規の参照元は空欄",IF(AND(F52&lt;&gt;"新規",NOT(AND(ISTEXT(G52),LEN(G52)=8,EXACT(LEFT(G52,4),"MOV-"),ISNUMBER(FIND(MID(G52,5,1)&amp;"x","0x1x2x3x4x5x6x7x8x9x")),ISNUMBER(FIND(MID(G52,6,1)&amp;"x","0x1x2x3x4x5x6x7x8x9x")),ISNUMBER(FIND(MID(G52,7,1)&amp;"x","0x1x2x3x4x5x6x7x8x9x")),ISNUMBER(FIND(MID(G52,8,1)&amp;"x","0x1x2x3x4x5x6x7x8x9x"))))),"訂正/逆移動の参照元IDが必須",IF(AND(F52&lt;&gt;"新規",G52&gt;=A52),"参照元は自分より小さいID",IF(AND(F52&lt;&gt;"新規",COUNTIFS($A$8:$A$107,G52)&lt;&gt;1),"参照元が一意にありません",IF(AND(F52&lt;&gt;"新規",COUNTIFS($A$8:$A$107,G52,$F$8:$F$107,"新規")+COUNTIFS($A$8:$A$107,G52,$F$8:$F$107,"訂正")&lt;&gt;1),"逆移動を訂正/逆移動の元にできません",IF(AND(F52="訂正",COUNTIFS($A$8:$A$107,G52,$E$8:$E$107,"取消")&lt;&gt;1),"訂正の参照元は取消済が必要",IF(AND(F52="訂正",COUNTIFS($F$8:$F$107,"訂正",$G$8:$G$107,G52)&gt;1),"同じ元記録への訂正は1行まで",IF(AND(F52="逆移動",E52&lt;&gt;"取消",COUNTIFS($A$8:$A$107,G52,$E$8:$E$107,"確定")&lt;&gt;1),"有効な逆移動の元は確定が必要",IF(AND(F52="逆移動",E52="取消",COUNTIFS($A$8:$A$107,G52,$E$8:$E$107,"確定")+COUNTIFS($A$8:$A$107,G52,$E$8:$E$107,"取消")&lt;&gt;1),"取消済の逆移動も元の状態を確認",IF(AND(F52="逆移動",COUNTIFS($A$8:$A$107,G52,$C$8:$C$107,"&lt;&gt;"&amp;C52)&lt;&gt;1),"逆移動は元と反対の入出区分",IF(AND(F52="逆移動",B52&lt;SUMIFS($B$8:$B$107,$A$8:$A$107,G52)),"逆移動日が元より前",IF(AND(F52="逆移動",SUMIFS($D$8:$D$107,$F$8:$F$107,"逆移動",$G$8:$G$107,G52,$E$8:$E$107,"確定")&gt;SUMIFS($D$8:$D$107,$A$8:$A$107,G52)),"確定逆移動の合計が元数量を超過","確認済み"))))))))))))))))))))))),ISNUMBER(N52),N52=IF(M52="確認済み",0,1))),1,IF(N52&lt;&gt;0,0,IF(AND(ISNUMBER(I52),I52=IF(AND(B52&gt;=入出庫集計!$B$3,B52&lt;=入出庫集計!$E$3),1,0),IF(OR(I52&lt;&gt;1,E52="未確認"),ISTEXT(J52),ISNUMBER(J52)),J52=IF(I52&lt;&gt;1,"",IF(E52="未確認","",IF(AND(E52="確定",C52="入庫"),D52,0))),IF(OR(I52&lt;&gt;1,E52="未確認"),ISTEXT(K52),ISNUMBER(K52)),K52=IF(I52&lt;&gt;1,"",IF(E52="未確認","",IF(AND(E52="確定",C52="出庫"),D52,0))),ISNUMBER(L52),L52=IF(AND(I52=1,E52="未確認"),1,0)),0,1))))</f>
        <v>0</v>
      </c>
    </row>
    <row r="53" customFormat="false" ht="30" hidden="false" customHeight="true" outlineLevel="0" collapsed="false">
      <c r="A53" s="4"/>
      <c r="B53" s="10"/>
      <c r="C53" s="11"/>
      <c r="D53" s="12"/>
      <c r="E53" s="11"/>
      <c r="F53" s="11"/>
      <c r="G53" s="14"/>
      <c r="H53" s="10"/>
      <c r="I53" s="1" t="str">
        <f aca="false">IF(M53="","",IF(N53&lt;&gt;0,NA(),IF(AND(B53&gt;=入出庫集計!$B$3,B53&lt;=入出庫集計!$E$3),1,0)))</f>
        <v/>
      </c>
      <c r="J53" s="5" t="str">
        <f aca="false">IF(M53="","",IF(N53&lt;&gt;0,NA(),IF(I53&lt;&gt;1,"",IF(E53="未確認","",IF(AND(E53="確定",C53="入庫"),D53,0)))))</f>
        <v/>
      </c>
      <c r="K53" s="5" t="str">
        <f aca="false">IF(M53="","",IF(N53&lt;&gt;0,NA(),IF(I53&lt;&gt;1,"",IF(E53="未確認","",IF(AND(E53="確定",C53="出庫"),D53,0)))))</f>
        <v/>
      </c>
      <c r="L53" s="1" t="str">
        <f aca="false">IF(M53="","",IF(N53&lt;&gt;0,NA(),IF(AND(I53=1,E53="未確認"),1,0)))</f>
        <v/>
      </c>
      <c r="M53" s="1" t="str">
        <f aca="false">IF(COUNTA(A53:H53)=0,"",IF(NOT(AND(ISTEXT(A53),LEN(A53)=8,EXACT(LEFT(A53,4),"MOV-"),ISNUMBER(FIND(MID(A53,5,1)&amp;"x","0x1x2x3x4x5x6x7x8x9x")),ISNUMBER(FIND(MID(A53,6,1)&amp;"x","0x1x2x3x4x5x6x7x8x9x")),ISNUMBER(FIND(MID(A53,7,1)&amp;"x","0x1x2x3x4x5x6x7x8x9x")),ISNUMBER(FIND(MID(A53,8,1)&amp;"x","0x1x2x3x4x5x6x7x8x9x")))),"IDはMOV-と半角数字4桁",IF(COUNTIFS($A$8:$A$107,A53)&gt;1,"記録IDが重複",IF(NOT(IF(ISNUMBER(B53),AND(B53&gt;=43831,B53&lt;73051,B53=INT(B53)),FALSE())),"発生日は時刻なしで必須",IF(NOT(OR(C53="入庫",C53="出庫")),"入出区分を確認",IF(NOT(OR(E53="確定",E53="取消",E53="未確認")),"状態を確認",IF(NOT(OR(F53="新規",F53="訂正",F53="逆移動")),"種別を確認",IF(AND(E53&lt;&gt;"未確認",NOT(IF(ISNUMBER(D53),AND(D53&gt;=1,D53&lt;=1000000,D53=INT(D53)),FALSE()))),"確定/取消の数量は1〜100万個の整数",IF(AND(E53="未確認",COUNTA(D53)&gt;0),"未確認の数量は空欄",IF(NOT(IF(ISNUMBER(H53),AND(H53&gt;=43831,H53&lt;73051,H53=INT(H53)),FALSE())),"記録確認日は時刻なしで必須",IF(OR(B53&gt;H53,H53&gt;入出庫集計!$B$4),"発生日≦確認日≦基準日を確認",IF(AND(F53="新規",COUNTA(G53)&gt;0),"新規の参照元は空欄",IF(AND(F53&lt;&gt;"新規",NOT(AND(ISTEXT(G53),LEN(G53)=8,EXACT(LEFT(G53,4),"MOV-"),ISNUMBER(FIND(MID(G53,5,1)&amp;"x","0x1x2x3x4x5x6x7x8x9x")),ISNUMBER(FIND(MID(G53,6,1)&amp;"x","0x1x2x3x4x5x6x7x8x9x")),ISNUMBER(FIND(MID(G53,7,1)&amp;"x","0x1x2x3x4x5x6x7x8x9x")),ISNUMBER(FIND(MID(G53,8,1)&amp;"x","0x1x2x3x4x5x6x7x8x9x"))))),"訂正/逆移動の参照元IDが必須",IF(AND(F53&lt;&gt;"新規",G53&gt;=A53),"参照元は自分より小さいID",IF(AND(F53&lt;&gt;"新規",COUNTIFS($A$8:$A$107,G53)&lt;&gt;1),"参照元が一意にありません",IF(AND(F53&lt;&gt;"新規",COUNTIFS($A$8:$A$107,G53,$F$8:$F$107,"新規")+COUNTIFS($A$8:$A$107,G53,$F$8:$F$107,"訂正")&lt;&gt;1),"逆移動を訂正/逆移動の元にできません",IF(AND(F53="訂正",COUNTIFS($A$8:$A$107,G53,$E$8:$E$107,"取消")&lt;&gt;1),"訂正の参照元は取消済が必要",IF(AND(F53="訂正",COUNTIFS($F$8:$F$107,"訂正",$G$8:$G$107,G53)&gt;1),"同じ元記録への訂正は1行まで",IF(AND(F53="逆移動",E53&lt;&gt;"取消",COUNTIFS($A$8:$A$107,G53,$E$8:$E$107,"確定")&lt;&gt;1),"有効な逆移動の元は確定が必要",IF(AND(F53="逆移動",E53="取消",COUNTIFS($A$8:$A$107,G53,$E$8:$E$107,"確定")+COUNTIFS($A$8:$A$107,G53,$E$8:$E$107,"取消")&lt;&gt;1),"取消済の逆移動も元の状態を確認",IF(AND(F53="逆移動",COUNTIFS($A$8:$A$107,G53,$C$8:$C$107,"&lt;&gt;"&amp;C53)&lt;&gt;1),"逆移動は元と反対の入出区分",IF(AND(F53="逆移動",B53&lt;SUMIFS($B$8:$B$107,$A$8:$A$107,G53)),"逆移動日が元より前",IF(AND(F53="逆移動",SUMIFS($D$8:$D$107,$F$8:$F$107,"逆移動",$G$8:$G$107,G53,$E$8:$E$107,"確定")&gt;SUMIFS($D$8:$D$107,$A$8:$A$107,G53)),"確定逆移動の合計が元数量を超過","確認済み")))))))))))))))))))))))</f>
        <v/>
      </c>
      <c r="N53" s="1" t="str">
        <f aca="false">IF(M53="","",IF(M53="確認済み",0,1))</f>
        <v/>
      </c>
      <c r="O53" s="1" t="n">
        <f aca="false">IF(COUNTA(A53:H53)=0,IF(AND(M53="",N53="",I53="",J53="",K53="",L53=""),0,1),IF(NOT(AND(ISTEXT(M53),M53=IF(COUNTA(A53:H53)=0,"",IF(NOT(AND(ISTEXT(A53),LEN(A53)=8,EXACT(LEFT(A53,4),"MOV-"),ISNUMBER(FIND(MID(A53,5,1)&amp;"x","0x1x2x3x4x5x6x7x8x9x")),ISNUMBER(FIND(MID(A53,6,1)&amp;"x","0x1x2x3x4x5x6x7x8x9x")),ISNUMBER(FIND(MID(A53,7,1)&amp;"x","0x1x2x3x4x5x6x7x8x9x")),ISNUMBER(FIND(MID(A53,8,1)&amp;"x","0x1x2x3x4x5x6x7x8x9x")))),"IDはMOV-と半角数字4桁",IF(COUNTIFS($A$8:$A$107,A53)&gt;1,"記録IDが重複",IF(NOT(IF(ISNUMBER(B53),AND(B53&gt;=43831,B53&lt;73051,B53=INT(B53)),FALSE())),"発生日は時刻なしで必須",IF(NOT(OR(C53="入庫",C53="出庫")),"入出区分を確認",IF(NOT(OR(E53="確定",E53="取消",E53="未確認")),"状態を確認",IF(NOT(OR(F53="新規",F53="訂正",F53="逆移動")),"種別を確認",IF(AND(E53&lt;&gt;"未確認",NOT(IF(ISNUMBER(D53),AND(D53&gt;=1,D53&lt;=1000000,D53=INT(D53)),FALSE()))),"確定/取消の数量は1〜100万個の整数",IF(AND(E53="未確認",COUNTA(D53)&gt;0),"未確認の数量は空欄",IF(NOT(IF(ISNUMBER(H53),AND(H53&gt;=43831,H53&lt;73051,H53=INT(H53)),FALSE())),"記録確認日は時刻なしで必須",IF(OR(B53&gt;H53,H53&gt;入出庫集計!$B$4),"発生日≦確認日≦基準日を確認",IF(AND(F53="新規",COUNTA(G53)&gt;0),"新規の参照元は空欄",IF(AND(F53&lt;&gt;"新規",NOT(AND(ISTEXT(G53),LEN(G53)=8,EXACT(LEFT(G53,4),"MOV-"),ISNUMBER(FIND(MID(G53,5,1)&amp;"x","0x1x2x3x4x5x6x7x8x9x")),ISNUMBER(FIND(MID(G53,6,1)&amp;"x","0x1x2x3x4x5x6x7x8x9x")),ISNUMBER(FIND(MID(G53,7,1)&amp;"x","0x1x2x3x4x5x6x7x8x9x")),ISNUMBER(FIND(MID(G53,8,1)&amp;"x","0x1x2x3x4x5x6x7x8x9x"))))),"訂正/逆移動の参照元IDが必須",IF(AND(F53&lt;&gt;"新規",G53&gt;=A53),"参照元は自分より小さいID",IF(AND(F53&lt;&gt;"新規",COUNTIFS($A$8:$A$107,G53)&lt;&gt;1),"参照元が一意にありません",IF(AND(F53&lt;&gt;"新規",COUNTIFS($A$8:$A$107,G53,$F$8:$F$107,"新規")+COUNTIFS($A$8:$A$107,G53,$F$8:$F$107,"訂正")&lt;&gt;1),"逆移動を訂正/逆移動の元にできません",IF(AND(F53="訂正",COUNTIFS($A$8:$A$107,G53,$E$8:$E$107,"取消")&lt;&gt;1),"訂正の参照元は取消済が必要",IF(AND(F53="訂正",COUNTIFS($F$8:$F$107,"訂正",$G$8:$G$107,G53)&gt;1),"同じ元記録への訂正は1行まで",IF(AND(F53="逆移動",E53&lt;&gt;"取消",COUNTIFS($A$8:$A$107,G53,$E$8:$E$107,"確定")&lt;&gt;1),"有効な逆移動の元は確定が必要",IF(AND(F53="逆移動",E53="取消",COUNTIFS($A$8:$A$107,G53,$E$8:$E$107,"確定")+COUNTIFS($A$8:$A$107,G53,$E$8:$E$107,"取消")&lt;&gt;1),"取消済の逆移動も元の状態を確認",IF(AND(F53="逆移動",COUNTIFS($A$8:$A$107,G53,$C$8:$C$107,"&lt;&gt;"&amp;C53)&lt;&gt;1),"逆移動は元と反対の入出区分",IF(AND(F53="逆移動",B53&lt;SUMIFS($B$8:$B$107,$A$8:$A$107,G53)),"逆移動日が元より前",IF(AND(F53="逆移動",SUMIFS($D$8:$D$107,$F$8:$F$107,"逆移動",$G$8:$G$107,G53,$E$8:$E$107,"確定")&gt;SUMIFS($D$8:$D$107,$A$8:$A$107,G53)),"確定逆移動の合計が元数量を超過","確認済み"))))))))))))))))))))))),ISNUMBER(N53),N53=IF(M53="確認済み",0,1))),1,IF(N53&lt;&gt;0,0,IF(AND(ISNUMBER(I53),I53=IF(AND(B53&gt;=入出庫集計!$B$3,B53&lt;=入出庫集計!$E$3),1,0),IF(OR(I53&lt;&gt;1,E53="未確認"),ISTEXT(J53),ISNUMBER(J53)),J53=IF(I53&lt;&gt;1,"",IF(E53="未確認","",IF(AND(E53="確定",C53="入庫"),D53,0))),IF(OR(I53&lt;&gt;1,E53="未確認"),ISTEXT(K53),ISNUMBER(K53)),K53=IF(I53&lt;&gt;1,"",IF(E53="未確認","",IF(AND(E53="確定",C53="出庫"),D53,0))),ISNUMBER(L53),L53=IF(AND(I53=1,E53="未確認"),1,0)),0,1))))</f>
        <v>0</v>
      </c>
    </row>
    <row r="54" customFormat="false" ht="30" hidden="false" customHeight="true" outlineLevel="0" collapsed="false">
      <c r="A54" s="4"/>
      <c r="B54" s="10"/>
      <c r="C54" s="11"/>
      <c r="D54" s="12"/>
      <c r="E54" s="11"/>
      <c r="F54" s="11"/>
      <c r="G54" s="14"/>
      <c r="H54" s="10"/>
      <c r="I54" s="1" t="str">
        <f aca="false">IF(M54="","",IF(N54&lt;&gt;0,NA(),IF(AND(B54&gt;=入出庫集計!$B$3,B54&lt;=入出庫集計!$E$3),1,0)))</f>
        <v/>
      </c>
      <c r="J54" s="5" t="str">
        <f aca="false">IF(M54="","",IF(N54&lt;&gt;0,NA(),IF(I54&lt;&gt;1,"",IF(E54="未確認","",IF(AND(E54="確定",C54="入庫"),D54,0)))))</f>
        <v/>
      </c>
      <c r="K54" s="5" t="str">
        <f aca="false">IF(M54="","",IF(N54&lt;&gt;0,NA(),IF(I54&lt;&gt;1,"",IF(E54="未確認","",IF(AND(E54="確定",C54="出庫"),D54,0)))))</f>
        <v/>
      </c>
      <c r="L54" s="1" t="str">
        <f aca="false">IF(M54="","",IF(N54&lt;&gt;0,NA(),IF(AND(I54=1,E54="未確認"),1,0)))</f>
        <v/>
      </c>
      <c r="M54" s="1" t="str">
        <f aca="false">IF(COUNTA(A54:H54)=0,"",IF(NOT(AND(ISTEXT(A54),LEN(A54)=8,EXACT(LEFT(A54,4),"MOV-"),ISNUMBER(FIND(MID(A54,5,1)&amp;"x","0x1x2x3x4x5x6x7x8x9x")),ISNUMBER(FIND(MID(A54,6,1)&amp;"x","0x1x2x3x4x5x6x7x8x9x")),ISNUMBER(FIND(MID(A54,7,1)&amp;"x","0x1x2x3x4x5x6x7x8x9x")),ISNUMBER(FIND(MID(A54,8,1)&amp;"x","0x1x2x3x4x5x6x7x8x9x")))),"IDはMOV-と半角数字4桁",IF(COUNTIFS($A$8:$A$107,A54)&gt;1,"記録IDが重複",IF(NOT(IF(ISNUMBER(B54),AND(B54&gt;=43831,B54&lt;73051,B54=INT(B54)),FALSE())),"発生日は時刻なしで必須",IF(NOT(OR(C54="入庫",C54="出庫")),"入出区分を確認",IF(NOT(OR(E54="確定",E54="取消",E54="未確認")),"状態を確認",IF(NOT(OR(F54="新規",F54="訂正",F54="逆移動")),"種別を確認",IF(AND(E54&lt;&gt;"未確認",NOT(IF(ISNUMBER(D54),AND(D54&gt;=1,D54&lt;=1000000,D54=INT(D54)),FALSE()))),"確定/取消の数量は1〜100万個の整数",IF(AND(E54="未確認",COUNTA(D54)&gt;0),"未確認の数量は空欄",IF(NOT(IF(ISNUMBER(H54),AND(H54&gt;=43831,H54&lt;73051,H54=INT(H54)),FALSE())),"記録確認日は時刻なしで必須",IF(OR(B54&gt;H54,H54&gt;入出庫集計!$B$4),"発生日≦確認日≦基準日を確認",IF(AND(F54="新規",COUNTA(G54)&gt;0),"新規の参照元は空欄",IF(AND(F54&lt;&gt;"新規",NOT(AND(ISTEXT(G54),LEN(G54)=8,EXACT(LEFT(G54,4),"MOV-"),ISNUMBER(FIND(MID(G54,5,1)&amp;"x","0x1x2x3x4x5x6x7x8x9x")),ISNUMBER(FIND(MID(G54,6,1)&amp;"x","0x1x2x3x4x5x6x7x8x9x")),ISNUMBER(FIND(MID(G54,7,1)&amp;"x","0x1x2x3x4x5x6x7x8x9x")),ISNUMBER(FIND(MID(G54,8,1)&amp;"x","0x1x2x3x4x5x6x7x8x9x"))))),"訂正/逆移動の参照元IDが必須",IF(AND(F54&lt;&gt;"新規",G54&gt;=A54),"参照元は自分より小さいID",IF(AND(F54&lt;&gt;"新規",COUNTIFS($A$8:$A$107,G54)&lt;&gt;1),"参照元が一意にありません",IF(AND(F54&lt;&gt;"新規",COUNTIFS($A$8:$A$107,G54,$F$8:$F$107,"新規")+COUNTIFS($A$8:$A$107,G54,$F$8:$F$107,"訂正")&lt;&gt;1),"逆移動を訂正/逆移動の元にできません",IF(AND(F54="訂正",COUNTIFS($A$8:$A$107,G54,$E$8:$E$107,"取消")&lt;&gt;1),"訂正の参照元は取消済が必要",IF(AND(F54="訂正",COUNTIFS($F$8:$F$107,"訂正",$G$8:$G$107,G54)&gt;1),"同じ元記録への訂正は1行まで",IF(AND(F54="逆移動",E54&lt;&gt;"取消",COUNTIFS($A$8:$A$107,G54,$E$8:$E$107,"確定")&lt;&gt;1),"有効な逆移動の元は確定が必要",IF(AND(F54="逆移動",E54="取消",COUNTIFS($A$8:$A$107,G54,$E$8:$E$107,"確定")+COUNTIFS($A$8:$A$107,G54,$E$8:$E$107,"取消")&lt;&gt;1),"取消済の逆移動も元の状態を確認",IF(AND(F54="逆移動",COUNTIFS($A$8:$A$107,G54,$C$8:$C$107,"&lt;&gt;"&amp;C54)&lt;&gt;1),"逆移動は元と反対の入出区分",IF(AND(F54="逆移動",B54&lt;SUMIFS($B$8:$B$107,$A$8:$A$107,G54)),"逆移動日が元より前",IF(AND(F54="逆移動",SUMIFS($D$8:$D$107,$F$8:$F$107,"逆移動",$G$8:$G$107,G54,$E$8:$E$107,"確定")&gt;SUMIFS($D$8:$D$107,$A$8:$A$107,G54)),"確定逆移動の合計が元数量を超過","確認済み")))))))))))))))))))))))</f>
        <v/>
      </c>
      <c r="N54" s="1" t="str">
        <f aca="false">IF(M54="","",IF(M54="確認済み",0,1))</f>
        <v/>
      </c>
      <c r="O54" s="1" t="n">
        <f aca="false">IF(COUNTA(A54:H54)=0,IF(AND(M54="",N54="",I54="",J54="",K54="",L54=""),0,1),IF(NOT(AND(ISTEXT(M54),M54=IF(COUNTA(A54:H54)=0,"",IF(NOT(AND(ISTEXT(A54),LEN(A54)=8,EXACT(LEFT(A54,4),"MOV-"),ISNUMBER(FIND(MID(A54,5,1)&amp;"x","0x1x2x3x4x5x6x7x8x9x")),ISNUMBER(FIND(MID(A54,6,1)&amp;"x","0x1x2x3x4x5x6x7x8x9x")),ISNUMBER(FIND(MID(A54,7,1)&amp;"x","0x1x2x3x4x5x6x7x8x9x")),ISNUMBER(FIND(MID(A54,8,1)&amp;"x","0x1x2x3x4x5x6x7x8x9x")))),"IDはMOV-と半角数字4桁",IF(COUNTIFS($A$8:$A$107,A54)&gt;1,"記録IDが重複",IF(NOT(IF(ISNUMBER(B54),AND(B54&gt;=43831,B54&lt;73051,B54=INT(B54)),FALSE())),"発生日は時刻なしで必須",IF(NOT(OR(C54="入庫",C54="出庫")),"入出区分を確認",IF(NOT(OR(E54="確定",E54="取消",E54="未確認")),"状態を確認",IF(NOT(OR(F54="新規",F54="訂正",F54="逆移動")),"種別を確認",IF(AND(E54&lt;&gt;"未確認",NOT(IF(ISNUMBER(D54),AND(D54&gt;=1,D54&lt;=1000000,D54=INT(D54)),FALSE()))),"確定/取消の数量は1〜100万個の整数",IF(AND(E54="未確認",COUNTA(D54)&gt;0),"未確認の数量は空欄",IF(NOT(IF(ISNUMBER(H54),AND(H54&gt;=43831,H54&lt;73051,H54=INT(H54)),FALSE())),"記録確認日は時刻なしで必須",IF(OR(B54&gt;H54,H54&gt;入出庫集計!$B$4),"発生日≦確認日≦基準日を確認",IF(AND(F54="新規",COUNTA(G54)&gt;0),"新規の参照元は空欄",IF(AND(F54&lt;&gt;"新規",NOT(AND(ISTEXT(G54),LEN(G54)=8,EXACT(LEFT(G54,4),"MOV-"),ISNUMBER(FIND(MID(G54,5,1)&amp;"x","0x1x2x3x4x5x6x7x8x9x")),ISNUMBER(FIND(MID(G54,6,1)&amp;"x","0x1x2x3x4x5x6x7x8x9x")),ISNUMBER(FIND(MID(G54,7,1)&amp;"x","0x1x2x3x4x5x6x7x8x9x")),ISNUMBER(FIND(MID(G54,8,1)&amp;"x","0x1x2x3x4x5x6x7x8x9x"))))),"訂正/逆移動の参照元IDが必須",IF(AND(F54&lt;&gt;"新規",G54&gt;=A54),"参照元は自分より小さいID",IF(AND(F54&lt;&gt;"新規",COUNTIFS($A$8:$A$107,G54)&lt;&gt;1),"参照元が一意にありません",IF(AND(F54&lt;&gt;"新規",COUNTIFS($A$8:$A$107,G54,$F$8:$F$107,"新規")+COUNTIFS($A$8:$A$107,G54,$F$8:$F$107,"訂正")&lt;&gt;1),"逆移動を訂正/逆移動の元にできません",IF(AND(F54="訂正",COUNTIFS($A$8:$A$107,G54,$E$8:$E$107,"取消")&lt;&gt;1),"訂正の参照元は取消済が必要",IF(AND(F54="訂正",COUNTIFS($F$8:$F$107,"訂正",$G$8:$G$107,G54)&gt;1),"同じ元記録への訂正は1行まで",IF(AND(F54="逆移動",E54&lt;&gt;"取消",COUNTIFS($A$8:$A$107,G54,$E$8:$E$107,"確定")&lt;&gt;1),"有効な逆移動の元は確定が必要",IF(AND(F54="逆移動",E54="取消",COUNTIFS($A$8:$A$107,G54,$E$8:$E$107,"確定")+COUNTIFS($A$8:$A$107,G54,$E$8:$E$107,"取消")&lt;&gt;1),"取消済の逆移動も元の状態を確認",IF(AND(F54="逆移動",COUNTIFS($A$8:$A$107,G54,$C$8:$C$107,"&lt;&gt;"&amp;C54)&lt;&gt;1),"逆移動は元と反対の入出区分",IF(AND(F54="逆移動",B54&lt;SUMIFS($B$8:$B$107,$A$8:$A$107,G54)),"逆移動日が元より前",IF(AND(F54="逆移動",SUMIFS($D$8:$D$107,$F$8:$F$107,"逆移動",$G$8:$G$107,G54,$E$8:$E$107,"確定")&gt;SUMIFS($D$8:$D$107,$A$8:$A$107,G54)),"確定逆移動の合計が元数量を超過","確認済み"))))))))))))))))))))))),ISNUMBER(N54),N54=IF(M54="確認済み",0,1))),1,IF(N54&lt;&gt;0,0,IF(AND(ISNUMBER(I54),I54=IF(AND(B54&gt;=入出庫集計!$B$3,B54&lt;=入出庫集計!$E$3),1,0),IF(OR(I54&lt;&gt;1,E54="未確認"),ISTEXT(J54),ISNUMBER(J54)),J54=IF(I54&lt;&gt;1,"",IF(E54="未確認","",IF(AND(E54="確定",C54="入庫"),D54,0))),IF(OR(I54&lt;&gt;1,E54="未確認"),ISTEXT(K54),ISNUMBER(K54)),K54=IF(I54&lt;&gt;1,"",IF(E54="未確認","",IF(AND(E54="確定",C54="出庫"),D54,0))),ISNUMBER(L54),L54=IF(AND(I54=1,E54="未確認"),1,0)),0,1))))</f>
        <v>0</v>
      </c>
    </row>
    <row r="55" customFormat="false" ht="30" hidden="false" customHeight="true" outlineLevel="0" collapsed="false">
      <c r="A55" s="4"/>
      <c r="B55" s="10"/>
      <c r="C55" s="11"/>
      <c r="D55" s="12"/>
      <c r="E55" s="11"/>
      <c r="F55" s="11"/>
      <c r="G55" s="14"/>
      <c r="H55" s="10"/>
      <c r="I55" s="1" t="str">
        <f aca="false">IF(M55="","",IF(N55&lt;&gt;0,NA(),IF(AND(B55&gt;=入出庫集計!$B$3,B55&lt;=入出庫集計!$E$3),1,0)))</f>
        <v/>
      </c>
      <c r="J55" s="5" t="str">
        <f aca="false">IF(M55="","",IF(N55&lt;&gt;0,NA(),IF(I55&lt;&gt;1,"",IF(E55="未確認","",IF(AND(E55="確定",C55="入庫"),D55,0)))))</f>
        <v/>
      </c>
      <c r="K55" s="5" t="str">
        <f aca="false">IF(M55="","",IF(N55&lt;&gt;0,NA(),IF(I55&lt;&gt;1,"",IF(E55="未確認","",IF(AND(E55="確定",C55="出庫"),D55,0)))))</f>
        <v/>
      </c>
      <c r="L55" s="1" t="str">
        <f aca="false">IF(M55="","",IF(N55&lt;&gt;0,NA(),IF(AND(I55=1,E55="未確認"),1,0)))</f>
        <v/>
      </c>
      <c r="M55" s="1" t="str">
        <f aca="false">IF(COUNTA(A55:H55)=0,"",IF(NOT(AND(ISTEXT(A55),LEN(A55)=8,EXACT(LEFT(A55,4),"MOV-"),ISNUMBER(FIND(MID(A55,5,1)&amp;"x","0x1x2x3x4x5x6x7x8x9x")),ISNUMBER(FIND(MID(A55,6,1)&amp;"x","0x1x2x3x4x5x6x7x8x9x")),ISNUMBER(FIND(MID(A55,7,1)&amp;"x","0x1x2x3x4x5x6x7x8x9x")),ISNUMBER(FIND(MID(A55,8,1)&amp;"x","0x1x2x3x4x5x6x7x8x9x")))),"IDはMOV-と半角数字4桁",IF(COUNTIFS($A$8:$A$107,A55)&gt;1,"記録IDが重複",IF(NOT(IF(ISNUMBER(B55),AND(B55&gt;=43831,B55&lt;73051,B55=INT(B55)),FALSE())),"発生日は時刻なしで必須",IF(NOT(OR(C55="入庫",C55="出庫")),"入出区分を確認",IF(NOT(OR(E55="確定",E55="取消",E55="未確認")),"状態を確認",IF(NOT(OR(F55="新規",F55="訂正",F55="逆移動")),"種別を確認",IF(AND(E55&lt;&gt;"未確認",NOT(IF(ISNUMBER(D55),AND(D55&gt;=1,D55&lt;=1000000,D55=INT(D55)),FALSE()))),"確定/取消の数量は1〜100万個の整数",IF(AND(E55="未確認",COUNTA(D55)&gt;0),"未確認の数量は空欄",IF(NOT(IF(ISNUMBER(H55),AND(H55&gt;=43831,H55&lt;73051,H55=INT(H55)),FALSE())),"記録確認日は時刻なしで必須",IF(OR(B55&gt;H55,H55&gt;入出庫集計!$B$4),"発生日≦確認日≦基準日を確認",IF(AND(F55="新規",COUNTA(G55)&gt;0),"新規の参照元は空欄",IF(AND(F55&lt;&gt;"新規",NOT(AND(ISTEXT(G55),LEN(G55)=8,EXACT(LEFT(G55,4),"MOV-"),ISNUMBER(FIND(MID(G55,5,1)&amp;"x","0x1x2x3x4x5x6x7x8x9x")),ISNUMBER(FIND(MID(G55,6,1)&amp;"x","0x1x2x3x4x5x6x7x8x9x")),ISNUMBER(FIND(MID(G55,7,1)&amp;"x","0x1x2x3x4x5x6x7x8x9x")),ISNUMBER(FIND(MID(G55,8,1)&amp;"x","0x1x2x3x4x5x6x7x8x9x"))))),"訂正/逆移動の参照元IDが必須",IF(AND(F55&lt;&gt;"新規",G55&gt;=A55),"参照元は自分より小さいID",IF(AND(F55&lt;&gt;"新規",COUNTIFS($A$8:$A$107,G55)&lt;&gt;1),"参照元が一意にありません",IF(AND(F55&lt;&gt;"新規",COUNTIFS($A$8:$A$107,G55,$F$8:$F$107,"新規")+COUNTIFS($A$8:$A$107,G55,$F$8:$F$107,"訂正")&lt;&gt;1),"逆移動を訂正/逆移動の元にできません",IF(AND(F55="訂正",COUNTIFS($A$8:$A$107,G55,$E$8:$E$107,"取消")&lt;&gt;1),"訂正の参照元は取消済が必要",IF(AND(F55="訂正",COUNTIFS($F$8:$F$107,"訂正",$G$8:$G$107,G55)&gt;1),"同じ元記録への訂正は1行まで",IF(AND(F55="逆移動",E55&lt;&gt;"取消",COUNTIFS($A$8:$A$107,G55,$E$8:$E$107,"確定")&lt;&gt;1),"有効な逆移動の元は確定が必要",IF(AND(F55="逆移動",E55="取消",COUNTIFS($A$8:$A$107,G55,$E$8:$E$107,"確定")+COUNTIFS($A$8:$A$107,G55,$E$8:$E$107,"取消")&lt;&gt;1),"取消済の逆移動も元の状態を確認",IF(AND(F55="逆移動",COUNTIFS($A$8:$A$107,G55,$C$8:$C$107,"&lt;&gt;"&amp;C55)&lt;&gt;1),"逆移動は元と反対の入出区分",IF(AND(F55="逆移動",B55&lt;SUMIFS($B$8:$B$107,$A$8:$A$107,G55)),"逆移動日が元より前",IF(AND(F55="逆移動",SUMIFS($D$8:$D$107,$F$8:$F$107,"逆移動",$G$8:$G$107,G55,$E$8:$E$107,"確定")&gt;SUMIFS($D$8:$D$107,$A$8:$A$107,G55)),"確定逆移動の合計が元数量を超過","確認済み")))))))))))))))))))))))</f>
        <v/>
      </c>
      <c r="N55" s="1" t="str">
        <f aca="false">IF(M55="","",IF(M55="確認済み",0,1))</f>
        <v/>
      </c>
      <c r="O55" s="1" t="n">
        <f aca="false">IF(COUNTA(A55:H55)=0,IF(AND(M55="",N55="",I55="",J55="",K55="",L55=""),0,1),IF(NOT(AND(ISTEXT(M55),M55=IF(COUNTA(A55:H55)=0,"",IF(NOT(AND(ISTEXT(A55),LEN(A55)=8,EXACT(LEFT(A55,4),"MOV-"),ISNUMBER(FIND(MID(A55,5,1)&amp;"x","0x1x2x3x4x5x6x7x8x9x")),ISNUMBER(FIND(MID(A55,6,1)&amp;"x","0x1x2x3x4x5x6x7x8x9x")),ISNUMBER(FIND(MID(A55,7,1)&amp;"x","0x1x2x3x4x5x6x7x8x9x")),ISNUMBER(FIND(MID(A55,8,1)&amp;"x","0x1x2x3x4x5x6x7x8x9x")))),"IDはMOV-と半角数字4桁",IF(COUNTIFS($A$8:$A$107,A55)&gt;1,"記録IDが重複",IF(NOT(IF(ISNUMBER(B55),AND(B55&gt;=43831,B55&lt;73051,B55=INT(B55)),FALSE())),"発生日は時刻なしで必須",IF(NOT(OR(C55="入庫",C55="出庫")),"入出区分を確認",IF(NOT(OR(E55="確定",E55="取消",E55="未確認")),"状態を確認",IF(NOT(OR(F55="新規",F55="訂正",F55="逆移動")),"種別を確認",IF(AND(E55&lt;&gt;"未確認",NOT(IF(ISNUMBER(D55),AND(D55&gt;=1,D55&lt;=1000000,D55=INT(D55)),FALSE()))),"確定/取消の数量は1〜100万個の整数",IF(AND(E55="未確認",COUNTA(D55)&gt;0),"未確認の数量は空欄",IF(NOT(IF(ISNUMBER(H55),AND(H55&gt;=43831,H55&lt;73051,H55=INT(H55)),FALSE())),"記録確認日は時刻なしで必須",IF(OR(B55&gt;H55,H55&gt;入出庫集計!$B$4),"発生日≦確認日≦基準日を確認",IF(AND(F55="新規",COUNTA(G55)&gt;0),"新規の参照元は空欄",IF(AND(F55&lt;&gt;"新規",NOT(AND(ISTEXT(G55),LEN(G55)=8,EXACT(LEFT(G55,4),"MOV-"),ISNUMBER(FIND(MID(G55,5,1)&amp;"x","0x1x2x3x4x5x6x7x8x9x")),ISNUMBER(FIND(MID(G55,6,1)&amp;"x","0x1x2x3x4x5x6x7x8x9x")),ISNUMBER(FIND(MID(G55,7,1)&amp;"x","0x1x2x3x4x5x6x7x8x9x")),ISNUMBER(FIND(MID(G55,8,1)&amp;"x","0x1x2x3x4x5x6x7x8x9x"))))),"訂正/逆移動の参照元IDが必須",IF(AND(F55&lt;&gt;"新規",G55&gt;=A55),"参照元は自分より小さいID",IF(AND(F55&lt;&gt;"新規",COUNTIFS($A$8:$A$107,G55)&lt;&gt;1),"参照元が一意にありません",IF(AND(F55&lt;&gt;"新規",COUNTIFS($A$8:$A$107,G55,$F$8:$F$107,"新規")+COUNTIFS($A$8:$A$107,G55,$F$8:$F$107,"訂正")&lt;&gt;1),"逆移動を訂正/逆移動の元にできません",IF(AND(F55="訂正",COUNTIFS($A$8:$A$107,G55,$E$8:$E$107,"取消")&lt;&gt;1),"訂正の参照元は取消済が必要",IF(AND(F55="訂正",COUNTIFS($F$8:$F$107,"訂正",$G$8:$G$107,G55)&gt;1),"同じ元記録への訂正は1行まで",IF(AND(F55="逆移動",E55&lt;&gt;"取消",COUNTIFS($A$8:$A$107,G55,$E$8:$E$107,"確定")&lt;&gt;1),"有効な逆移動の元は確定が必要",IF(AND(F55="逆移動",E55="取消",COUNTIFS($A$8:$A$107,G55,$E$8:$E$107,"確定")+COUNTIFS($A$8:$A$107,G55,$E$8:$E$107,"取消")&lt;&gt;1),"取消済の逆移動も元の状態を確認",IF(AND(F55="逆移動",COUNTIFS($A$8:$A$107,G55,$C$8:$C$107,"&lt;&gt;"&amp;C55)&lt;&gt;1),"逆移動は元と反対の入出区分",IF(AND(F55="逆移動",B55&lt;SUMIFS($B$8:$B$107,$A$8:$A$107,G55)),"逆移動日が元より前",IF(AND(F55="逆移動",SUMIFS($D$8:$D$107,$F$8:$F$107,"逆移動",$G$8:$G$107,G55,$E$8:$E$107,"確定")&gt;SUMIFS($D$8:$D$107,$A$8:$A$107,G55)),"確定逆移動の合計が元数量を超過","確認済み"))))))))))))))))))))))),ISNUMBER(N55),N55=IF(M55="確認済み",0,1))),1,IF(N55&lt;&gt;0,0,IF(AND(ISNUMBER(I55),I55=IF(AND(B55&gt;=入出庫集計!$B$3,B55&lt;=入出庫集計!$E$3),1,0),IF(OR(I55&lt;&gt;1,E55="未確認"),ISTEXT(J55),ISNUMBER(J55)),J55=IF(I55&lt;&gt;1,"",IF(E55="未確認","",IF(AND(E55="確定",C55="入庫"),D55,0))),IF(OR(I55&lt;&gt;1,E55="未確認"),ISTEXT(K55),ISNUMBER(K55)),K55=IF(I55&lt;&gt;1,"",IF(E55="未確認","",IF(AND(E55="確定",C55="出庫"),D55,0))),ISNUMBER(L55),L55=IF(AND(I55=1,E55="未確認"),1,0)),0,1))))</f>
        <v>0</v>
      </c>
    </row>
    <row r="56" customFormat="false" ht="30" hidden="false" customHeight="true" outlineLevel="0" collapsed="false">
      <c r="A56" s="4"/>
      <c r="B56" s="10"/>
      <c r="C56" s="11"/>
      <c r="D56" s="12"/>
      <c r="E56" s="11"/>
      <c r="F56" s="11"/>
      <c r="G56" s="14"/>
      <c r="H56" s="10"/>
      <c r="I56" s="1" t="str">
        <f aca="false">IF(M56="","",IF(N56&lt;&gt;0,NA(),IF(AND(B56&gt;=入出庫集計!$B$3,B56&lt;=入出庫集計!$E$3),1,0)))</f>
        <v/>
      </c>
      <c r="J56" s="5" t="str">
        <f aca="false">IF(M56="","",IF(N56&lt;&gt;0,NA(),IF(I56&lt;&gt;1,"",IF(E56="未確認","",IF(AND(E56="確定",C56="入庫"),D56,0)))))</f>
        <v/>
      </c>
      <c r="K56" s="5" t="str">
        <f aca="false">IF(M56="","",IF(N56&lt;&gt;0,NA(),IF(I56&lt;&gt;1,"",IF(E56="未確認","",IF(AND(E56="確定",C56="出庫"),D56,0)))))</f>
        <v/>
      </c>
      <c r="L56" s="1" t="str">
        <f aca="false">IF(M56="","",IF(N56&lt;&gt;0,NA(),IF(AND(I56=1,E56="未確認"),1,0)))</f>
        <v/>
      </c>
      <c r="M56" s="1" t="str">
        <f aca="false">IF(COUNTA(A56:H56)=0,"",IF(NOT(AND(ISTEXT(A56),LEN(A56)=8,EXACT(LEFT(A56,4),"MOV-"),ISNUMBER(FIND(MID(A56,5,1)&amp;"x","0x1x2x3x4x5x6x7x8x9x")),ISNUMBER(FIND(MID(A56,6,1)&amp;"x","0x1x2x3x4x5x6x7x8x9x")),ISNUMBER(FIND(MID(A56,7,1)&amp;"x","0x1x2x3x4x5x6x7x8x9x")),ISNUMBER(FIND(MID(A56,8,1)&amp;"x","0x1x2x3x4x5x6x7x8x9x")))),"IDはMOV-と半角数字4桁",IF(COUNTIFS($A$8:$A$107,A56)&gt;1,"記録IDが重複",IF(NOT(IF(ISNUMBER(B56),AND(B56&gt;=43831,B56&lt;73051,B56=INT(B56)),FALSE())),"発生日は時刻なしで必須",IF(NOT(OR(C56="入庫",C56="出庫")),"入出区分を確認",IF(NOT(OR(E56="確定",E56="取消",E56="未確認")),"状態を確認",IF(NOT(OR(F56="新規",F56="訂正",F56="逆移動")),"種別を確認",IF(AND(E56&lt;&gt;"未確認",NOT(IF(ISNUMBER(D56),AND(D56&gt;=1,D56&lt;=1000000,D56=INT(D56)),FALSE()))),"確定/取消の数量は1〜100万個の整数",IF(AND(E56="未確認",COUNTA(D56)&gt;0),"未確認の数量は空欄",IF(NOT(IF(ISNUMBER(H56),AND(H56&gt;=43831,H56&lt;73051,H56=INT(H56)),FALSE())),"記録確認日は時刻なしで必須",IF(OR(B56&gt;H56,H56&gt;入出庫集計!$B$4),"発生日≦確認日≦基準日を確認",IF(AND(F56="新規",COUNTA(G56)&gt;0),"新規の参照元は空欄",IF(AND(F56&lt;&gt;"新規",NOT(AND(ISTEXT(G56),LEN(G56)=8,EXACT(LEFT(G56,4),"MOV-"),ISNUMBER(FIND(MID(G56,5,1)&amp;"x","0x1x2x3x4x5x6x7x8x9x")),ISNUMBER(FIND(MID(G56,6,1)&amp;"x","0x1x2x3x4x5x6x7x8x9x")),ISNUMBER(FIND(MID(G56,7,1)&amp;"x","0x1x2x3x4x5x6x7x8x9x")),ISNUMBER(FIND(MID(G56,8,1)&amp;"x","0x1x2x3x4x5x6x7x8x9x"))))),"訂正/逆移動の参照元IDが必須",IF(AND(F56&lt;&gt;"新規",G56&gt;=A56),"参照元は自分より小さいID",IF(AND(F56&lt;&gt;"新規",COUNTIFS($A$8:$A$107,G56)&lt;&gt;1),"参照元が一意にありません",IF(AND(F56&lt;&gt;"新規",COUNTIFS($A$8:$A$107,G56,$F$8:$F$107,"新規")+COUNTIFS($A$8:$A$107,G56,$F$8:$F$107,"訂正")&lt;&gt;1),"逆移動を訂正/逆移動の元にできません",IF(AND(F56="訂正",COUNTIFS($A$8:$A$107,G56,$E$8:$E$107,"取消")&lt;&gt;1),"訂正の参照元は取消済が必要",IF(AND(F56="訂正",COUNTIFS($F$8:$F$107,"訂正",$G$8:$G$107,G56)&gt;1),"同じ元記録への訂正は1行まで",IF(AND(F56="逆移動",E56&lt;&gt;"取消",COUNTIFS($A$8:$A$107,G56,$E$8:$E$107,"確定")&lt;&gt;1),"有効な逆移動の元は確定が必要",IF(AND(F56="逆移動",E56="取消",COUNTIFS($A$8:$A$107,G56,$E$8:$E$107,"確定")+COUNTIFS($A$8:$A$107,G56,$E$8:$E$107,"取消")&lt;&gt;1),"取消済の逆移動も元の状態を確認",IF(AND(F56="逆移動",COUNTIFS($A$8:$A$107,G56,$C$8:$C$107,"&lt;&gt;"&amp;C56)&lt;&gt;1),"逆移動は元と反対の入出区分",IF(AND(F56="逆移動",B56&lt;SUMIFS($B$8:$B$107,$A$8:$A$107,G56)),"逆移動日が元より前",IF(AND(F56="逆移動",SUMIFS($D$8:$D$107,$F$8:$F$107,"逆移動",$G$8:$G$107,G56,$E$8:$E$107,"確定")&gt;SUMIFS($D$8:$D$107,$A$8:$A$107,G56)),"確定逆移動の合計が元数量を超過","確認済み")))))))))))))))))))))))</f>
        <v/>
      </c>
      <c r="N56" s="1" t="str">
        <f aca="false">IF(M56="","",IF(M56="確認済み",0,1))</f>
        <v/>
      </c>
      <c r="O56" s="1" t="n">
        <f aca="false">IF(COUNTA(A56:H56)=0,IF(AND(M56="",N56="",I56="",J56="",K56="",L56=""),0,1),IF(NOT(AND(ISTEXT(M56),M56=IF(COUNTA(A56:H56)=0,"",IF(NOT(AND(ISTEXT(A56),LEN(A56)=8,EXACT(LEFT(A56,4),"MOV-"),ISNUMBER(FIND(MID(A56,5,1)&amp;"x","0x1x2x3x4x5x6x7x8x9x")),ISNUMBER(FIND(MID(A56,6,1)&amp;"x","0x1x2x3x4x5x6x7x8x9x")),ISNUMBER(FIND(MID(A56,7,1)&amp;"x","0x1x2x3x4x5x6x7x8x9x")),ISNUMBER(FIND(MID(A56,8,1)&amp;"x","0x1x2x3x4x5x6x7x8x9x")))),"IDはMOV-と半角数字4桁",IF(COUNTIFS($A$8:$A$107,A56)&gt;1,"記録IDが重複",IF(NOT(IF(ISNUMBER(B56),AND(B56&gt;=43831,B56&lt;73051,B56=INT(B56)),FALSE())),"発生日は時刻なしで必須",IF(NOT(OR(C56="入庫",C56="出庫")),"入出区分を確認",IF(NOT(OR(E56="確定",E56="取消",E56="未確認")),"状態を確認",IF(NOT(OR(F56="新規",F56="訂正",F56="逆移動")),"種別を確認",IF(AND(E56&lt;&gt;"未確認",NOT(IF(ISNUMBER(D56),AND(D56&gt;=1,D56&lt;=1000000,D56=INT(D56)),FALSE()))),"確定/取消の数量は1〜100万個の整数",IF(AND(E56="未確認",COUNTA(D56)&gt;0),"未確認の数量は空欄",IF(NOT(IF(ISNUMBER(H56),AND(H56&gt;=43831,H56&lt;73051,H56=INT(H56)),FALSE())),"記録確認日は時刻なしで必須",IF(OR(B56&gt;H56,H56&gt;入出庫集計!$B$4),"発生日≦確認日≦基準日を確認",IF(AND(F56="新規",COUNTA(G56)&gt;0),"新規の参照元は空欄",IF(AND(F56&lt;&gt;"新規",NOT(AND(ISTEXT(G56),LEN(G56)=8,EXACT(LEFT(G56,4),"MOV-"),ISNUMBER(FIND(MID(G56,5,1)&amp;"x","0x1x2x3x4x5x6x7x8x9x")),ISNUMBER(FIND(MID(G56,6,1)&amp;"x","0x1x2x3x4x5x6x7x8x9x")),ISNUMBER(FIND(MID(G56,7,1)&amp;"x","0x1x2x3x4x5x6x7x8x9x")),ISNUMBER(FIND(MID(G56,8,1)&amp;"x","0x1x2x3x4x5x6x7x8x9x"))))),"訂正/逆移動の参照元IDが必須",IF(AND(F56&lt;&gt;"新規",G56&gt;=A56),"参照元は自分より小さいID",IF(AND(F56&lt;&gt;"新規",COUNTIFS($A$8:$A$107,G56)&lt;&gt;1),"参照元が一意にありません",IF(AND(F56&lt;&gt;"新規",COUNTIFS($A$8:$A$107,G56,$F$8:$F$107,"新規")+COUNTIFS($A$8:$A$107,G56,$F$8:$F$107,"訂正")&lt;&gt;1),"逆移動を訂正/逆移動の元にできません",IF(AND(F56="訂正",COUNTIFS($A$8:$A$107,G56,$E$8:$E$107,"取消")&lt;&gt;1),"訂正の参照元は取消済が必要",IF(AND(F56="訂正",COUNTIFS($F$8:$F$107,"訂正",$G$8:$G$107,G56)&gt;1),"同じ元記録への訂正は1行まで",IF(AND(F56="逆移動",E56&lt;&gt;"取消",COUNTIFS($A$8:$A$107,G56,$E$8:$E$107,"確定")&lt;&gt;1),"有効な逆移動の元は確定が必要",IF(AND(F56="逆移動",E56="取消",COUNTIFS($A$8:$A$107,G56,$E$8:$E$107,"確定")+COUNTIFS($A$8:$A$107,G56,$E$8:$E$107,"取消")&lt;&gt;1),"取消済の逆移動も元の状態を確認",IF(AND(F56="逆移動",COUNTIFS($A$8:$A$107,G56,$C$8:$C$107,"&lt;&gt;"&amp;C56)&lt;&gt;1),"逆移動は元と反対の入出区分",IF(AND(F56="逆移動",B56&lt;SUMIFS($B$8:$B$107,$A$8:$A$107,G56)),"逆移動日が元より前",IF(AND(F56="逆移動",SUMIFS($D$8:$D$107,$F$8:$F$107,"逆移動",$G$8:$G$107,G56,$E$8:$E$107,"確定")&gt;SUMIFS($D$8:$D$107,$A$8:$A$107,G56)),"確定逆移動の合計が元数量を超過","確認済み"))))))))))))))))))))))),ISNUMBER(N56),N56=IF(M56="確認済み",0,1))),1,IF(N56&lt;&gt;0,0,IF(AND(ISNUMBER(I56),I56=IF(AND(B56&gt;=入出庫集計!$B$3,B56&lt;=入出庫集計!$E$3),1,0),IF(OR(I56&lt;&gt;1,E56="未確認"),ISTEXT(J56),ISNUMBER(J56)),J56=IF(I56&lt;&gt;1,"",IF(E56="未確認","",IF(AND(E56="確定",C56="入庫"),D56,0))),IF(OR(I56&lt;&gt;1,E56="未確認"),ISTEXT(K56),ISNUMBER(K56)),K56=IF(I56&lt;&gt;1,"",IF(E56="未確認","",IF(AND(E56="確定",C56="出庫"),D56,0))),ISNUMBER(L56),L56=IF(AND(I56=1,E56="未確認"),1,0)),0,1))))</f>
        <v>0</v>
      </c>
    </row>
    <row r="57" customFormat="false" ht="30" hidden="false" customHeight="true" outlineLevel="0" collapsed="false">
      <c r="A57" s="4"/>
      <c r="B57" s="10"/>
      <c r="C57" s="11"/>
      <c r="D57" s="12"/>
      <c r="E57" s="11"/>
      <c r="F57" s="11"/>
      <c r="G57" s="14"/>
      <c r="H57" s="10"/>
      <c r="I57" s="1" t="str">
        <f aca="false">IF(M57="","",IF(N57&lt;&gt;0,NA(),IF(AND(B57&gt;=入出庫集計!$B$3,B57&lt;=入出庫集計!$E$3),1,0)))</f>
        <v/>
      </c>
      <c r="J57" s="5" t="str">
        <f aca="false">IF(M57="","",IF(N57&lt;&gt;0,NA(),IF(I57&lt;&gt;1,"",IF(E57="未確認","",IF(AND(E57="確定",C57="入庫"),D57,0)))))</f>
        <v/>
      </c>
      <c r="K57" s="5" t="str">
        <f aca="false">IF(M57="","",IF(N57&lt;&gt;0,NA(),IF(I57&lt;&gt;1,"",IF(E57="未確認","",IF(AND(E57="確定",C57="出庫"),D57,0)))))</f>
        <v/>
      </c>
      <c r="L57" s="1" t="str">
        <f aca="false">IF(M57="","",IF(N57&lt;&gt;0,NA(),IF(AND(I57=1,E57="未確認"),1,0)))</f>
        <v/>
      </c>
      <c r="M57" s="1" t="str">
        <f aca="false">IF(COUNTA(A57:H57)=0,"",IF(NOT(AND(ISTEXT(A57),LEN(A57)=8,EXACT(LEFT(A57,4),"MOV-"),ISNUMBER(FIND(MID(A57,5,1)&amp;"x","0x1x2x3x4x5x6x7x8x9x")),ISNUMBER(FIND(MID(A57,6,1)&amp;"x","0x1x2x3x4x5x6x7x8x9x")),ISNUMBER(FIND(MID(A57,7,1)&amp;"x","0x1x2x3x4x5x6x7x8x9x")),ISNUMBER(FIND(MID(A57,8,1)&amp;"x","0x1x2x3x4x5x6x7x8x9x")))),"IDはMOV-と半角数字4桁",IF(COUNTIFS($A$8:$A$107,A57)&gt;1,"記録IDが重複",IF(NOT(IF(ISNUMBER(B57),AND(B57&gt;=43831,B57&lt;73051,B57=INT(B57)),FALSE())),"発生日は時刻なしで必須",IF(NOT(OR(C57="入庫",C57="出庫")),"入出区分を確認",IF(NOT(OR(E57="確定",E57="取消",E57="未確認")),"状態を確認",IF(NOT(OR(F57="新規",F57="訂正",F57="逆移動")),"種別を確認",IF(AND(E57&lt;&gt;"未確認",NOT(IF(ISNUMBER(D57),AND(D57&gt;=1,D57&lt;=1000000,D57=INT(D57)),FALSE()))),"確定/取消の数量は1〜100万個の整数",IF(AND(E57="未確認",COUNTA(D57)&gt;0),"未確認の数量は空欄",IF(NOT(IF(ISNUMBER(H57),AND(H57&gt;=43831,H57&lt;73051,H57=INT(H57)),FALSE())),"記録確認日は時刻なしで必須",IF(OR(B57&gt;H57,H57&gt;入出庫集計!$B$4),"発生日≦確認日≦基準日を確認",IF(AND(F57="新規",COUNTA(G57)&gt;0),"新規の参照元は空欄",IF(AND(F57&lt;&gt;"新規",NOT(AND(ISTEXT(G57),LEN(G57)=8,EXACT(LEFT(G57,4),"MOV-"),ISNUMBER(FIND(MID(G57,5,1)&amp;"x","0x1x2x3x4x5x6x7x8x9x")),ISNUMBER(FIND(MID(G57,6,1)&amp;"x","0x1x2x3x4x5x6x7x8x9x")),ISNUMBER(FIND(MID(G57,7,1)&amp;"x","0x1x2x3x4x5x6x7x8x9x")),ISNUMBER(FIND(MID(G57,8,1)&amp;"x","0x1x2x3x4x5x6x7x8x9x"))))),"訂正/逆移動の参照元IDが必須",IF(AND(F57&lt;&gt;"新規",G57&gt;=A57),"参照元は自分より小さいID",IF(AND(F57&lt;&gt;"新規",COUNTIFS($A$8:$A$107,G57)&lt;&gt;1),"参照元が一意にありません",IF(AND(F57&lt;&gt;"新規",COUNTIFS($A$8:$A$107,G57,$F$8:$F$107,"新規")+COUNTIFS($A$8:$A$107,G57,$F$8:$F$107,"訂正")&lt;&gt;1),"逆移動を訂正/逆移動の元にできません",IF(AND(F57="訂正",COUNTIFS($A$8:$A$107,G57,$E$8:$E$107,"取消")&lt;&gt;1),"訂正の参照元は取消済が必要",IF(AND(F57="訂正",COUNTIFS($F$8:$F$107,"訂正",$G$8:$G$107,G57)&gt;1),"同じ元記録への訂正は1行まで",IF(AND(F57="逆移動",E57&lt;&gt;"取消",COUNTIFS($A$8:$A$107,G57,$E$8:$E$107,"確定")&lt;&gt;1),"有効な逆移動の元は確定が必要",IF(AND(F57="逆移動",E57="取消",COUNTIFS($A$8:$A$107,G57,$E$8:$E$107,"確定")+COUNTIFS($A$8:$A$107,G57,$E$8:$E$107,"取消")&lt;&gt;1),"取消済の逆移動も元の状態を確認",IF(AND(F57="逆移動",COUNTIFS($A$8:$A$107,G57,$C$8:$C$107,"&lt;&gt;"&amp;C57)&lt;&gt;1),"逆移動は元と反対の入出区分",IF(AND(F57="逆移動",B57&lt;SUMIFS($B$8:$B$107,$A$8:$A$107,G57)),"逆移動日が元より前",IF(AND(F57="逆移動",SUMIFS($D$8:$D$107,$F$8:$F$107,"逆移動",$G$8:$G$107,G57,$E$8:$E$107,"確定")&gt;SUMIFS($D$8:$D$107,$A$8:$A$107,G57)),"確定逆移動の合計が元数量を超過","確認済み")))))))))))))))))))))))</f>
        <v/>
      </c>
      <c r="N57" s="1" t="str">
        <f aca="false">IF(M57="","",IF(M57="確認済み",0,1))</f>
        <v/>
      </c>
      <c r="O57" s="1" t="n">
        <f aca="false">IF(COUNTA(A57:H57)=0,IF(AND(M57="",N57="",I57="",J57="",K57="",L57=""),0,1),IF(NOT(AND(ISTEXT(M57),M57=IF(COUNTA(A57:H57)=0,"",IF(NOT(AND(ISTEXT(A57),LEN(A57)=8,EXACT(LEFT(A57,4),"MOV-"),ISNUMBER(FIND(MID(A57,5,1)&amp;"x","0x1x2x3x4x5x6x7x8x9x")),ISNUMBER(FIND(MID(A57,6,1)&amp;"x","0x1x2x3x4x5x6x7x8x9x")),ISNUMBER(FIND(MID(A57,7,1)&amp;"x","0x1x2x3x4x5x6x7x8x9x")),ISNUMBER(FIND(MID(A57,8,1)&amp;"x","0x1x2x3x4x5x6x7x8x9x")))),"IDはMOV-と半角数字4桁",IF(COUNTIFS($A$8:$A$107,A57)&gt;1,"記録IDが重複",IF(NOT(IF(ISNUMBER(B57),AND(B57&gt;=43831,B57&lt;73051,B57=INT(B57)),FALSE())),"発生日は時刻なしで必須",IF(NOT(OR(C57="入庫",C57="出庫")),"入出区分を確認",IF(NOT(OR(E57="確定",E57="取消",E57="未確認")),"状態を確認",IF(NOT(OR(F57="新規",F57="訂正",F57="逆移動")),"種別を確認",IF(AND(E57&lt;&gt;"未確認",NOT(IF(ISNUMBER(D57),AND(D57&gt;=1,D57&lt;=1000000,D57=INT(D57)),FALSE()))),"確定/取消の数量は1〜100万個の整数",IF(AND(E57="未確認",COUNTA(D57)&gt;0),"未確認の数量は空欄",IF(NOT(IF(ISNUMBER(H57),AND(H57&gt;=43831,H57&lt;73051,H57=INT(H57)),FALSE())),"記録確認日は時刻なしで必須",IF(OR(B57&gt;H57,H57&gt;入出庫集計!$B$4),"発生日≦確認日≦基準日を確認",IF(AND(F57="新規",COUNTA(G57)&gt;0),"新規の参照元は空欄",IF(AND(F57&lt;&gt;"新規",NOT(AND(ISTEXT(G57),LEN(G57)=8,EXACT(LEFT(G57,4),"MOV-"),ISNUMBER(FIND(MID(G57,5,1)&amp;"x","0x1x2x3x4x5x6x7x8x9x")),ISNUMBER(FIND(MID(G57,6,1)&amp;"x","0x1x2x3x4x5x6x7x8x9x")),ISNUMBER(FIND(MID(G57,7,1)&amp;"x","0x1x2x3x4x5x6x7x8x9x")),ISNUMBER(FIND(MID(G57,8,1)&amp;"x","0x1x2x3x4x5x6x7x8x9x"))))),"訂正/逆移動の参照元IDが必須",IF(AND(F57&lt;&gt;"新規",G57&gt;=A57),"参照元は自分より小さいID",IF(AND(F57&lt;&gt;"新規",COUNTIFS($A$8:$A$107,G57)&lt;&gt;1),"参照元が一意にありません",IF(AND(F57&lt;&gt;"新規",COUNTIFS($A$8:$A$107,G57,$F$8:$F$107,"新規")+COUNTIFS($A$8:$A$107,G57,$F$8:$F$107,"訂正")&lt;&gt;1),"逆移動を訂正/逆移動の元にできません",IF(AND(F57="訂正",COUNTIFS($A$8:$A$107,G57,$E$8:$E$107,"取消")&lt;&gt;1),"訂正の参照元は取消済が必要",IF(AND(F57="訂正",COUNTIFS($F$8:$F$107,"訂正",$G$8:$G$107,G57)&gt;1),"同じ元記録への訂正は1行まで",IF(AND(F57="逆移動",E57&lt;&gt;"取消",COUNTIFS($A$8:$A$107,G57,$E$8:$E$107,"確定")&lt;&gt;1),"有効な逆移動の元は確定が必要",IF(AND(F57="逆移動",E57="取消",COUNTIFS($A$8:$A$107,G57,$E$8:$E$107,"確定")+COUNTIFS($A$8:$A$107,G57,$E$8:$E$107,"取消")&lt;&gt;1),"取消済の逆移動も元の状態を確認",IF(AND(F57="逆移動",COUNTIFS($A$8:$A$107,G57,$C$8:$C$107,"&lt;&gt;"&amp;C57)&lt;&gt;1),"逆移動は元と反対の入出区分",IF(AND(F57="逆移動",B57&lt;SUMIFS($B$8:$B$107,$A$8:$A$107,G57)),"逆移動日が元より前",IF(AND(F57="逆移動",SUMIFS($D$8:$D$107,$F$8:$F$107,"逆移動",$G$8:$G$107,G57,$E$8:$E$107,"確定")&gt;SUMIFS($D$8:$D$107,$A$8:$A$107,G57)),"確定逆移動の合計が元数量を超過","確認済み"))))))))))))))))))))))),ISNUMBER(N57),N57=IF(M57="確認済み",0,1))),1,IF(N57&lt;&gt;0,0,IF(AND(ISNUMBER(I57),I57=IF(AND(B57&gt;=入出庫集計!$B$3,B57&lt;=入出庫集計!$E$3),1,0),IF(OR(I57&lt;&gt;1,E57="未確認"),ISTEXT(J57),ISNUMBER(J57)),J57=IF(I57&lt;&gt;1,"",IF(E57="未確認","",IF(AND(E57="確定",C57="入庫"),D57,0))),IF(OR(I57&lt;&gt;1,E57="未確認"),ISTEXT(K57),ISNUMBER(K57)),K57=IF(I57&lt;&gt;1,"",IF(E57="未確認","",IF(AND(E57="確定",C57="出庫"),D57,0))),ISNUMBER(L57),L57=IF(AND(I57=1,E57="未確認"),1,0)),0,1))))</f>
        <v>0</v>
      </c>
    </row>
    <row r="58" customFormat="false" ht="30" hidden="false" customHeight="true" outlineLevel="0" collapsed="false">
      <c r="A58" s="4"/>
      <c r="B58" s="10"/>
      <c r="C58" s="11"/>
      <c r="D58" s="12"/>
      <c r="E58" s="11"/>
      <c r="F58" s="11"/>
      <c r="G58" s="14"/>
      <c r="H58" s="10"/>
      <c r="I58" s="1" t="str">
        <f aca="false">IF(M58="","",IF(N58&lt;&gt;0,NA(),IF(AND(B58&gt;=入出庫集計!$B$3,B58&lt;=入出庫集計!$E$3),1,0)))</f>
        <v/>
      </c>
      <c r="J58" s="5" t="str">
        <f aca="false">IF(M58="","",IF(N58&lt;&gt;0,NA(),IF(I58&lt;&gt;1,"",IF(E58="未確認","",IF(AND(E58="確定",C58="入庫"),D58,0)))))</f>
        <v/>
      </c>
      <c r="K58" s="5" t="str">
        <f aca="false">IF(M58="","",IF(N58&lt;&gt;0,NA(),IF(I58&lt;&gt;1,"",IF(E58="未確認","",IF(AND(E58="確定",C58="出庫"),D58,0)))))</f>
        <v/>
      </c>
      <c r="L58" s="1" t="str">
        <f aca="false">IF(M58="","",IF(N58&lt;&gt;0,NA(),IF(AND(I58=1,E58="未確認"),1,0)))</f>
        <v/>
      </c>
      <c r="M58" s="1" t="str">
        <f aca="false">IF(COUNTA(A58:H58)=0,"",IF(NOT(AND(ISTEXT(A58),LEN(A58)=8,EXACT(LEFT(A58,4),"MOV-"),ISNUMBER(FIND(MID(A58,5,1)&amp;"x","0x1x2x3x4x5x6x7x8x9x")),ISNUMBER(FIND(MID(A58,6,1)&amp;"x","0x1x2x3x4x5x6x7x8x9x")),ISNUMBER(FIND(MID(A58,7,1)&amp;"x","0x1x2x3x4x5x6x7x8x9x")),ISNUMBER(FIND(MID(A58,8,1)&amp;"x","0x1x2x3x4x5x6x7x8x9x")))),"IDはMOV-と半角数字4桁",IF(COUNTIFS($A$8:$A$107,A58)&gt;1,"記録IDが重複",IF(NOT(IF(ISNUMBER(B58),AND(B58&gt;=43831,B58&lt;73051,B58=INT(B58)),FALSE())),"発生日は時刻なしで必須",IF(NOT(OR(C58="入庫",C58="出庫")),"入出区分を確認",IF(NOT(OR(E58="確定",E58="取消",E58="未確認")),"状態を確認",IF(NOT(OR(F58="新規",F58="訂正",F58="逆移動")),"種別を確認",IF(AND(E58&lt;&gt;"未確認",NOT(IF(ISNUMBER(D58),AND(D58&gt;=1,D58&lt;=1000000,D58=INT(D58)),FALSE()))),"確定/取消の数量は1〜100万個の整数",IF(AND(E58="未確認",COUNTA(D58)&gt;0),"未確認の数量は空欄",IF(NOT(IF(ISNUMBER(H58),AND(H58&gt;=43831,H58&lt;73051,H58=INT(H58)),FALSE())),"記録確認日は時刻なしで必須",IF(OR(B58&gt;H58,H58&gt;入出庫集計!$B$4),"発生日≦確認日≦基準日を確認",IF(AND(F58="新規",COUNTA(G58)&gt;0),"新規の参照元は空欄",IF(AND(F58&lt;&gt;"新規",NOT(AND(ISTEXT(G58),LEN(G58)=8,EXACT(LEFT(G58,4),"MOV-"),ISNUMBER(FIND(MID(G58,5,1)&amp;"x","0x1x2x3x4x5x6x7x8x9x")),ISNUMBER(FIND(MID(G58,6,1)&amp;"x","0x1x2x3x4x5x6x7x8x9x")),ISNUMBER(FIND(MID(G58,7,1)&amp;"x","0x1x2x3x4x5x6x7x8x9x")),ISNUMBER(FIND(MID(G58,8,1)&amp;"x","0x1x2x3x4x5x6x7x8x9x"))))),"訂正/逆移動の参照元IDが必須",IF(AND(F58&lt;&gt;"新規",G58&gt;=A58),"参照元は自分より小さいID",IF(AND(F58&lt;&gt;"新規",COUNTIFS($A$8:$A$107,G58)&lt;&gt;1),"参照元が一意にありません",IF(AND(F58&lt;&gt;"新規",COUNTIFS($A$8:$A$107,G58,$F$8:$F$107,"新規")+COUNTIFS($A$8:$A$107,G58,$F$8:$F$107,"訂正")&lt;&gt;1),"逆移動を訂正/逆移動の元にできません",IF(AND(F58="訂正",COUNTIFS($A$8:$A$107,G58,$E$8:$E$107,"取消")&lt;&gt;1),"訂正の参照元は取消済が必要",IF(AND(F58="訂正",COUNTIFS($F$8:$F$107,"訂正",$G$8:$G$107,G58)&gt;1),"同じ元記録への訂正は1行まで",IF(AND(F58="逆移動",E58&lt;&gt;"取消",COUNTIFS($A$8:$A$107,G58,$E$8:$E$107,"確定")&lt;&gt;1),"有効な逆移動の元は確定が必要",IF(AND(F58="逆移動",E58="取消",COUNTIFS($A$8:$A$107,G58,$E$8:$E$107,"確定")+COUNTIFS($A$8:$A$107,G58,$E$8:$E$107,"取消")&lt;&gt;1),"取消済の逆移動も元の状態を確認",IF(AND(F58="逆移動",COUNTIFS($A$8:$A$107,G58,$C$8:$C$107,"&lt;&gt;"&amp;C58)&lt;&gt;1),"逆移動は元と反対の入出区分",IF(AND(F58="逆移動",B58&lt;SUMIFS($B$8:$B$107,$A$8:$A$107,G58)),"逆移動日が元より前",IF(AND(F58="逆移動",SUMIFS($D$8:$D$107,$F$8:$F$107,"逆移動",$G$8:$G$107,G58,$E$8:$E$107,"確定")&gt;SUMIFS($D$8:$D$107,$A$8:$A$107,G58)),"確定逆移動の合計が元数量を超過","確認済み")))))))))))))))))))))))</f>
        <v/>
      </c>
      <c r="N58" s="1" t="str">
        <f aca="false">IF(M58="","",IF(M58="確認済み",0,1))</f>
        <v/>
      </c>
      <c r="O58" s="1" t="n">
        <f aca="false">IF(COUNTA(A58:H58)=0,IF(AND(M58="",N58="",I58="",J58="",K58="",L58=""),0,1),IF(NOT(AND(ISTEXT(M58),M58=IF(COUNTA(A58:H58)=0,"",IF(NOT(AND(ISTEXT(A58),LEN(A58)=8,EXACT(LEFT(A58,4),"MOV-"),ISNUMBER(FIND(MID(A58,5,1)&amp;"x","0x1x2x3x4x5x6x7x8x9x")),ISNUMBER(FIND(MID(A58,6,1)&amp;"x","0x1x2x3x4x5x6x7x8x9x")),ISNUMBER(FIND(MID(A58,7,1)&amp;"x","0x1x2x3x4x5x6x7x8x9x")),ISNUMBER(FIND(MID(A58,8,1)&amp;"x","0x1x2x3x4x5x6x7x8x9x")))),"IDはMOV-と半角数字4桁",IF(COUNTIFS($A$8:$A$107,A58)&gt;1,"記録IDが重複",IF(NOT(IF(ISNUMBER(B58),AND(B58&gt;=43831,B58&lt;73051,B58=INT(B58)),FALSE())),"発生日は時刻なしで必須",IF(NOT(OR(C58="入庫",C58="出庫")),"入出区分を確認",IF(NOT(OR(E58="確定",E58="取消",E58="未確認")),"状態を確認",IF(NOT(OR(F58="新規",F58="訂正",F58="逆移動")),"種別を確認",IF(AND(E58&lt;&gt;"未確認",NOT(IF(ISNUMBER(D58),AND(D58&gt;=1,D58&lt;=1000000,D58=INT(D58)),FALSE()))),"確定/取消の数量は1〜100万個の整数",IF(AND(E58="未確認",COUNTA(D58)&gt;0),"未確認の数量は空欄",IF(NOT(IF(ISNUMBER(H58),AND(H58&gt;=43831,H58&lt;73051,H58=INT(H58)),FALSE())),"記録確認日は時刻なしで必須",IF(OR(B58&gt;H58,H58&gt;入出庫集計!$B$4),"発生日≦確認日≦基準日を確認",IF(AND(F58="新規",COUNTA(G58)&gt;0),"新規の参照元は空欄",IF(AND(F58&lt;&gt;"新規",NOT(AND(ISTEXT(G58),LEN(G58)=8,EXACT(LEFT(G58,4),"MOV-"),ISNUMBER(FIND(MID(G58,5,1)&amp;"x","0x1x2x3x4x5x6x7x8x9x")),ISNUMBER(FIND(MID(G58,6,1)&amp;"x","0x1x2x3x4x5x6x7x8x9x")),ISNUMBER(FIND(MID(G58,7,1)&amp;"x","0x1x2x3x4x5x6x7x8x9x")),ISNUMBER(FIND(MID(G58,8,1)&amp;"x","0x1x2x3x4x5x6x7x8x9x"))))),"訂正/逆移動の参照元IDが必須",IF(AND(F58&lt;&gt;"新規",G58&gt;=A58),"参照元は自分より小さいID",IF(AND(F58&lt;&gt;"新規",COUNTIFS($A$8:$A$107,G58)&lt;&gt;1),"参照元が一意にありません",IF(AND(F58&lt;&gt;"新規",COUNTIFS($A$8:$A$107,G58,$F$8:$F$107,"新規")+COUNTIFS($A$8:$A$107,G58,$F$8:$F$107,"訂正")&lt;&gt;1),"逆移動を訂正/逆移動の元にできません",IF(AND(F58="訂正",COUNTIFS($A$8:$A$107,G58,$E$8:$E$107,"取消")&lt;&gt;1),"訂正の参照元は取消済が必要",IF(AND(F58="訂正",COUNTIFS($F$8:$F$107,"訂正",$G$8:$G$107,G58)&gt;1),"同じ元記録への訂正は1行まで",IF(AND(F58="逆移動",E58&lt;&gt;"取消",COUNTIFS($A$8:$A$107,G58,$E$8:$E$107,"確定")&lt;&gt;1),"有効な逆移動の元は確定が必要",IF(AND(F58="逆移動",E58="取消",COUNTIFS($A$8:$A$107,G58,$E$8:$E$107,"確定")+COUNTIFS($A$8:$A$107,G58,$E$8:$E$107,"取消")&lt;&gt;1),"取消済の逆移動も元の状態を確認",IF(AND(F58="逆移動",COUNTIFS($A$8:$A$107,G58,$C$8:$C$107,"&lt;&gt;"&amp;C58)&lt;&gt;1),"逆移動は元と反対の入出区分",IF(AND(F58="逆移動",B58&lt;SUMIFS($B$8:$B$107,$A$8:$A$107,G58)),"逆移動日が元より前",IF(AND(F58="逆移動",SUMIFS($D$8:$D$107,$F$8:$F$107,"逆移動",$G$8:$G$107,G58,$E$8:$E$107,"確定")&gt;SUMIFS($D$8:$D$107,$A$8:$A$107,G58)),"確定逆移動の合計が元数量を超過","確認済み"))))))))))))))))))))))),ISNUMBER(N58),N58=IF(M58="確認済み",0,1))),1,IF(N58&lt;&gt;0,0,IF(AND(ISNUMBER(I58),I58=IF(AND(B58&gt;=入出庫集計!$B$3,B58&lt;=入出庫集計!$E$3),1,0),IF(OR(I58&lt;&gt;1,E58="未確認"),ISTEXT(J58),ISNUMBER(J58)),J58=IF(I58&lt;&gt;1,"",IF(E58="未確認","",IF(AND(E58="確定",C58="入庫"),D58,0))),IF(OR(I58&lt;&gt;1,E58="未確認"),ISTEXT(K58),ISNUMBER(K58)),K58=IF(I58&lt;&gt;1,"",IF(E58="未確認","",IF(AND(E58="確定",C58="出庫"),D58,0))),ISNUMBER(L58),L58=IF(AND(I58=1,E58="未確認"),1,0)),0,1))))</f>
        <v>0</v>
      </c>
    </row>
    <row r="59" customFormat="false" ht="30" hidden="false" customHeight="true" outlineLevel="0" collapsed="false">
      <c r="A59" s="4"/>
      <c r="B59" s="10"/>
      <c r="C59" s="11"/>
      <c r="D59" s="12"/>
      <c r="E59" s="11"/>
      <c r="F59" s="11"/>
      <c r="G59" s="14"/>
      <c r="H59" s="10"/>
      <c r="I59" s="1" t="str">
        <f aca="false">IF(M59="","",IF(N59&lt;&gt;0,NA(),IF(AND(B59&gt;=入出庫集計!$B$3,B59&lt;=入出庫集計!$E$3),1,0)))</f>
        <v/>
      </c>
      <c r="J59" s="5" t="str">
        <f aca="false">IF(M59="","",IF(N59&lt;&gt;0,NA(),IF(I59&lt;&gt;1,"",IF(E59="未確認","",IF(AND(E59="確定",C59="入庫"),D59,0)))))</f>
        <v/>
      </c>
      <c r="K59" s="5" t="str">
        <f aca="false">IF(M59="","",IF(N59&lt;&gt;0,NA(),IF(I59&lt;&gt;1,"",IF(E59="未確認","",IF(AND(E59="確定",C59="出庫"),D59,0)))))</f>
        <v/>
      </c>
      <c r="L59" s="1" t="str">
        <f aca="false">IF(M59="","",IF(N59&lt;&gt;0,NA(),IF(AND(I59=1,E59="未確認"),1,0)))</f>
        <v/>
      </c>
      <c r="M59" s="1" t="str">
        <f aca="false">IF(COUNTA(A59:H59)=0,"",IF(NOT(AND(ISTEXT(A59),LEN(A59)=8,EXACT(LEFT(A59,4),"MOV-"),ISNUMBER(FIND(MID(A59,5,1)&amp;"x","0x1x2x3x4x5x6x7x8x9x")),ISNUMBER(FIND(MID(A59,6,1)&amp;"x","0x1x2x3x4x5x6x7x8x9x")),ISNUMBER(FIND(MID(A59,7,1)&amp;"x","0x1x2x3x4x5x6x7x8x9x")),ISNUMBER(FIND(MID(A59,8,1)&amp;"x","0x1x2x3x4x5x6x7x8x9x")))),"IDはMOV-と半角数字4桁",IF(COUNTIFS($A$8:$A$107,A59)&gt;1,"記録IDが重複",IF(NOT(IF(ISNUMBER(B59),AND(B59&gt;=43831,B59&lt;73051,B59=INT(B59)),FALSE())),"発生日は時刻なしで必須",IF(NOT(OR(C59="入庫",C59="出庫")),"入出区分を確認",IF(NOT(OR(E59="確定",E59="取消",E59="未確認")),"状態を確認",IF(NOT(OR(F59="新規",F59="訂正",F59="逆移動")),"種別を確認",IF(AND(E59&lt;&gt;"未確認",NOT(IF(ISNUMBER(D59),AND(D59&gt;=1,D59&lt;=1000000,D59=INT(D59)),FALSE()))),"確定/取消の数量は1〜100万個の整数",IF(AND(E59="未確認",COUNTA(D59)&gt;0),"未確認の数量は空欄",IF(NOT(IF(ISNUMBER(H59),AND(H59&gt;=43831,H59&lt;73051,H59=INT(H59)),FALSE())),"記録確認日は時刻なしで必須",IF(OR(B59&gt;H59,H59&gt;入出庫集計!$B$4),"発生日≦確認日≦基準日を確認",IF(AND(F59="新規",COUNTA(G59)&gt;0),"新規の参照元は空欄",IF(AND(F59&lt;&gt;"新規",NOT(AND(ISTEXT(G59),LEN(G59)=8,EXACT(LEFT(G59,4),"MOV-"),ISNUMBER(FIND(MID(G59,5,1)&amp;"x","0x1x2x3x4x5x6x7x8x9x")),ISNUMBER(FIND(MID(G59,6,1)&amp;"x","0x1x2x3x4x5x6x7x8x9x")),ISNUMBER(FIND(MID(G59,7,1)&amp;"x","0x1x2x3x4x5x6x7x8x9x")),ISNUMBER(FIND(MID(G59,8,1)&amp;"x","0x1x2x3x4x5x6x7x8x9x"))))),"訂正/逆移動の参照元IDが必須",IF(AND(F59&lt;&gt;"新規",G59&gt;=A59),"参照元は自分より小さいID",IF(AND(F59&lt;&gt;"新規",COUNTIFS($A$8:$A$107,G59)&lt;&gt;1),"参照元が一意にありません",IF(AND(F59&lt;&gt;"新規",COUNTIFS($A$8:$A$107,G59,$F$8:$F$107,"新規")+COUNTIFS($A$8:$A$107,G59,$F$8:$F$107,"訂正")&lt;&gt;1),"逆移動を訂正/逆移動の元にできません",IF(AND(F59="訂正",COUNTIFS($A$8:$A$107,G59,$E$8:$E$107,"取消")&lt;&gt;1),"訂正の参照元は取消済が必要",IF(AND(F59="訂正",COUNTIFS($F$8:$F$107,"訂正",$G$8:$G$107,G59)&gt;1),"同じ元記録への訂正は1行まで",IF(AND(F59="逆移動",E59&lt;&gt;"取消",COUNTIFS($A$8:$A$107,G59,$E$8:$E$107,"確定")&lt;&gt;1),"有効な逆移動の元は確定が必要",IF(AND(F59="逆移動",E59="取消",COUNTIFS($A$8:$A$107,G59,$E$8:$E$107,"確定")+COUNTIFS($A$8:$A$107,G59,$E$8:$E$107,"取消")&lt;&gt;1),"取消済の逆移動も元の状態を確認",IF(AND(F59="逆移動",COUNTIFS($A$8:$A$107,G59,$C$8:$C$107,"&lt;&gt;"&amp;C59)&lt;&gt;1),"逆移動は元と反対の入出区分",IF(AND(F59="逆移動",B59&lt;SUMIFS($B$8:$B$107,$A$8:$A$107,G59)),"逆移動日が元より前",IF(AND(F59="逆移動",SUMIFS($D$8:$D$107,$F$8:$F$107,"逆移動",$G$8:$G$107,G59,$E$8:$E$107,"確定")&gt;SUMIFS($D$8:$D$107,$A$8:$A$107,G59)),"確定逆移動の合計が元数量を超過","確認済み")))))))))))))))))))))))</f>
        <v/>
      </c>
      <c r="N59" s="1" t="str">
        <f aca="false">IF(M59="","",IF(M59="確認済み",0,1))</f>
        <v/>
      </c>
      <c r="O59" s="1" t="n">
        <f aca="false">IF(COUNTA(A59:H59)=0,IF(AND(M59="",N59="",I59="",J59="",K59="",L59=""),0,1),IF(NOT(AND(ISTEXT(M59),M59=IF(COUNTA(A59:H59)=0,"",IF(NOT(AND(ISTEXT(A59),LEN(A59)=8,EXACT(LEFT(A59,4),"MOV-"),ISNUMBER(FIND(MID(A59,5,1)&amp;"x","0x1x2x3x4x5x6x7x8x9x")),ISNUMBER(FIND(MID(A59,6,1)&amp;"x","0x1x2x3x4x5x6x7x8x9x")),ISNUMBER(FIND(MID(A59,7,1)&amp;"x","0x1x2x3x4x5x6x7x8x9x")),ISNUMBER(FIND(MID(A59,8,1)&amp;"x","0x1x2x3x4x5x6x7x8x9x")))),"IDはMOV-と半角数字4桁",IF(COUNTIFS($A$8:$A$107,A59)&gt;1,"記録IDが重複",IF(NOT(IF(ISNUMBER(B59),AND(B59&gt;=43831,B59&lt;73051,B59=INT(B59)),FALSE())),"発生日は時刻なしで必須",IF(NOT(OR(C59="入庫",C59="出庫")),"入出区分を確認",IF(NOT(OR(E59="確定",E59="取消",E59="未確認")),"状態を確認",IF(NOT(OR(F59="新規",F59="訂正",F59="逆移動")),"種別を確認",IF(AND(E59&lt;&gt;"未確認",NOT(IF(ISNUMBER(D59),AND(D59&gt;=1,D59&lt;=1000000,D59=INT(D59)),FALSE()))),"確定/取消の数量は1〜100万個の整数",IF(AND(E59="未確認",COUNTA(D59)&gt;0),"未確認の数量は空欄",IF(NOT(IF(ISNUMBER(H59),AND(H59&gt;=43831,H59&lt;73051,H59=INT(H59)),FALSE())),"記録確認日は時刻なしで必須",IF(OR(B59&gt;H59,H59&gt;入出庫集計!$B$4),"発生日≦確認日≦基準日を確認",IF(AND(F59="新規",COUNTA(G59)&gt;0),"新規の参照元は空欄",IF(AND(F59&lt;&gt;"新規",NOT(AND(ISTEXT(G59),LEN(G59)=8,EXACT(LEFT(G59,4),"MOV-"),ISNUMBER(FIND(MID(G59,5,1)&amp;"x","0x1x2x3x4x5x6x7x8x9x")),ISNUMBER(FIND(MID(G59,6,1)&amp;"x","0x1x2x3x4x5x6x7x8x9x")),ISNUMBER(FIND(MID(G59,7,1)&amp;"x","0x1x2x3x4x5x6x7x8x9x")),ISNUMBER(FIND(MID(G59,8,1)&amp;"x","0x1x2x3x4x5x6x7x8x9x"))))),"訂正/逆移動の参照元IDが必須",IF(AND(F59&lt;&gt;"新規",G59&gt;=A59),"参照元は自分より小さいID",IF(AND(F59&lt;&gt;"新規",COUNTIFS($A$8:$A$107,G59)&lt;&gt;1),"参照元が一意にありません",IF(AND(F59&lt;&gt;"新規",COUNTIFS($A$8:$A$107,G59,$F$8:$F$107,"新規")+COUNTIFS($A$8:$A$107,G59,$F$8:$F$107,"訂正")&lt;&gt;1),"逆移動を訂正/逆移動の元にできません",IF(AND(F59="訂正",COUNTIFS($A$8:$A$107,G59,$E$8:$E$107,"取消")&lt;&gt;1),"訂正の参照元は取消済が必要",IF(AND(F59="訂正",COUNTIFS($F$8:$F$107,"訂正",$G$8:$G$107,G59)&gt;1),"同じ元記録への訂正は1行まで",IF(AND(F59="逆移動",E59&lt;&gt;"取消",COUNTIFS($A$8:$A$107,G59,$E$8:$E$107,"確定")&lt;&gt;1),"有効な逆移動の元は確定が必要",IF(AND(F59="逆移動",E59="取消",COUNTIFS($A$8:$A$107,G59,$E$8:$E$107,"確定")+COUNTIFS($A$8:$A$107,G59,$E$8:$E$107,"取消")&lt;&gt;1),"取消済の逆移動も元の状態を確認",IF(AND(F59="逆移動",COUNTIFS($A$8:$A$107,G59,$C$8:$C$107,"&lt;&gt;"&amp;C59)&lt;&gt;1),"逆移動は元と反対の入出区分",IF(AND(F59="逆移動",B59&lt;SUMIFS($B$8:$B$107,$A$8:$A$107,G59)),"逆移動日が元より前",IF(AND(F59="逆移動",SUMIFS($D$8:$D$107,$F$8:$F$107,"逆移動",$G$8:$G$107,G59,$E$8:$E$107,"確定")&gt;SUMIFS($D$8:$D$107,$A$8:$A$107,G59)),"確定逆移動の合計が元数量を超過","確認済み"))))))))))))))))))))))),ISNUMBER(N59),N59=IF(M59="確認済み",0,1))),1,IF(N59&lt;&gt;0,0,IF(AND(ISNUMBER(I59),I59=IF(AND(B59&gt;=入出庫集計!$B$3,B59&lt;=入出庫集計!$E$3),1,0),IF(OR(I59&lt;&gt;1,E59="未確認"),ISTEXT(J59),ISNUMBER(J59)),J59=IF(I59&lt;&gt;1,"",IF(E59="未確認","",IF(AND(E59="確定",C59="入庫"),D59,0))),IF(OR(I59&lt;&gt;1,E59="未確認"),ISTEXT(K59),ISNUMBER(K59)),K59=IF(I59&lt;&gt;1,"",IF(E59="未確認","",IF(AND(E59="確定",C59="出庫"),D59,0))),ISNUMBER(L59),L59=IF(AND(I59=1,E59="未確認"),1,0)),0,1))))</f>
        <v>0</v>
      </c>
    </row>
    <row r="60" customFormat="false" ht="30" hidden="false" customHeight="true" outlineLevel="0" collapsed="false">
      <c r="A60" s="4"/>
      <c r="B60" s="10"/>
      <c r="C60" s="11"/>
      <c r="D60" s="12"/>
      <c r="E60" s="11"/>
      <c r="F60" s="11"/>
      <c r="G60" s="14"/>
      <c r="H60" s="10"/>
      <c r="I60" s="1" t="str">
        <f aca="false">IF(M60="","",IF(N60&lt;&gt;0,NA(),IF(AND(B60&gt;=入出庫集計!$B$3,B60&lt;=入出庫集計!$E$3),1,0)))</f>
        <v/>
      </c>
      <c r="J60" s="5" t="str">
        <f aca="false">IF(M60="","",IF(N60&lt;&gt;0,NA(),IF(I60&lt;&gt;1,"",IF(E60="未確認","",IF(AND(E60="確定",C60="入庫"),D60,0)))))</f>
        <v/>
      </c>
      <c r="K60" s="5" t="str">
        <f aca="false">IF(M60="","",IF(N60&lt;&gt;0,NA(),IF(I60&lt;&gt;1,"",IF(E60="未確認","",IF(AND(E60="確定",C60="出庫"),D60,0)))))</f>
        <v/>
      </c>
      <c r="L60" s="1" t="str">
        <f aca="false">IF(M60="","",IF(N60&lt;&gt;0,NA(),IF(AND(I60=1,E60="未確認"),1,0)))</f>
        <v/>
      </c>
      <c r="M60" s="1" t="str">
        <f aca="false">IF(COUNTA(A60:H60)=0,"",IF(NOT(AND(ISTEXT(A60),LEN(A60)=8,EXACT(LEFT(A60,4),"MOV-"),ISNUMBER(FIND(MID(A60,5,1)&amp;"x","0x1x2x3x4x5x6x7x8x9x")),ISNUMBER(FIND(MID(A60,6,1)&amp;"x","0x1x2x3x4x5x6x7x8x9x")),ISNUMBER(FIND(MID(A60,7,1)&amp;"x","0x1x2x3x4x5x6x7x8x9x")),ISNUMBER(FIND(MID(A60,8,1)&amp;"x","0x1x2x3x4x5x6x7x8x9x")))),"IDはMOV-と半角数字4桁",IF(COUNTIFS($A$8:$A$107,A60)&gt;1,"記録IDが重複",IF(NOT(IF(ISNUMBER(B60),AND(B60&gt;=43831,B60&lt;73051,B60=INT(B60)),FALSE())),"発生日は時刻なしで必須",IF(NOT(OR(C60="入庫",C60="出庫")),"入出区分を確認",IF(NOT(OR(E60="確定",E60="取消",E60="未確認")),"状態を確認",IF(NOT(OR(F60="新規",F60="訂正",F60="逆移動")),"種別を確認",IF(AND(E60&lt;&gt;"未確認",NOT(IF(ISNUMBER(D60),AND(D60&gt;=1,D60&lt;=1000000,D60=INT(D60)),FALSE()))),"確定/取消の数量は1〜100万個の整数",IF(AND(E60="未確認",COUNTA(D60)&gt;0),"未確認の数量は空欄",IF(NOT(IF(ISNUMBER(H60),AND(H60&gt;=43831,H60&lt;73051,H60=INT(H60)),FALSE())),"記録確認日は時刻なしで必須",IF(OR(B60&gt;H60,H60&gt;入出庫集計!$B$4),"発生日≦確認日≦基準日を確認",IF(AND(F60="新規",COUNTA(G60)&gt;0),"新規の参照元は空欄",IF(AND(F60&lt;&gt;"新規",NOT(AND(ISTEXT(G60),LEN(G60)=8,EXACT(LEFT(G60,4),"MOV-"),ISNUMBER(FIND(MID(G60,5,1)&amp;"x","0x1x2x3x4x5x6x7x8x9x")),ISNUMBER(FIND(MID(G60,6,1)&amp;"x","0x1x2x3x4x5x6x7x8x9x")),ISNUMBER(FIND(MID(G60,7,1)&amp;"x","0x1x2x3x4x5x6x7x8x9x")),ISNUMBER(FIND(MID(G60,8,1)&amp;"x","0x1x2x3x4x5x6x7x8x9x"))))),"訂正/逆移動の参照元IDが必須",IF(AND(F60&lt;&gt;"新規",G60&gt;=A60),"参照元は自分より小さいID",IF(AND(F60&lt;&gt;"新規",COUNTIFS($A$8:$A$107,G60)&lt;&gt;1),"参照元が一意にありません",IF(AND(F60&lt;&gt;"新規",COUNTIFS($A$8:$A$107,G60,$F$8:$F$107,"新規")+COUNTIFS($A$8:$A$107,G60,$F$8:$F$107,"訂正")&lt;&gt;1),"逆移動を訂正/逆移動の元にできません",IF(AND(F60="訂正",COUNTIFS($A$8:$A$107,G60,$E$8:$E$107,"取消")&lt;&gt;1),"訂正の参照元は取消済が必要",IF(AND(F60="訂正",COUNTIFS($F$8:$F$107,"訂正",$G$8:$G$107,G60)&gt;1),"同じ元記録への訂正は1行まで",IF(AND(F60="逆移動",E60&lt;&gt;"取消",COUNTIFS($A$8:$A$107,G60,$E$8:$E$107,"確定")&lt;&gt;1),"有効な逆移動の元は確定が必要",IF(AND(F60="逆移動",E60="取消",COUNTIFS($A$8:$A$107,G60,$E$8:$E$107,"確定")+COUNTIFS($A$8:$A$107,G60,$E$8:$E$107,"取消")&lt;&gt;1),"取消済の逆移動も元の状態を確認",IF(AND(F60="逆移動",COUNTIFS($A$8:$A$107,G60,$C$8:$C$107,"&lt;&gt;"&amp;C60)&lt;&gt;1),"逆移動は元と反対の入出区分",IF(AND(F60="逆移動",B60&lt;SUMIFS($B$8:$B$107,$A$8:$A$107,G60)),"逆移動日が元より前",IF(AND(F60="逆移動",SUMIFS($D$8:$D$107,$F$8:$F$107,"逆移動",$G$8:$G$107,G60,$E$8:$E$107,"確定")&gt;SUMIFS($D$8:$D$107,$A$8:$A$107,G60)),"確定逆移動の合計が元数量を超過","確認済み")))))))))))))))))))))))</f>
        <v/>
      </c>
      <c r="N60" s="1" t="str">
        <f aca="false">IF(M60="","",IF(M60="確認済み",0,1))</f>
        <v/>
      </c>
      <c r="O60" s="1" t="n">
        <f aca="false">IF(COUNTA(A60:H60)=0,IF(AND(M60="",N60="",I60="",J60="",K60="",L60=""),0,1),IF(NOT(AND(ISTEXT(M60),M60=IF(COUNTA(A60:H60)=0,"",IF(NOT(AND(ISTEXT(A60),LEN(A60)=8,EXACT(LEFT(A60,4),"MOV-"),ISNUMBER(FIND(MID(A60,5,1)&amp;"x","0x1x2x3x4x5x6x7x8x9x")),ISNUMBER(FIND(MID(A60,6,1)&amp;"x","0x1x2x3x4x5x6x7x8x9x")),ISNUMBER(FIND(MID(A60,7,1)&amp;"x","0x1x2x3x4x5x6x7x8x9x")),ISNUMBER(FIND(MID(A60,8,1)&amp;"x","0x1x2x3x4x5x6x7x8x9x")))),"IDはMOV-と半角数字4桁",IF(COUNTIFS($A$8:$A$107,A60)&gt;1,"記録IDが重複",IF(NOT(IF(ISNUMBER(B60),AND(B60&gt;=43831,B60&lt;73051,B60=INT(B60)),FALSE())),"発生日は時刻なしで必須",IF(NOT(OR(C60="入庫",C60="出庫")),"入出区分を確認",IF(NOT(OR(E60="確定",E60="取消",E60="未確認")),"状態を確認",IF(NOT(OR(F60="新規",F60="訂正",F60="逆移動")),"種別を確認",IF(AND(E60&lt;&gt;"未確認",NOT(IF(ISNUMBER(D60),AND(D60&gt;=1,D60&lt;=1000000,D60=INT(D60)),FALSE()))),"確定/取消の数量は1〜100万個の整数",IF(AND(E60="未確認",COUNTA(D60)&gt;0),"未確認の数量は空欄",IF(NOT(IF(ISNUMBER(H60),AND(H60&gt;=43831,H60&lt;73051,H60=INT(H60)),FALSE())),"記録確認日は時刻なしで必須",IF(OR(B60&gt;H60,H60&gt;入出庫集計!$B$4),"発生日≦確認日≦基準日を確認",IF(AND(F60="新規",COUNTA(G60)&gt;0),"新規の参照元は空欄",IF(AND(F60&lt;&gt;"新規",NOT(AND(ISTEXT(G60),LEN(G60)=8,EXACT(LEFT(G60,4),"MOV-"),ISNUMBER(FIND(MID(G60,5,1)&amp;"x","0x1x2x3x4x5x6x7x8x9x")),ISNUMBER(FIND(MID(G60,6,1)&amp;"x","0x1x2x3x4x5x6x7x8x9x")),ISNUMBER(FIND(MID(G60,7,1)&amp;"x","0x1x2x3x4x5x6x7x8x9x")),ISNUMBER(FIND(MID(G60,8,1)&amp;"x","0x1x2x3x4x5x6x7x8x9x"))))),"訂正/逆移動の参照元IDが必須",IF(AND(F60&lt;&gt;"新規",G60&gt;=A60),"参照元は自分より小さいID",IF(AND(F60&lt;&gt;"新規",COUNTIFS($A$8:$A$107,G60)&lt;&gt;1),"参照元が一意にありません",IF(AND(F60&lt;&gt;"新規",COUNTIFS($A$8:$A$107,G60,$F$8:$F$107,"新規")+COUNTIFS($A$8:$A$107,G60,$F$8:$F$107,"訂正")&lt;&gt;1),"逆移動を訂正/逆移動の元にできません",IF(AND(F60="訂正",COUNTIFS($A$8:$A$107,G60,$E$8:$E$107,"取消")&lt;&gt;1),"訂正の参照元は取消済が必要",IF(AND(F60="訂正",COUNTIFS($F$8:$F$107,"訂正",$G$8:$G$107,G60)&gt;1),"同じ元記録への訂正は1行まで",IF(AND(F60="逆移動",E60&lt;&gt;"取消",COUNTIFS($A$8:$A$107,G60,$E$8:$E$107,"確定")&lt;&gt;1),"有効な逆移動の元は確定が必要",IF(AND(F60="逆移動",E60="取消",COUNTIFS($A$8:$A$107,G60,$E$8:$E$107,"確定")+COUNTIFS($A$8:$A$107,G60,$E$8:$E$107,"取消")&lt;&gt;1),"取消済の逆移動も元の状態を確認",IF(AND(F60="逆移動",COUNTIFS($A$8:$A$107,G60,$C$8:$C$107,"&lt;&gt;"&amp;C60)&lt;&gt;1),"逆移動は元と反対の入出区分",IF(AND(F60="逆移動",B60&lt;SUMIFS($B$8:$B$107,$A$8:$A$107,G60)),"逆移動日が元より前",IF(AND(F60="逆移動",SUMIFS($D$8:$D$107,$F$8:$F$107,"逆移動",$G$8:$G$107,G60,$E$8:$E$107,"確定")&gt;SUMIFS($D$8:$D$107,$A$8:$A$107,G60)),"確定逆移動の合計が元数量を超過","確認済み"))))))))))))))))))))))),ISNUMBER(N60),N60=IF(M60="確認済み",0,1))),1,IF(N60&lt;&gt;0,0,IF(AND(ISNUMBER(I60),I60=IF(AND(B60&gt;=入出庫集計!$B$3,B60&lt;=入出庫集計!$E$3),1,0),IF(OR(I60&lt;&gt;1,E60="未確認"),ISTEXT(J60),ISNUMBER(J60)),J60=IF(I60&lt;&gt;1,"",IF(E60="未確認","",IF(AND(E60="確定",C60="入庫"),D60,0))),IF(OR(I60&lt;&gt;1,E60="未確認"),ISTEXT(K60),ISNUMBER(K60)),K60=IF(I60&lt;&gt;1,"",IF(E60="未確認","",IF(AND(E60="確定",C60="出庫"),D60,0))),ISNUMBER(L60),L60=IF(AND(I60=1,E60="未確認"),1,0)),0,1))))</f>
        <v>0</v>
      </c>
    </row>
    <row r="61" customFormat="false" ht="30" hidden="false" customHeight="true" outlineLevel="0" collapsed="false">
      <c r="A61" s="4"/>
      <c r="B61" s="10"/>
      <c r="C61" s="11"/>
      <c r="D61" s="12"/>
      <c r="E61" s="11"/>
      <c r="F61" s="11"/>
      <c r="G61" s="14"/>
      <c r="H61" s="10"/>
      <c r="I61" s="1" t="str">
        <f aca="false">IF(M61="","",IF(N61&lt;&gt;0,NA(),IF(AND(B61&gt;=入出庫集計!$B$3,B61&lt;=入出庫集計!$E$3),1,0)))</f>
        <v/>
      </c>
      <c r="J61" s="5" t="str">
        <f aca="false">IF(M61="","",IF(N61&lt;&gt;0,NA(),IF(I61&lt;&gt;1,"",IF(E61="未確認","",IF(AND(E61="確定",C61="入庫"),D61,0)))))</f>
        <v/>
      </c>
      <c r="K61" s="5" t="str">
        <f aca="false">IF(M61="","",IF(N61&lt;&gt;0,NA(),IF(I61&lt;&gt;1,"",IF(E61="未確認","",IF(AND(E61="確定",C61="出庫"),D61,0)))))</f>
        <v/>
      </c>
      <c r="L61" s="1" t="str">
        <f aca="false">IF(M61="","",IF(N61&lt;&gt;0,NA(),IF(AND(I61=1,E61="未確認"),1,0)))</f>
        <v/>
      </c>
      <c r="M61" s="1" t="str">
        <f aca="false">IF(COUNTA(A61:H61)=0,"",IF(NOT(AND(ISTEXT(A61),LEN(A61)=8,EXACT(LEFT(A61,4),"MOV-"),ISNUMBER(FIND(MID(A61,5,1)&amp;"x","0x1x2x3x4x5x6x7x8x9x")),ISNUMBER(FIND(MID(A61,6,1)&amp;"x","0x1x2x3x4x5x6x7x8x9x")),ISNUMBER(FIND(MID(A61,7,1)&amp;"x","0x1x2x3x4x5x6x7x8x9x")),ISNUMBER(FIND(MID(A61,8,1)&amp;"x","0x1x2x3x4x5x6x7x8x9x")))),"IDはMOV-と半角数字4桁",IF(COUNTIFS($A$8:$A$107,A61)&gt;1,"記録IDが重複",IF(NOT(IF(ISNUMBER(B61),AND(B61&gt;=43831,B61&lt;73051,B61=INT(B61)),FALSE())),"発生日は時刻なしで必須",IF(NOT(OR(C61="入庫",C61="出庫")),"入出区分を確認",IF(NOT(OR(E61="確定",E61="取消",E61="未確認")),"状態を確認",IF(NOT(OR(F61="新規",F61="訂正",F61="逆移動")),"種別を確認",IF(AND(E61&lt;&gt;"未確認",NOT(IF(ISNUMBER(D61),AND(D61&gt;=1,D61&lt;=1000000,D61=INT(D61)),FALSE()))),"確定/取消の数量は1〜100万個の整数",IF(AND(E61="未確認",COUNTA(D61)&gt;0),"未確認の数量は空欄",IF(NOT(IF(ISNUMBER(H61),AND(H61&gt;=43831,H61&lt;73051,H61=INT(H61)),FALSE())),"記録確認日は時刻なしで必須",IF(OR(B61&gt;H61,H61&gt;入出庫集計!$B$4),"発生日≦確認日≦基準日を確認",IF(AND(F61="新規",COUNTA(G61)&gt;0),"新規の参照元は空欄",IF(AND(F61&lt;&gt;"新規",NOT(AND(ISTEXT(G61),LEN(G61)=8,EXACT(LEFT(G61,4),"MOV-"),ISNUMBER(FIND(MID(G61,5,1)&amp;"x","0x1x2x3x4x5x6x7x8x9x")),ISNUMBER(FIND(MID(G61,6,1)&amp;"x","0x1x2x3x4x5x6x7x8x9x")),ISNUMBER(FIND(MID(G61,7,1)&amp;"x","0x1x2x3x4x5x6x7x8x9x")),ISNUMBER(FIND(MID(G61,8,1)&amp;"x","0x1x2x3x4x5x6x7x8x9x"))))),"訂正/逆移動の参照元IDが必須",IF(AND(F61&lt;&gt;"新規",G61&gt;=A61),"参照元は自分より小さいID",IF(AND(F61&lt;&gt;"新規",COUNTIFS($A$8:$A$107,G61)&lt;&gt;1),"参照元が一意にありません",IF(AND(F61&lt;&gt;"新規",COUNTIFS($A$8:$A$107,G61,$F$8:$F$107,"新規")+COUNTIFS($A$8:$A$107,G61,$F$8:$F$107,"訂正")&lt;&gt;1),"逆移動を訂正/逆移動の元にできません",IF(AND(F61="訂正",COUNTIFS($A$8:$A$107,G61,$E$8:$E$107,"取消")&lt;&gt;1),"訂正の参照元は取消済が必要",IF(AND(F61="訂正",COUNTIFS($F$8:$F$107,"訂正",$G$8:$G$107,G61)&gt;1),"同じ元記録への訂正は1行まで",IF(AND(F61="逆移動",E61&lt;&gt;"取消",COUNTIFS($A$8:$A$107,G61,$E$8:$E$107,"確定")&lt;&gt;1),"有効な逆移動の元は確定が必要",IF(AND(F61="逆移動",E61="取消",COUNTIFS($A$8:$A$107,G61,$E$8:$E$107,"確定")+COUNTIFS($A$8:$A$107,G61,$E$8:$E$107,"取消")&lt;&gt;1),"取消済の逆移動も元の状態を確認",IF(AND(F61="逆移動",COUNTIFS($A$8:$A$107,G61,$C$8:$C$107,"&lt;&gt;"&amp;C61)&lt;&gt;1),"逆移動は元と反対の入出区分",IF(AND(F61="逆移動",B61&lt;SUMIFS($B$8:$B$107,$A$8:$A$107,G61)),"逆移動日が元より前",IF(AND(F61="逆移動",SUMIFS($D$8:$D$107,$F$8:$F$107,"逆移動",$G$8:$G$107,G61,$E$8:$E$107,"確定")&gt;SUMIFS($D$8:$D$107,$A$8:$A$107,G61)),"確定逆移動の合計が元数量を超過","確認済み")))))))))))))))))))))))</f>
        <v/>
      </c>
      <c r="N61" s="1" t="str">
        <f aca="false">IF(M61="","",IF(M61="確認済み",0,1))</f>
        <v/>
      </c>
      <c r="O61" s="1" t="n">
        <f aca="false">IF(COUNTA(A61:H61)=0,IF(AND(M61="",N61="",I61="",J61="",K61="",L61=""),0,1),IF(NOT(AND(ISTEXT(M61),M61=IF(COUNTA(A61:H61)=0,"",IF(NOT(AND(ISTEXT(A61),LEN(A61)=8,EXACT(LEFT(A61,4),"MOV-"),ISNUMBER(FIND(MID(A61,5,1)&amp;"x","0x1x2x3x4x5x6x7x8x9x")),ISNUMBER(FIND(MID(A61,6,1)&amp;"x","0x1x2x3x4x5x6x7x8x9x")),ISNUMBER(FIND(MID(A61,7,1)&amp;"x","0x1x2x3x4x5x6x7x8x9x")),ISNUMBER(FIND(MID(A61,8,1)&amp;"x","0x1x2x3x4x5x6x7x8x9x")))),"IDはMOV-と半角数字4桁",IF(COUNTIFS($A$8:$A$107,A61)&gt;1,"記録IDが重複",IF(NOT(IF(ISNUMBER(B61),AND(B61&gt;=43831,B61&lt;73051,B61=INT(B61)),FALSE())),"発生日は時刻なしで必須",IF(NOT(OR(C61="入庫",C61="出庫")),"入出区分を確認",IF(NOT(OR(E61="確定",E61="取消",E61="未確認")),"状態を確認",IF(NOT(OR(F61="新規",F61="訂正",F61="逆移動")),"種別を確認",IF(AND(E61&lt;&gt;"未確認",NOT(IF(ISNUMBER(D61),AND(D61&gt;=1,D61&lt;=1000000,D61=INT(D61)),FALSE()))),"確定/取消の数量は1〜100万個の整数",IF(AND(E61="未確認",COUNTA(D61)&gt;0),"未確認の数量は空欄",IF(NOT(IF(ISNUMBER(H61),AND(H61&gt;=43831,H61&lt;73051,H61=INT(H61)),FALSE())),"記録確認日は時刻なしで必須",IF(OR(B61&gt;H61,H61&gt;入出庫集計!$B$4),"発生日≦確認日≦基準日を確認",IF(AND(F61="新規",COUNTA(G61)&gt;0),"新規の参照元は空欄",IF(AND(F61&lt;&gt;"新規",NOT(AND(ISTEXT(G61),LEN(G61)=8,EXACT(LEFT(G61,4),"MOV-"),ISNUMBER(FIND(MID(G61,5,1)&amp;"x","0x1x2x3x4x5x6x7x8x9x")),ISNUMBER(FIND(MID(G61,6,1)&amp;"x","0x1x2x3x4x5x6x7x8x9x")),ISNUMBER(FIND(MID(G61,7,1)&amp;"x","0x1x2x3x4x5x6x7x8x9x")),ISNUMBER(FIND(MID(G61,8,1)&amp;"x","0x1x2x3x4x5x6x7x8x9x"))))),"訂正/逆移動の参照元IDが必須",IF(AND(F61&lt;&gt;"新規",G61&gt;=A61),"参照元は自分より小さいID",IF(AND(F61&lt;&gt;"新規",COUNTIFS($A$8:$A$107,G61)&lt;&gt;1),"参照元が一意にありません",IF(AND(F61&lt;&gt;"新規",COUNTIFS($A$8:$A$107,G61,$F$8:$F$107,"新規")+COUNTIFS($A$8:$A$107,G61,$F$8:$F$107,"訂正")&lt;&gt;1),"逆移動を訂正/逆移動の元にできません",IF(AND(F61="訂正",COUNTIFS($A$8:$A$107,G61,$E$8:$E$107,"取消")&lt;&gt;1),"訂正の参照元は取消済が必要",IF(AND(F61="訂正",COUNTIFS($F$8:$F$107,"訂正",$G$8:$G$107,G61)&gt;1),"同じ元記録への訂正は1行まで",IF(AND(F61="逆移動",E61&lt;&gt;"取消",COUNTIFS($A$8:$A$107,G61,$E$8:$E$107,"確定")&lt;&gt;1),"有効な逆移動の元は確定が必要",IF(AND(F61="逆移動",E61="取消",COUNTIFS($A$8:$A$107,G61,$E$8:$E$107,"確定")+COUNTIFS($A$8:$A$107,G61,$E$8:$E$107,"取消")&lt;&gt;1),"取消済の逆移動も元の状態を確認",IF(AND(F61="逆移動",COUNTIFS($A$8:$A$107,G61,$C$8:$C$107,"&lt;&gt;"&amp;C61)&lt;&gt;1),"逆移動は元と反対の入出区分",IF(AND(F61="逆移動",B61&lt;SUMIFS($B$8:$B$107,$A$8:$A$107,G61)),"逆移動日が元より前",IF(AND(F61="逆移動",SUMIFS($D$8:$D$107,$F$8:$F$107,"逆移動",$G$8:$G$107,G61,$E$8:$E$107,"確定")&gt;SUMIFS($D$8:$D$107,$A$8:$A$107,G61)),"確定逆移動の合計が元数量を超過","確認済み"))))))))))))))))))))))),ISNUMBER(N61),N61=IF(M61="確認済み",0,1))),1,IF(N61&lt;&gt;0,0,IF(AND(ISNUMBER(I61),I61=IF(AND(B61&gt;=入出庫集計!$B$3,B61&lt;=入出庫集計!$E$3),1,0),IF(OR(I61&lt;&gt;1,E61="未確認"),ISTEXT(J61),ISNUMBER(J61)),J61=IF(I61&lt;&gt;1,"",IF(E61="未確認","",IF(AND(E61="確定",C61="入庫"),D61,0))),IF(OR(I61&lt;&gt;1,E61="未確認"),ISTEXT(K61),ISNUMBER(K61)),K61=IF(I61&lt;&gt;1,"",IF(E61="未確認","",IF(AND(E61="確定",C61="出庫"),D61,0))),ISNUMBER(L61),L61=IF(AND(I61=1,E61="未確認"),1,0)),0,1))))</f>
        <v>0</v>
      </c>
    </row>
    <row r="62" customFormat="false" ht="30" hidden="false" customHeight="true" outlineLevel="0" collapsed="false">
      <c r="A62" s="4"/>
      <c r="B62" s="10"/>
      <c r="C62" s="11"/>
      <c r="D62" s="12"/>
      <c r="E62" s="11"/>
      <c r="F62" s="11"/>
      <c r="G62" s="14"/>
      <c r="H62" s="10"/>
      <c r="I62" s="1" t="str">
        <f aca="false">IF(M62="","",IF(N62&lt;&gt;0,NA(),IF(AND(B62&gt;=入出庫集計!$B$3,B62&lt;=入出庫集計!$E$3),1,0)))</f>
        <v/>
      </c>
      <c r="J62" s="5" t="str">
        <f aca="false">IF(M62="","",IF(N62&lt;&gt;0,NA(),IF(I62&lt;&gt;1,"",IF(E62="未確認","",IF(AND(E62="確定",C62="入庫"),D62,0)))))</f>
        <v/>
      </c>
      <c r="K62" s="5" t="str">
        <f aca="false">IF(M62="","",IF(N62&lt;&gt;0,NA(),IF(I62&lt;&gt;1,"",IF(E62="未確認","",IF(AND(E62="確定",C62="出庫"),D62,0)))))</f>
        <v/>
      </c>
      <c r="L62" s="1" t="str">
        <f aca="false">IF(M62="","",IF(N62&lt;&gt;0,NA(),IF(AND(I62=1,E62="未確認"),1,0)))</f>
        <v/>
      </c>
      <c r="M62" s="1" t="str">
        <f aca="false">IF(COUNTA(A62:H62)=0,"",IF(NOT(AND(ISTEXT(A62),LEN(A62)=8,EXACT(LEFT(A62,4),"MOV-"),ISNUMBER(FIND(MID(A62,5,1)&amp;"x","0x1x2x3x4x5x6x7x8x9x")),ISNUMBER(FIND(MID(A62,6,1)&amp;"x","0x1x2x3x4x5x6x7x8x9x")),ISNUMBER(FIND(MID(A62,7,1)&amp;"x","0x1x2x3x4x5x6x7x8x9x")),ISNUMBER(FIND(MID(A62,8,1)&amp;"x","0x1x2x3x4x5x6x7x8x9x")))),"IDはMOV-と半角数字4桁",IF(COUNTIFS($A$8:$A$107,A62)&gt;1,"記録IDが重複",IF(NOT(IF(ISNUMBER(B62),AND(B62&gt;=43831,B62&lt;73051,B62=INT(B62)),FALSE())),"発生日は時刻なしで必須",IF(NOT(OR(C62="入庫",C62="出庫")),"入出区分を確認",IF(NOT(OR(E62="確定",E62="取消",E62="未確認")),"状態を確認",IF(NOT(OR(F62="新規",F62="訂正",F62="逆移動")),"種別を確認",IF(AND(E62&lt;&gt;"未確認",NOT(IF(ISNUMBER(D62),AND(D62&gt;=1,D62&lt;=1000000,D62=INT(D62)),FALSE()))),"確定/取消の数量は1〜100万個の整数",IF(AND(E62="未確認",COUNTA(D62)&gt;0),"未確認の数量は空欄",IF(NOT(IF(ISNUMBER(H62),AND(H62&gt;=43831,H62&lt;73051,H62=INT(H62)),FALSE())),"記録確認日は時刻なしで必須",IF(OR(B62&gt;H62,H62&gt;入出庫集計!$B$4),"発生日≦確認日≦基準日を確認",IF(AND(F62="新規",COUNTA(G62)&gt;0),"新規の参照元は空欄",IF(AND(F62&lt;&gt;"新規",NOT(AND(ISTEXT(G62),LEN(G62)=8,EXACT(LEFT(G62,4),"MOV-"),ISNUMBER(FIND(MID(G62,5,1)&amp;"x","0x1x2x3x4x5x6x7x8x9x")),ISNUMBER(FIND(MID(G62,6,1)&amp;"x","0x1x2x3x4x5x6x7x8x9x")),ISNUMBER(FIND(MID(G62,7,1)&amp;"x","0x1x2x3x4x5x6x7x8x9x")),ISNUMBER(FIND(MID(G62,8,1)&amp;"x","0x1x2x3x4x5x6x7x8x9x"))))),"訂正/逆移動の参照元IDが必須",IF(AND(F62&lt;&gt;"新規",G62&gt;=A62),"参照元は自分より小さいID",IF(AND(F62&lt;&gt;"新規",COUNTIFS($A$8:$A$107,G62)&lt;&gt;1),"参照元が一意にありません",IF(AND(F62&lt;&gt;"新規",COUNTIFS($A$8:$A$107,G62,$F$8:$F$107,"新規")+COUNTIFS($A$8:$A$107,G62,$F$8:$F$107,"訂正")&lt;&gt;1),"逆移動を訂正/逆移動の元にできません",IF(AND(F62="訂正",COUNTIFS($A$8:$A$107,G62,$E$8:$E$107,"取消")&lt;&gt;1),"訂正の参照元は取消済が必要",IF(AND(F62="訂正",COUNTIFS($F$8:$F$107,"訂正",$G$8:$G$107,G62)&gt;1),"同じ元記録への訂正は1行まで",IF(AND(F62="逆移動",E62&lt;&gt;"取消",COUNTIFS($A$8:$A$107,G62,$E$8:$E$107,"確定")&lt;&gt;1),"有効な逆移動の元は確定が必要",IF(AND(F62="逆移動",E62="取消",COUNTIFS($A$8:$A$107,G62,$E$8:$E$107,"確定")+COUNTIFS($A$8:$A$107,G62,$E$8:$E$107,"取消")&lt;&gt;1),"取消済の逆移動も元の状態を確認",IF(AND(F62="逆移動",COUNTIFS($A$8:$A$107,G62,$C$8:$C$107,"&lt;&gt;"&amp;C62)&lt;&gt;1),"逆移動は元と反対の入出区分",IF(AND(F62="逆移動",B62&lt;SUMIFS($B$8:$B$107,$A$8:$A$107,G62)),"逆移動日が元より前",IF(AND(F62="逆移動",SUMIFS($D$8:$D$107,$F$8:$F$107,"逆移動",$G$8:$G$107,G62,$E$8:$E$107,"確定")&gt;SUMIFS($D$8:$D$107,$A$8:$A$107,G62)),"確定逆移動の合計が元数量を超過","確認済み")))))))))))))))))))))))</f>
        <v/>
      </c>
      <c r="N62" s="1" t="str">
        <f aca="false">IF(M62="","",IF(M62="確認済み",0,1))</f>
        <v/>
      </c>
      <c r="O62" s="1" t="n">
        <f aca="false">IF(COUNTA(A62:H62)=0,IF(AND(M62="",N62="",I62="",J62="",K62="",L62=""),0,1),IF(NOT(AND(ISTEXT(M62),M62=IF(COUNTA(A62:H62)=0,"",IF(NOT(AND(ISTEXT(A62),LEN(A62)=8,EXACT(LEFT(A62,4),"MOV-"),ISNUMBER(FIND(MID(A62,5,1)&amp;"x","0x1x2x3x4x5x6x7x8x9x")),ISNUMBER(FIND(MID(A62,6,1)&amp;"x","0x1x2x3x4x5x6x7x8x9x")),ISNUMBER(FIND(MID(A62,7,1)&amp;"x","0x1x2x3x4x5x6x7x8x9x")),ISNUMBER(FIND(MID(A62,8,1)&amp;"x","0x1x2x3x4x5x6x7x8x9x")))),"IDはMOV-と半角数字4桁",IF(COUNTIFS($A$8:$A$107,A62)&gt;1,"記録IDが重複",IF(NOT(IF(ISNUMBER(B62),AND(B62&gt;=43831,B62&lt;73051,B62=INT(B62)),FALSE())),"発生日は時刻なしで必須",IF(NOT(OR(C62="入庫",C62="出庫")),"入出区分を確認",IF(NOT(OR(E62="確定",E62="取消",E62="未確認")),"状態を確認",IF(NOT(OR(F62="新規",F62="訂正",F62="逆移動")),"種別を確認",IF(AND(E62&lt;&gt;"未確認",NOT(IF(ISNUMBER(D62),AND(D62&gt;=1,D62&lt;=1000000,D62=INT(D62)),FALSE()))),"確定/取消の数量は1〜100万個の整数",IF(AND(E62="未確認",COUNTA(D62)&gt;0),"未確認の数量は空欄",IF(NOT(IF(ISNUMBER(H62),AND(H62&gt;=43831,H62&lt;73051,H62=INT(H62)),FALSE())),"記録確認日は時刻なしで必須",IF(OR(B62&gt;H62,H62&gt;入出庫集計!$B$4),"発生日≦確認日≦基準日を確認",IF(AND(F62="新規",COUNTA(G62)&gt;0),"新規の参照元は空欄",IF(AND(F62&lt;&gt;"新規",NOT(AND(ISTEXT(G62),LEN(G62)=8,EXACT(LEFT(G62,4),"MOV-"),ISNUMBER(FIND(MID(G62,5,1)&amp;"x","0x1x2x3x4x5x6x7x8x9x")),ISNUMBER(FIND(MID(G62,6,1)&amp;"x","0x1x2x3x4x5x6x7x8x9x")),ISNUMBER(FIND(MID(G62,7,1)&amp;"x","0x1x2x3x4x5x6x7x8x9x")),ISNUMBER(FIND(MID(G62,8,1)&amp;"x","0x1x2x3x4x5x6x7x8x9x"))))),"訂正/逆移動の参照元IDが必須",IF(AND(F62&lt;&gt;"新規",G62&gt;=A62),"参照元は自分より小さいID",IF(AND(F62&lt;&gt;"新規",COUNTIFS($A$8:$A$107,G62)&lt;&gt;1),"参照元が一意にありません",IF(AND(F62&lt;&gt;"新規",COUNTIFS($A$8:$A$107,G62,$F$8:$F$107,"新規")+COUNTIFS($A$8:$A$107,G62,$F$8:$F$107,"訂正")&lt;&gt;1),"逆移動を訂正/逆移動の元にできません",IF(AND(F62="訂正",COUNTIFS($A$8:$A$107,G62,$E$8:$E$107,"取消")&lt;&gt;1),"訂正の参照元は取消済が必要",IF(AND(F62="訂正",COUNTIFS($F$8:$F$107,"訂正",$G$8:$G$107,G62)&gt;1),"同じ元記録への訂正は1行まで",IF(AND(F62="逆移動",E62&lt;&gt;"取消",COUNTIFS($A$8:$A$107,G62,$E$8:$E$107,"確定")&lt;&gt;1),"有効な逆移動の元は確定が必要",IF(AND(F62="逆移動",E62="取消",COUNTIFS($A$8:$A$107,G62,$E$8:$E$107,"確定")+COUNTIFS($A$8:$A$107,G62,$E$8:$E$107,"取消")&lt;&gt;1),"取消済の逆移動も元の状態を確認",IF(AND(F62="逆移動",COUNTIFS($A$8:$A$107,G62,$C$8:$C$107,"&lt;&gt;"&amp;C62)&lt;&gt;1),"逆移動は元と反対の入出区分",IF(AND(F62="逆移動",B62&lt;SUMIFS($B$8:$B$107,$A$8:$A$107,G62)),"逆移動日が元より前",IF(AND(F62="逆移動",SUMIFS($D$8:$D$107,$F$8:$F$107,"逆移動",$G$8:$G$107,G62,$E$8:$E$107,"確定")&gt;SUMIFS($D$8:$D$107,$A$8:$A$107,G62)),"確定逆移動の合計が元数量を超過","確認済み"))))))))))))))))))))))),ISNUMBER(N62),N62=IF(M62="確認済み",0,1))),1,IF(N62&lt;&gt;0,0,IF(AND(ISNUMBER(I62),I62=IF(AND(B62&gt;=入出庫集計!$B$3,B62&lt;=入出庫集計!$E$3),1,0),IF(OR(I62&lt;&gt;1,E62="未確認"),ISTEXT(J62),ISNUMBER(J62)),J62=IF(I62&lt;&gt;1,"",IF(E62="未確認","",IF(AND(E62="確定",C62="入庫"),D62,0))),IF(OR(I62&lt;&gt;1,E62="未確認"),ISTEXT(K62),ISNUMBER(K62)),K62=IF(I62&lt;&gt;1,"",IF(E62="未確認","",IF(AND(E62="確定",C62="出庫"),D62,0))),ISNUMBER(L62),L62=IF(AND(I62=1,E62="未確認"),1,0)),0,1))))</f>
        <v>0</v>
      </c>
    </row>
    <row r="63" customFormat="false" ht="30" hidden="false" customHeight="true" outlineLevel="0" collapsed="false">
      <c r="A63" s="4"/>
      <c r="B63" s="10"/>
      <c r="C63" s="11"/>
      <c r="D63" s="12"/>
      <c r="E63" s="11"/>
      <c r="F63" s="11"/>
      <c r="G63" s="14"/>
      <c r="H63" s="10"/>
      <c r="I63" s="1" t="str">
        <f aca="false">IF(M63="","",IF(N63&lt;&gt;0,NA(),IF(AND(B63&gt;=入出庫集計!$B$3,B63&lt;=入出庫集計!$E$3),1,0)))</f>
        <v/>
      </c>
      <c r="J63" s="5" t="str">
        <f aca="false">IF(M63="","",IF(N63&lt;&gt;0,NA(),IF(I63&lt;&gt;1,"",IF(E63="未確認","",IF(AND(E63="確定",C63="入庫"),D63,0)))))</f>
        <v/>
      </c>
      <c r="K63" s="5" t="str">
        <f aca="false">IF(M63="","",IF(N63&lt;&gt;0,NA(),IF(I63&lt;&gt;1,"",IF(E63="未確認","",IF(AND(E63="確定",C63="出庫"),D63,0)))))</f>
        <v/>
      </c>
      <c r="L63" s="1" t="str">
        <f aca="false">IF(M63="","",IF(N63&lt;&gt;0,NA(),IF(AND(I63=1,E63="未確認"),1,0)))</f>
        <v/>
      </c>
      <c r="M63" s="1" t="str">
        <f aca="false">IF(COUNTA(A63:H63)=0,"",IF(NOT(AND(ISTEXT(A63),LEN(A63)=8,EXACT(LEFT(A63,4),"MOV-"),ISNUMBER(FIND(MID(A63,5,1)&amp;"x","0x1x2x3x4x5x6x7x8x9x")),ISNUMBER(FIND(MID(A63,6,1)&amp;"x","0x1x2x3x4x5x6x7x8x9x")),ISNUMBER(FIND(MID(A63,7,1)&amp;"x","0x1x2x3x4x5x6x7x8x9x")),ISNUMBER(FIND(MID(A63,8,1)&amp;"x","0x1x2x3x4x5x6x7x8x9x")))),"IDはMOV-と半角数字4桁",IF(COUNTIFS($A$8:$A$107,A63)&gt;1,"記録IDが重複",IF(NOT(IF(ISNUMBER(B63),AND(B63&gt;=43831,B63&lt;73051,B63=INT(B63)),FALSE())),"発生日は時刻なしで必須",IF(NOT(OR(C63="入庫",C63="出庫")),"入出区分を確認",IF(NOT(OR(E63="確定",E63="取消",E63="未確認")),"状態を確認",IF(NOT(OR(F63="新規",F63="訂正",F63="逆移動")),"種別を確認",IF(AND(E63&lt;&gt;"未確認",NOT(IF(ISNUMBER(D63),AND(D63&gt;=1,D63&lt;=1000000,D63=INT(D63)),FALSE()))),"確定/取消の数量は1〜100万個の整数",IF(AND(E63="未確認",COUNTA(D63)&gt;0),"未確認の数量は空欄",IF(NOT(IF(ISNUMBER(H63),AND(H63&gt;=43831,H63&lt;73051,H63=INT(H63)),FALSE())),"記録確認日は時刻なしで必須",IF(OR(B63&gt;H63,H63&gt;入出庫集計!$B$4),"発生日≦確認日≦基準日を確認",IF(AND(F63="新規",COUNTA(G63)&gt;0),"新規の参照元は空欄",IF(AND(F63&lt;&gt;"新規",NOT(AND(ISTEXT(G63),LEN(G63)=8,EXACT(LEFT(G63,4),"MOV-"),ISNUMBER(FIND(MID(G63,5,1)&amp;"x","0x1x2x3x4x5x6x7x8x9x")),ISNUMBER(FIND(MID(G63,6,1)&amp;"x","0x1x2x3x4x5x6x7x8x9x")),ISNUMBER(FIND(MID(G63,7,1)&amp;"x","0x1x2x3x4x5x6x7x8x9x")),ISNUMBER(FIND(MID(G63,8,1)&amp;"x","0x1x2x3x4x5x6x7x8x9x"))))),"訂正/逆移動の参照元IDが必須",IF(AND(F63&lt;&gt;"新規",G63&gt;=A63),"参照元は自分より小さいID",IF(AND(F63&lt;&gt;"新規",COUNTIFS($A$8:$A$107,G63)&lt;&gt;1),"参照元が一意にありません",IF(AND(F63&lt;&gt;"新規",COUNTIFS($A$8:$A$107,G63,$F$8:$F$107,"新規")+COUNTIFS($A$8:$A$107,G63,$F$8:$F$107,"訂正")&lt;&gt;1),"逆移動を訂正/逆移動の元にできません",IF(AND(F63="訂正",COUNTIFS($A$8:$A$107,G63,$E$8:$E$107,"取消")&lt;&gt;1),"訂正の参照元は取消済が必要",IF(AND(F63="訂正",COUNTIFS($F$8:$F$107,"訂正",$G$8:$G$107,G63)&gt;1),"同じ元記録への訂正は1行まで",IF(AND(F63="逆移動",E63&lt;&gt;"取消",COUNTIFS($A$8:$A$107,G63,$E$8:$E$107,"確定")&lt;&gt;1),"有効な逆移動の元は確定が必要",IF(AND(F63="逆移動",E63="取消",COUNTIFS($A$8:$A$107,G63,$E$8:$E$107,"確定")+COUNTIFS($A$8:$A$107,G63,$E$8:$E$107,"取消")&lt;&gt;1),"取消済の逆移動も元の状態を確認",IF(AND(F63="逆移動",COUNTIFS($A$8:$A$107,G63,$C$8:$C$107,"&lt;&gt;"&amp;C63)&lt;&gt;1),"逆移動は元と反対の入出区分",IF(AND(F63="逆移動",B63&lt;SUMIFS($B$8:$B$107,$A$8:$A$107,G63)),"逆移動日が元より前",IF(AND(F63="逆移動",SUMIFS($D$8:$D$107,$F$8:$F$107,"逆移動",$G$8:$G$107,G63,$E$8:$E$107,"確定")&gt;SUMIFS($D$8:$D$107,$A$8:$A$107,G63)),"確定逆移動の合計が元数量を超過","確認済み")))))))))))))))))))))))</f>
        <v/>
      </c>
      <c r="N63" s="1" t="str">
        <f aca="false">IF(M63="","",IF(M63="確認済み",0,1))</f>
        <v/>
      </c>
      <c r="O63" s="1" t="n">
        <f aca="false">IF(COUNTA(A63:H63)=0,IF(AND(M63="",N63="",I63="",J63="",K63="",L63=""),0,1),IF(NOT(AND(ISTEXT(M63),M63=IF(COUNTA(A63:H63)=0,"",IF(NOT(AND(ISTEXT(A63),LEN(A63)=8,EXACT(LEFT(A63,4),"MOV-"),ISNUMBER(FIND(MID(A63,5,1)&amp;"x","0x1x2x3x4x5x6x7x8x9x")),ISNUMBER(FIND(MID(A63,6,1)&amp;"x","0x1x2x3x4x5x6x7x8x9x")),ISNUMBER(FIND(MID(A63,7,1)&amp;"x","0x1x2x3x4x5x6x7x8x9x")),ISNUMBER(FIND(MID(A63,8,1)&amp;"x","0x1x2x3x4x5x6x7x8x9x")))),"IDはMOV-と半角数字4桁",IF(COUNTIFS($A$8:$A$107,A63)&gt;1,"記録IDが重複",IF(NOT(IF(ISNUMBER(B63),AND(B63&gt;=43831,B63&lt;73051,B63=INT(B63)),FALSE())),"発生日は時刻なしで必須",IF(NOT(OR(C63="入庫",C63="出庫")),"入出区分を確認",IF(NOT(OR(E63="確定",E63="取消",E63="未確認")),"状態を確認",IF(NOT(OR(F63="新規",F63="訂正",F63="逆移動")),"種別を確認",IF(AND(E63&lt;&gt;"未確認",NOT(IF(ISNUMBER(D63),AND(D63&gt;=1,D63&lt;=1000000,D63=INT(D63)),FALSE()))),"確定/取消の数量は1〜100万個の整数",IF(AND(E63="未確認",COUNTA(D63)&gt;0),"未確認の数量は空欄",IF(NOT(IF(ISNUMBER(H63),AND(H63&gt;=43831,H63&lt;73051,H63=INT(H63)),FALSE())),"記録確認日は時刻なしで必須",IF(OR(B63&gt;H63,H63&gt;入出庫集計!$B$4),"発生日≦確認日≦基準日を確認",IF(AND(F63="新規",COUNTA(G63)&gt;0),"新規の参照元は空欄",IF(AND(F63&lt;&gt;"新規",NOT(AND(ISTEXT(G63),LEN(G63)=8,EXACT(LEFT(G63,4),"MOV-"),ISNUMBER(FIND(MID(G63,5,1)&amp;"x","0x1x2x3x4x5x6x7x8x9x")),ISNUMBER(FIND(MID(G63,6,1)&amp;"x","0x1x2x3x4x5x6x7x8x9x")),ISNUMBER(FIND(MID(G63,7,1)&amp;"x","0x1x2x3x4x5x6x7x8x9x")),ISNUMBER(FIND(MID(G63,8,1)&amp;"x","0x1x2x3x4x5x6x7x8x9x"))))),"訂正/逆移動の参照元IDが必須",IF(AND(F63&lt;&gt;"新規",G63&gt;=A63),"参照元は自分より小さいID",IF(AND(F63&lt;&gt;"新規",COUNTIFS($A$8:$A$107,G63)&lt;&gt;1),"参照元が一意にありません",IF(AND(F63&lt;&gt;"新規",COUNTIFS($A$8:$A$107,G63,$F$8:$F$107,"新規")+COUNTIFS($A$8:$A$107,G63,$F$8:$F$107,"訂正")&lt;&gt;1),"逆移動を訂正/逆移動の元にできません",IF(AND(F63="訂正",COUNTIFS($A$8:$A$107,G63,$E$8:$E$107,"取消")&lt;&gt;1),"訂正の参照元は取消済が必要",IF(AND(F63="訂正",COUNTIFS($F$8:$F$107,"訂正",$G$8:$G$107,G63)&gt;1),"同じ元記録への訂正は1行まで",IF(AND(F63="逆移動",E63&lt;&gt;"取消",COUNTIFS($A$8:$A$107,G63,$E$8:$E$107,"確定")&lt;&gt;1),"有効な逆移動の元は確定が必要",IF(AND(F63="逆移動",E63="取消",COUNTIFS($A$8:$A$107,G63,$E$8:$E$107,"確定")+COUNTIFS($A$8:$A$107,G63,$E$8:$E$107,"取消")&lt;&gt;1),"取消済の逆移動も元の状態を確認",IF(AND(F63="逆移動",COUNTIFS($A$8:$A$107,G63,$C$8:$C$107,"&lt;&gt;"&amp;C63)&lt;&gt;1),"逆移動は元と反対の入出区分",IF(AND(F63="逆移動",B63&lt;SUMIFS($B$8:$B$107,$A$8:$A$107,G63)),"逆移動日が元より前",IF(AND(F63="逆移動",SUMIFS($D$8:$D$107,$F$8:$F$107,"逆移動",$G$8:$G$107,G63,$E$8:$E$107,"確定")&gt;SUMIFS($D$8:$D$107,$A$8:$A$107,G63)),"確定逆移動の合計が元数量を超過","確認済み"))))))))))))))))))))))),ISNUMBER(N63),N63=IF(M63="確認済み",0,1))),1,IF(N63&lt;&gt;0,0,IF(AND(ISNUMBER(I63),I63=IF(AND(B63&gt;=入出庫集計!$B$3,B63&lt;=入出庫集計!$E$3),1,0),IF(OR(I63&lt;&gt;1,E63="未確認"),ISTEXT(J63),ISNUMBER(J63)),J63=IF(I63&lt;&gt;1,"",IF(E63="未確認","",IF(AND(E63="確定",C63="入庫"),D63,0))),IF(OR(I63&lt;&gt;1,E63="未確認"),ISTEXT(K63),ISNUMBER(K63)),K63=IF(I63&lt;&gt;1,"",IF(E63="未確認","",IF(AND(E63="確定",C63="出庫"),D63,0))),ISNUMBER(L63),L63=IF(AND(I63=1,E63="未確認"),1,0)),0,1))))</f>
        <v>0</v>
      </c>
    </row>
    <row r="64" customFormat="false" ht="30" hidden="false" customHeight="true" outlineLevel="0" collapsed="false">
      <c r="A64" s="4"/>
      <c r="B64" s="10"/>
      <c r="C64" s="11"/>
      <c r="D64" s="12"/>
      <c r="E64" s="11"/>
      <c r="F64" s="11"/>
      <c r="G64" s="14"/>
      <c r="H64" s="10"/>
      <c r="I64" s="1" t="str">
        <f aca="false">IF(M64="","",IF(N64&lt;&gt;0,NA(),IF(AND(B64&gt;=入出庫集計!$B$3,B64&lt;=入出庫集計!$E$3),1,0)))</f>
        <v/>
      </c>
      <c r="J64" s="5" t="str">
        <f aca="false">IF(M64="","",IF(N64&lt;&gt;0,NA(),IF(I64&lt;&gt;1,"",IF(E64="未確認","",IF(AND(E64="確定",C64="入庫"),D64,0)))))</f>
        <v/>
      </c>
      <c r="K64" s="5" t="str">
        <f aca="false">IF(M64="","",IF(N64&lt;&gt;0,NA(),IF(I64&lt;&gt;1,"",IF(E64="未確認","",IF(AND(E64="確定",C64="出庫"),D64,0)))))</f>
        <v/>
      </c>
      <c r="L64" s="1" t="str">
        <f aca="false">IF(M64="","",IF(N64&lt;&gt;0,NA(),IF(AND(I64=1,E64="未確認"),1,0)))</f>
        <v/>
      </c>
      <c r="M64" s="1" t="str">
        <f aca="false">IF(COUNTA(A64:H64)=0,"",IF(NOT(AND(ISTEXT(A64),LEN(A64)=8,EXACT(LEFT(A64,4),"MOV-"),ISNUMBER(FIND(MID(A64,5,1)&amp;"x","0x1x2x3x4x5x6x7x8x9x")),ISNUMBER(FIND(MID(A64,6,1)&amp;"x","0x1x2x3x4x5x6x7x8x9x")),ISNUMBER(FIND(MID(A64,7,1)&amp;"x","0x1x2x3x4x5x6x7x8x9x")),ISNUMBER(FIND(MID(A64,8,1)&amp;"x","0x1x2x3x4x5x6x7x8x9x")))),"IDはMOV-と半角数字4桁",IF(COUNTIFS($A$8:$A$107,A64)&gt;1,"記録IDが重複",IF(NOT(IF(ISNUMBER(B64),AND(B64&gt;=43831,B64&lt;73051,B64=INT(B64)),FALSE())),"発生日は時刻なしで必須",IF(NOT(OR(C64="入庫",C64="出庫")),"入出区分を確認",IF(NOT(OR(E64="確定",E64="取消",E64="未確認")),"状態を確認",IF(NOT(OR(F64="新規",F64="訂正",F64="逆移動")),"種別を確認",IF(AND(E64&lt;&gt;"未確認",NOT(IF(ISNUMBER(D64),AND(D64&gt;=1,D64&lt;=1000000,D64=INT(D64)),FALSE()))),"確定/取消の数量は1〜100万個の整数",IF(AND(E64="未確認",COUNTA(D64)&gt;0),"未確認の数量は空欄",IF(NOT(IF(ISNUMBER(H64),AND(H64&gt;=43831,H64&lt;73051,H64=INT(H64)),FALSE())),"記録確認日は時刻なしで必須",IF(OR(B64&gt;H64,H64&gt;入出庫集計!$B$4),"発生日≦確認日≦基準日を確認",IF(AND(F64="新規",COUNTA(G64)&gt;0),"新規の参照元は空欄",IF(AND(F64&lt;&gt;"新規",NOT(AND(ISTEXT(G64),LEN(G64)=8,EXACT(LEFT(G64,4),"MOV-"),ISNUMBER(FIND(MID(G64,5,1)&amp;"x","0x1x2x3x4x5x6x7x8x9x")),ISNUMBER(FIND(MID(G64,6,1)&amp;"x","0x1x2x3x4x5x6x7x8x9x")),ISNUMBER(FIND(MID(G64,7,1)&amp;"x","0x1x2x3x4x5x6x7x8x9x")),ISNUMBER(FIND(MID(G64,8,1)&amp;"x","0x1x2x3x4x5x6x7x8x9x"))))),"訂正/逆移動の参照元IDが必須",IF(AND(F64&lt;&gt;"新規",G64&gt;=A64),"参照元は自分より小さいID",IF(AND(F64&lt;&gt;"新規",COUNTIFS($A$8:$A$107,G64)&lt;&gt;1),"参照元が一意にありません",IF(AND(F64&lt;&gt;"新規",COUNTIFS($A$8:$A$107,G64,$F$8:$F$107,"新規")+COUNTIFS($A$8:$A$107,G64,$F$8:$F$107,"訂正")&lt;&gt;1),"逆移動を訂正/逆移動の元にできません",IF(AND(F64="訂正",COUNTIFS($A$8:$A$107,G64,$E$8:$E$107,"取消")&lt;&gt;1),"訂正の参照元は取消済が必要",IF(AND(F64="訂正",COUNTIFS($F$8:$F$107,"訂正",$G$8:$G$107,G64)&gt;1),"同じ元記録への訂正は1行まで",IF(AND(F64="逆移動",E64&lt;&gt;"取消",COUNTIFS($A$8:$A$107,G64,$E$8:$E$107,"確定")&lt;&gt;1),"有効な逆移動の元は確定が必要",IF(AND(F64="逆移動",E64="取消",COUNTIFS($A$8:$A$107,G64,$E$8:$E$107,"確定")+COUNTIFS($A$8:$A$107,G64,$E$8:$E$107,"取消")&lt;&gt;1),"取消済の逆移動も元の状態を確認",IF(AND(F64="逆移動",COUNTIFS($A$8:$A$107,G64,$C$8:$C$107,"&lt;&gt;"&amp;C64)&lt;&gt;1),"逆移動は元と反対の入出区分",IF(AND(F64="逆移動",B64&lt;SUMIFS($B$8:$B$107,$A$8:$A$107,G64)),"逆移動日が元より前",IF(AND(F64="逆移動",SUMIFS($D$8:$D$107,$F$8:$F$107,"逆移動",$G$8:$G$107,G64,$E$8:$E$107,"確定")&gt;SUMIFS($D$8:$D$107,$A$8:$A$107,G64)),"確定逆移動の合計が元数量を超過","確認済み")))))))))))))))))))))))</f>
        <v/>
      </c>
      <c r="N64" s="1" t="str">
        <f aca="false">IF(M64="","",IF(M64="確認済み",0,1))</f>
        <v/>
      </c>
      <c r="O64" s="1" t="n">
        <f aca="false">IF(COUNTA(A64:H64)=0,IF(AND(M64="",N64="",I64="",J64="",K64="",L64=""),0,1),IF(NOT(AND(ISTEXT(M64),M64=IF(COUNTA(A64:H64)=0,"",IF(NOT(AND(ISTEXT(A64),LEN(A64)=8,EXACT(LEFT(A64,4),"MOV-"),ISNUMBER(FIND(MID(A64,5,1)&amp;"x","0x1x2x3x4x5x6x7x8x9x")),ISNUMBER(FIND(MID(A64,6,1)&amp;"x","0x1x2x3x4x5x6x7x8x9x")),ISNUMBER(FIND(MID(A64,7,1)&amp;"x","0x1x2x3x4x5x6x7x8x9x")),ISNUMBER(FIND(MID(A64,8,1)&amp;"x","0x1x2x3x4x5x6x7x8x9x")))),"IDはMOV-と半角数字4桁",IF(COUNTIFS($A$8:$A$107,A64)&gt;1,"記録IDが重複",IF(NOT(IF(ISNUMBER(B64),AND(B64&gt;=43831,B64&lt;73051,B64=INT(B64)),FALSE())),"発生日は時刻なしで必須",IF(NOT(OR(C64="入庫",C64="出庫")),"入出区分を確認",IF(NOT(OR(E64="確定",E64="取消",E64="未確認")),"状態を確認",IF(NOT(OR(F64="新規",F64="訂正",F64="逆移動")),"種別を確認",IF(AND(E64&lt;&gt;"未確認",NOT(IF(ISNUMBER(D64),AND(D64&gt;=1,D64&lt;=1000000,D64=INT(D64)),FALSE()))),"確定/取消の数量は1〜100万個の整数",IF(AND(E64="未確認",COUNTA(D64)&gt;0),"未確認の数量は空欄",IF(NOT(IF(ISNUMBER(H64),AND(H64&gt;=43831,H64&lt;73051,H64=INT(H64)),FALSE())),"記録確認日は時刻なしで必須",IF(OR(B64&gt;H64,H64&gt;入出庫集計!$B$4),"発生日≦確認日≦基準日を確認",IF(AND(F64="新規",COUNTA(G64)&gt;0),"新規の参照元は空欄",IF(AND(F64&lt;&gt;"新規",NOT(AND(ISTEXT(G64),LEN(G64)=8,EXACT(LEFT(G64,4),"MOV-"),ISNUMBER(FIND(MID(G64,5,1)&amp;"x","0x1x2x3x4x5x6x7x8x9x")),ISNUMBER(FIND(MID(G64,6,1)&amp;"x","0x1x2x3x4x5x6x7x8x9x")),ISNUMBER(FIND(MID(G64,7,1)&amp;"x","0x1x2x3x4x5x6x7x8x9x")),ISNUMBER(FIND(MID(G64,8,1)&amp;"x","0x1x2x3x4x5x6x7x8x9x"))))),"訂正/逆移動の参照元IDが必須",IF(AND(F64&lt;&gt;"新規",G64&gt;=A64),"参照元は自分より小さいID",IF(AND(F64&lt;&gt;"新規",COUNTIFS($A$8:$A$107,G64)&lt;&gt;1),"参照元が一意にありません",IF(AND(F64&lt;&gt;"新規",COUNTIFS($A$8:$A$107,G64,$F$8:$F$107,"新規")+COUNTIFS($A$8:$A$107,G64,$F$8:$F$107,"訂正")&lt;&gt;1),"逆移動を訂正/逆移動の元にできません",IF(AND(F64="訂正",COUNTIFS($A$8:$A$107,G64,$E$8:$E$107,"取消")&lt;&gt;1),"訂正の参照元は取消済が必要",IF(AND(F64="訂正",COUNTIFS($F$8:$F$107,"訂正",$G$8:$G$107,G64)&gt;1),"同じ元記録への訂正は1行まで",IF(AND(F64="逆移動",E64&lt;&gt;"取消",COUNTIFS($A$8:$A$107,G64,$E$8:$E$107,"確定")&lt;&gt;1),"有効な逆移動の元は確定が必要",IF(AND(F64="逆移動",E64="取消",COUNTIFS($A$8:$A$107,G64,$E$8:$E$107,"確定")+COUNTIFS($A$8:$A$107,G64,$E$8:$E$107,"取消")&lt;&gt;1),"取消済の逆移動も元の状態を確認",IF(AND(F64="逆移動",COUNTIFS($A$8:$A$107,G64,$C$8:$C$107,"&lt;&gt;"&amp;C64)&lt;&gt;1),"逆移動は元と反対の入出区分",IF(AND(F64="逆移動",B64&lt;SUMIFS($B$8:$B$107,$A$8:$A$107,G64)),"逆移動日が元より前",IF(AND(F64="逆移動",SUMIFS($D$8:$D$107,$F$8:$F$107,"逆移動",$G$8:$G$107,G64,$E$8:$E$107,"確定")&gt;SUMIFS($D$8:$D$107,$A$8:$A$107,G64)),"確定逆移動の合計が元数量を超過","確認済み"))))))))))))))))))))))),ISNUMBER(N64),N64=IF(M64="確認済み",0,1))),1,IF(N64&lt;&gt;0,0,IF(AND(ISNUMBER(I64),I64=IF(AND(B64&gt;=入出庫集計!$B$3,B64&lt;=入出庫集計!$E$3),1,0),IF(OR(I64&lt;&gt;1,E64="未確認"),ISTEXT(J64),ISNUMBER(J64)),J64=IF(I64&lt;&gt;1,"",IF(E64="未確認","",IF(AND(E64="確定",C64="入庫"),D64,0))),IF(OR(I64&lt;&gt;1,E64="未確認"),ISTEXT(K64),ISNUMBER(K64)),K64=IF(I64&lt;&gt;1,"",IF(E64="未確認","",IF(AND(E64="確定",C64="出庫"),D64,0))),ISNUMBER(L64),L64=IF(AND(I64=1,E64="未確認"),1,0)),0,1))))</f>
        <v>0</v>
      </c>
    </row>
    <row r="65" customFormat="false" ht="30" hidden="false" customHeight="true" outlineLevel="0" collapsed="false">
      <c r="A65" s="4"/>
      <c r="B65" s="10"/>
      <c r="C65" s="11"/>
      <c r="D65" s="12"/>
      <c r="E65" s="11"/>
      <c r="F65" s="11"/>
      <c r="G65" s="14"/>
      <c r="H65" s="10"/>
      <c r="I65" s="1" t="str">
        <f aca="false">IF(M65="","",IF(N65&lt;&gt;0,NA(),IF(AND(B65&gt;=入出庫集計!$B$3,B65&lt;=入出庫集計!$E$3),1,0)))</f>
        <v/>
      </c>
      <c r="J65" s="5" t="str">
        <f aca="false">IF(M65="","",IF(N65&lt;&gt;0,NA(),IF(I65&lt;&gt;1,"",IF(E65="未確認","",IF(AND(E65="確定",C65="入庫"),D65,0)))))</f>
        <v/>
      </c>
      <c r="K65" s="5" t="str">
        <f aca="false">IF(M65="","",IF(N65&lt;&gt;0,NA(),IF(I65&lt;&gt;1,"",IF(E65="未確認","",IF(AND(E65="確定",C65="出庫"),D65,0)))))</f>
        <v/>
      </c>
      <c r="L65" s="1" t="str">
        <f aca="false">IF(M65="","",IF(N65&lt;&gt;0,NA(),IF(AND(I65=1,E65="未確認"),1,0)))</f>
        <v/>
      </c>
      <c r="M65" s="1" t="str">
        <f aca="false">IF(COUNTA(A65:H65)=0,"",IF(NOT(AND(ISTEXT(A65),LEN(A65)=8,EXACT(LEFT(A65,4),"MOV-"),ISNUMBER(FIND(MID(A65,5,1)&amp;"x","0x1x2x3x4x5x6x7x8x9x")),ISNUMBER(FIND(MID(A65,6,1)&amp;"x","0x1x2x3x4x5x6x7x8x9x")),ISNUMBER(FIND(MID(A65,7,1)&amp;"x","0x1x2x3x4x5x6x7x8x9x")),ISNUMBER(FIND(MID(A65,8,1)&amp;"x","0x1x2x3x4x5x6x7x8x9x")))),"IDはMOV-と半角数字4桁",IF(COUNTIFS($A$8:$A$107,A65)&gt;1,"記録IDが重複",IF(NOT(IF(ISNUMBER(B65),AND(B65&gt;=43831,B65&lt;73051,B65=INT(B65)),FALSE())),"発生日は時刻なしで必須",IF(NOT(OR(C65="入庫",C65="出庫")),"入出区分を確認",IF(NOT(OR(E65="確定",E65="取消",E65="未確認")),"状態を確認",IF(NOT(OR(F65="新規",F65="訂正",F65="逆移動")),"種別を確認",IF(AND(E65&lt;&gt;"未確認",NOT(IF(ISNUMBER(D65),AND(D65&gt;=1,D65&lt;=1000000,D65=INT(D65)),FALSE()))),"確定/取消の数量は1〜100万個の整数",IF(AND(E65="未確認",COUNTA(D65)&gt;0),"未確認の数量は空欄",IF(NOT(IF(ISNUMBER(H65),AND(H65&gt;=43831,H65&lt;73051,H65=INT(H65)),FALSE())),"記録確認日は時刻なしで必須",IF(OR(B65&gt;H65,H65&gt;入出庫集計!$B$4),"発生日≦確認日≦基準日を確認",IF(AND(F65="新規",COUNTA(G65)&gt;0),"新規の参照元は空欄",IF(AND(F65&lt;&gt;"新規",NOT(AND(ISTEXT(G65),LEN(G65)=8,EXACT(LEFT(G65,4),"MOV-"),ISNUMBER(FIND(MID(G65,5,1)&amp;"x","0x1x2x3x4x5x6x7x8x9x")),ISNUMBER(FIND(MID(G65,6,1)&amp;"x","0x1x2x3x4x5x6x7x8x9x")),ISNUMBER(FIND(MID(G65,7,1)&amp;"x","0x1x2x3x4x5x6x7x8x9x")),ISNUMBER(FIND(MID(G65,8,1)&amp;"x","0x1x2x3x4x5x6x7x8x9x"))))),"訂正/逆移動の参照元IDが必須",IF(AND(F65&lt;&gt;"新規",G65&gt;=A65),"参照元は自分より小さいID",IF(AND(F65&lt;&gt;"新規",COUNTIFS($A$8:$A$107,G65)&lt;&gt;1),"参照元が一意にありません",IF(AND(F65&lt;&gt;"新規",COUNTIFS($A$8:$A$107,G65,$F$8:$F$107,"新規")+COUNTIFS($A$8:$A$107,G65,$F$8:$F$107,"訂正")&lt;&gt;1),"逆移動を訂正/逆移動の元にできません",IF(AND(F65="訂正",COUNTIFS($A$8:$A$107,G65,$E$8:$E$107,"取消")&lt;&gt;1),"訂正の参照元は取消済が必要",IF(AND(F65="訂正",COUNTIFS($F$8:$F$107,"訂正",$G$8:$G$107,G65)&gt;1),"同じ元記録への訂正は1行まで",IF(AND(F65="逆移動",E65&lt;&gt;"取消",COUNTIFS($A$8:$A$107,G65,$E$8:$E$107,"確定")&lt;&gt;1),"有効な逆移動の元は確定が必要",IF(AND(F65="逆移動",E65="取消",COUNTIFS($A$8:$A$107,G65,$E$8:$E$107,"確定")+COUNTIFS($A$8:$A$107,G65,$E$8:$E$107,"取消")&lt;&gt;1),"取消済の逆移動も元の状態を確認",IF(AND(F65="逆移動",COUNTIFS($A$8:$A$107,G65,$C$8:$C$107,"&lt;&gt;"&amp;C65)&lt;&gt;1),"逆移動は元と反対の入出区分",IF(AND(F65="逆移動",B65&lt;SUMIFS($B$8:$B$107,$A$8:$A$107,G65)),"逆移動日が元より前",IF(AND(F65="逆移動",SUMIFS($D$8:$D$107,$F$8:$F$107,"逆移動",$G$8:$G$107,G65,$E$8:$E$107,"確定")&gt;SUMIFS($D$8:$D$107,$A$8:$A$107,G65)),"確定逆移動の合計が元数量を超過","確認済み")))))))))))))))))))))))</f>
        <v/>
      </c>
      <c r="N65" s="1" t="str">
        <f aca="false">IF(M65="","",IF(M65="確認済み",0,1))</f>
        <v/>
      </c>
      <c r="O65" s="1" t="n">
        <f aca="false">IF(COUNTA(A65:H65)=0,IF(AND(M65="",N65="",I65="",J65="",K65="",L65=""),0,1),IF(NOT(AND(ISTEXT(M65),M65=IF(COUNTA(A65:H65)=0,"",IF(NOT(AND(ISTEXT(A65),LEN(A65)=8,EXACT(LEFT(A65,4),"MOV-"),ISNUMBER(FIND(MID(A65,5,1)&amp;"x","0x1x2x3x4x5x6x7x8x9x")),ISNUMBER(FIND(MID(A65,6,1)&amp;"x","0x1x2x3x4x5x6x7x8x9x")),ISNUMBER(FIND(MID(A65,7,1)&amp;"x","0x1x2x3x4x5x6x7x8x9x")),ISNUMBER(FIND(MID(A65,8,1)&amp;"x","0x1x2x3x4x5x6x7x8x9x")))),"IDはMOV-と半角数字4桁",IF(COUNTIFS($A$8:$A$107,A65)&gt;1,"記録IDが重複",IF(NOT(IF(ISNUMBER(B65),AND(B65&gt;=43831,B65&lt;73051,B65=INT(B65)),FALSE())),"発生日は時刻なしで必須",IF(NOT(OR(C65="入庫",C65="出庫")),"入出区分を確認",IF(NOT(OR(E65="確定",E65="取消",E65="未確認")),"状態を確認",IF(NOT(OR(F65="新規",F65="訂正",F65="逆移動")),"種別を確認",IF(AND(E65&lt;&gt;"未確認",NOT(IF(ISNUMBER(D65),AND(D65&gt;=1,D65&lt;=1000000,D65=INT(D65)),FALSE()))),"確定/取消の数量は1〜100万個の整数",IF(AND(E65="未確認",COUNTA(D65)&gt;0),"未確認の数量は空欄",IF(NOT(IF(ISNUMBER(H65),AND(H65&gt;=43831,H65&lt;73051,H65=INT(H65)),FALSE())),"記録確認日は時刻なしで必須",IF(OR(B65&gt;H65,H65&gt;入出庫集計!$B$4),"発生日≦確認日≦基準日を確認",IF(AND(F65="新規",COUNTA(G65)&gt;0),"新規の参照元は空欄",IF(AND(F65&lt;&gt;"新規",NOT(AND(ISTEXT(G65),LEN(G65)=8,EXACT(LEFT(G65,4),"MOV-"),ISNUMBER(FIND(MID(G65,5,1)&amp;"x","0x1x2x3x4x5x6x7x8x9x")),ISNUMBER(FIND(MID(G65,6,1)&amp;"x","0x1x2x3x4x5x6x7x8x9x")),ISNUMBER(FIND(MID(G65,7,1)&amp;"x","0x1x2x3x4x5x6x7x8x9x")),ISNUMBER(FIND(MID(G65,8,1)&amp;"x","0x1x2x3x4x5x6x7x8x9x"))))),"訂正/逆移動の参照元IDが必須",IF(AND(F65&lt;&gt;"新規",G65&gt;=A65),"参照元は自分より小さいID",IF(AND(F65&lt;&gt;"新規",COUNTIFS($A$8:$A$107,G65)&lt;&gt;1),"参照元が一意にありません",IF(AND(F65&lt;&gt;"新規",COUNTIFS($A$8:$A$107,G65,$F$8:$F$107,"新規")+COUNTIFS($A$8:$A$107,G65,$F$8:$F$107,"訂正")&lt;&gt;1),"逆移動を訂正/逆移動の元にできません",IF(AND(F65="訂正",COUNTIFS($A$8:$A$107,G65,$E$8:$E$107,"取消")&lt;&gt;1),"訂正の参照元は取消済が必要",IF(AND(F65="訂正",COUNTIFS($F$8:$F$107,"訂正",$G$8:$G$107,G65)&gt;1),"同じ元記録への訂正は1行まで",IF(AND(F65="逆移動",E65&lt;&gt;"取消",COUNTIFS($A$8:$A$107,G65,$E$8:$E$107,"確定")&lt;&gt;1),"有効な逆移動の元は確定が必要",IF(AND(F65="逆移動",E65="取消",COUNTIFS($A$8:$A$107,G65,$E$8:$E$107,"確定")+COUNTIFS($A$8:$A$107,G65,$E$8:$E$107,"取消")&lt;&gt;1),"取消済の逆移動も元の状態を確認",IF(AND(F65="逆移動",COUNTIFS($A$8:$A$107,G65,$C$8:$C$107,"&lt;&gt;"&amp;C65)&lt;&gt;1),"逆移動は元と反対の入出区分",IF(AND(F65="逆移動",B65&lt;SUMIFS($B$8:$B$107,$A$8:$A$107,G65)),"逆移動日が元より前",IF(AND(F65="逆移動",SUMIFS($D$8:$D$107,$F$8:$F$107,"逆移動",$G$8:$G$107,G65,$E$8:$E$107,"確定")&gt;SUMIFS($D$8:$D$107,$A$8:$A$107,G65)),"確定逆移動の合計が元数量を超過","確認済み"))))))))))))))))))))))),ISNUMBER(N65),N65=IF(M65="確認済み",0,1))),1,IF(N65&lt;&gt;0,0,IF(AND(ISNUMBER(I65),I65=IF(AND(B65&gt;=入出庫集計!$B$3,B65&lt;=入出庫集計!$E$3),1,0),IF(OR(I65&lt;&gt;1,E65="未確認"),ISTEXT(J65),ISNUMBER(J65)),J65=IF(I65&lt;&gt;1,"",IF(E65="未確認","",IF(AND(E65="確定",C65="入庫"),D65,0))),IF(OR(I65&lt;&gt;1,E65="未確認"),ISTEXT(K65),ISNUMBER(K65)),K65=IF(I65&lt;&gt;1,"",IF(E65="未確認","",IF(AND(E65="確定",C65="出庫"),D65,0))),ISNUMBER(L65),L65=IF(AND(I65=1,E65="未確認"),1,0)),0,1))))</f>
        <v>0</v>
      </c>
    </row>
    <row r="66" customFormat="false" ht="30" hidden="false" customHeight="true" outlineLevel="0" collapsed="false">
      <c r="A66" s="4"/>
      <c r="B66" s="10"/>
      <c r="C66" s="11"/>
      <c r="D66" s="12"/>
      <c r="E66" s="11"/>
      <c r="F66" s="11"/>
      <c r="G66" s="14"/>
      <c r="H66" s="10"/>
      <c r="I66" s="1" t="str">
        <f aca="false">IF(M66="","",IF(N66&lt;&gt;0,NA(),IF(AND(B66&gt;=入出庫集計!$B$3,B66&lt;=入出庫集計!$E$3),1,0)))</f>
        <v/>
      </c>
      <c r="J66" s="5" t="str">
        <f aca="false">IF(M66="","",IF(N66&lt;&gt;0,NA(),IF(I66&lt;&gt;1,"",IF(E66="未確認","",IF(AND(E66="確定",C66="入庫"),D66,0)))))</f>
        <v/>
      </c>
      <c r="K66" s="5" t="str">
        <f aca="false">IF(M66="","",IF(N66&lt;&gt;0,NA(),IF(I66&lt;&gt;1,"",IF(E66="未確認","",IF(AND(E66="確定",C66="出庫"),D66,0)))))</f>
        <v/>
      </c>
      <c r="L66" s="1" t="str">
        <f aca="false">IF(M66="","",IF(N66&lt;&gt;0,NA(),IF(AND(I66=1,E66="未確認"),1,0)))</f>
        <v/>
      </c>
      <c r="M66" s="1" t="str">
        <f aca="false">IF(COUNTA(A66:H66)=0,"",IF(NOT(AND(ISTEXT(A66),LEN(A66)=8,EXACT(LEFT(A66,4),"MOV-"),ISNUMBER(FIND(MID(A66,5,1)&amp;"x","0x1x2x3x4x5x6x7x8x9x")),ISNUMBER(FIND(MID(A66,6,1)&amp;"x","0x1x2x3x4x5x6x7x8x9x")),ISNUMBER(FIND(MID(A66,7,1)&amp;"x","0x1x2x3x4x5x6x7x8x9x")),ISNUMBER(FIND(MID(A66,8,1)&amp;"x","0x1x2x3x4x5x6x7x8x9x")))),"IDはMOV-と半角数字4桁",IF(COUNTIFS($A$8:$A$107,A66)&gt;1,"記録IDが重複",IF(NOT(IF(ISNUMBER(B66),AND(B66&gt;=43831,B66&lt;73051,B66=INT(B66)),FALSE())),"発生日は時刻なしで必須",IF(NOT(OR(C66="入庫",C66="出庫")),"入出区分を確認",IF(NOT(OR(E66="確定",E66="取消",E66="未確認")),"状態を確認",IF(NOT(OR(F66="新規",F66="訂正",F66="逆移動")),"種別を確認",IF(AND(E66&lt;&gt;"未確認",NOT(IF(ISNUMBER(D66),AND(D66&gt;=1,D66&lt;=1000000,D66=INT(D66)),FALSE()))),"確定/取消の数量は1〜100万個の整数",IF(AND(E66="未確認",COUNTA(D66)&gt;0),"未確認の数量は空欄",IF(NOT(IF(ISNUMBER(H66),AND(H66&gt;=43831,H66&lt;73051,H66=INT(H66)),FALSE())),"記録確認日は時刻なしで必須",IF(OR(B66&gt;H66,H66&gt;入出庫集計!$B$4),"発生日≦確認日≦基準日を確認",IF(AND(F66="新規",COUNTA(G66)&gt;0),"新規の参照元は空欄",IF(AND(F66&lt;&gt;"新規",NOT(AND(ISTEXT(G66),LEN(G66)=8,EXACT(LEFT(G66,4),"MOV-"),ISNUMBER(FIND(MID(G66,5,1)&amp;"x","0x1x2x3x4x5x6x7x8x9x")),ISNUMBER(FIND(MID(G66,6,1)&amp;"x","0x1x2x3x4x5x6x7x8x9x")),ISNUMBER(FIND(MID(G66,7,1)&amp;"x","0x1x2x3x4x5x6x7x8x9x")),ISNUMBER(FIND(MID(G66,8,1)&amp;"x","0x1x2x3x4x5x6x7x8x9x"))))),"訂正/逆移動の参照元IDが必須",IF(AND(F66&lt;&gt;"新規",G66&gt;=A66),"参照元は自分より小さいID",IF(AND(F66&lt;&gt;"新規",COUNTIFS($A$8:$A$107,G66)&lt;&gt;1),"参照元が一意にありません",IF(AND(F66&lt;&gt;"新規",COUNTIFS($A$8:$A$107,G66,$F$8:$F$107,"新規")+COUNTIFS($A$8:$A$107,G66,$F$8:$F$107,"訂正")&lt;&gt;1),"逆移動を訂正/逆移動の元にできません",IF(AND(F66="訂正",COUNTIFS($A$8:$A$107,G66,$E$8:$E$107,"取消")&lt;&gt;1),"訂正の参照元は取消済が必要",IF(AND(F66="訂正",COUNTIFS($F$8:$F$107,"訂正",$G$8:$G$107,G66)&gt;1),"同じ元記録への訂正は1行まで",IF(AND(F66="逆移動",E66&lt;&gt;"取消",COUNTIFS($A$8:$A$107,G66,$E$8:$E$107,"確定")&lt;&gt;1),"有効な逆移動の元は確定が必要",IF(AND(F66="逆移動",E66="取消",COUNTIFS($A$8:$A$107,G66,$E$8:$E$107,"確定")+COUNTIFS($A$8:$A$107,G66,$E$8:$E$107,"取消")&lt;&gt;1),"取消済の逆移動も元の状態を確認",IF(AND(F66="逆移動",COUNTIFS($A$8:$A$107,G66,$C$8:$C$107,"&lt;&gt;"&amp;C66)&lt;&gt;1),"逆移動は元と反対の入出区分",IF(AND(F66="逆移動",B66&lt;SUMIFS($B$8:$B$107,$A$8:$A$107,G66)),"逆移動日が元より前",IF(AND(F66="逆移動",SUMIFS($D$8:$D$107,$F$8:$F$107,"逆移動",$G$8:$G$107,G66,$E$8:$E$107,"確定")&gt;SUMIFS($D$8:$D$107,$A$8:$A$107,G66)),"確定逆移動の合計が元数量を超過","確認済み")))))))))))))))))))))))</f>
        <v/>
      </c>
      <c r="N66" s="1" t="str">
        <f aca="false">IF(M66="","",IF(M66="確認済み",0,1))</f>
        <v/>
      </c>
      <c r="O66" s="1" t="n">
        <f aca="false">IF(COUNTA(A66:H66)=0,IF(AND(M66="",N66="",I66="",J66="",K66="",L66=""),0,1),IF(NOT(AND(ISTEXT(M66),M66=IF(COUNTA(A66:H66)=0,"",IF(NOT(AND(ISTEXT(A66),LEN(A66)=8,EXACT(LEFT(A66,4),"MOV-"),ISNUMBER(FIND(MID(A66,5,1)&amp;"x","0x1x2x3x4x5x6x7x8x9x")),ISNUMBER(FIND(MID(A66,6,1)&amp;"x","0x1x2x3x4x5x6x7x8x9x")),ISNUMBER(FIND(MID(A66,7,1)&amp;"x","0x1x2x3x4x5x6x7x8x9x")),ISNUMBER(FIND(MID(A66,8,1)&amp;"x","0x1x2x3x4x5x6x7x8x9x")))),"IDはMOV-と半角数字4桁",IF(COUNTIFS($A$8:$A$107,A66)&gt;1,"記録IDが重複",IF(NOT(IF(ISNUMBER(B66),AND(B66&gt;=43831,B66&lt;73051,B66=INT(B66)),FALSE())),"発生日は時刻なしで必須",IF(NOT(OR(C66="入庫",C66="出庫")),"入出区分を確認",IF(NOT(OR(E66="確定",E66="取消",E66="未確認")),"状態を確認",IF(NOT(OR(F66="新規",F66="訂正",F66="逆移動")),"種別を確認",IF(AND(E66&lt;&gt;"未確認",NOT(IF(ISNUMBER(D66),AND(D66&gt;=1,D66&lt;=1000000,D66=INT(D66)),FALSE()))),"確定/取消の数量は1〜100万個の整数",IF(AND(E66="未確認",COUNTA(D66)&gt;0),"未確認の数量は空欄",IF(NOT(IF(ISNUMBER(H66),AND(H66&gt;=43831,H66&lt;73051,H66=INT(H66)),FALSE())),"記録確認日は時刻なしで必須",IF(OR(B66&gt;H66,H66&gt;入出庫集計!$B$4),"発生日≦確認日≦基準日を確認",IF(AND(F66="新規",COUNTA(G66)&gt;0),"新規の参照元は空欄",IF(AND(F66&lt;&gt;"新規",NOT(AND(ISTEXT(G66),LEN(G66)=8,EXACT(LEFT(G66,4),"MOV-"),ISNUMBER(FIND(MID(G66,5,1)&amp;"x","0x1x2x3x4x5x6x7x8x9x")),ISNUMBER(FIND(MID(G66,6,1)&amp;"x","0x1x2x3x4x5x6x7x8x9x")),ISNUMBER(FIND(MID(G66,7,1)&amp;"x","0x1x2x3x4x5x6x7x8x9x")),ISNUMBER(FIND(MID(G66,8,1)&amp;"x","0x1x2x3x4x5x6x7x8x9x"))))),"訂正/逆移動の参照元IDが必須",IF(AND(F66&lt;&gt;"新規",G66&gt;=A66),"参照元は自分より小さいID",IF(AND(F66&lt;&gt;"新規",COUNTIFS($A$8:$A$107,G66)&lt;&gt;1),"参照元が一意にありません",IF(AND(F66&lt;&gt;"新規",COUNTIFS($A$8:$A$107,G66,$F$8:$F$107,"新規")+COUNTIFS($A$8:$A$107,G66,$F$8:$F$107,"訂正")&lt;&gt;1),"逆移動を訂正/逆移動の元にできません",IF(AND(F66="訂正",COUNTIFS($A$8:$A$107,G66,$E$8:$E$107,"取消")&lt;&gt;1),"訂正の参照元は取消済が必要",IF(AND(F66="訂正",COUNTIFS($F$8:$F$107,"訂正",$G$8:$G$107,G66)&gt;1),"同じ元記録への訂正は1行まで",IF(AND(F66="逆移動",E66&lt;&gt;"取消",COUNTIFS($A$8:$A$107,G66,$E$8:$E$107,"確定")&lt;&gt;1),"有効な逆移動の元は確定が必要",IF(AND(F66="逆移動",E66="取消",COUNTIFS($A$8:$A$107,G66,$E$8:$E$107,"確定")+COUNTIFS($A$8:$A$107,G66,$E$8:$E$107,"取消")&lt;&gt;1),"取消済の逆移動も元の状態を確認",IF(AND(F66="逆移動",COUNTIFS($A$8:$A$107,G66,$C$8:$C$107,"&lt;&gt;"&amp;C66)&lt;&gt;1),"逆移動は元と反対の入出区分",IF(AND(F66="逆移動",B66&lt;SUMIFS($B$8:$B$107,$A$8:$A$107,G66)),"逆移動日が元より前",IF(AND(F66="逆移動",SUMIFS($D$8:$D$107,$F$8:$F$107,"逆移動",$G$8:$G$107,G66,$E$8:$E$107,"確定")&gt;SUMIFS($D$8:$D$107,$A$8:$A$107,G66)),"確定逆移動の合計が元数量を超過","確認済み"))))))))))))))))))))))),ISNUMBER(N66),N66=IF(M66="確認済み",0,1))),1,IF(N66&lt;&gt;0,0,IF(AND(ISNUMBER(I66),I66=IF(AND(B66&gt;=入出庫集計!$B$3,B66&lt;=入出庫集計!$E$3),1,0),IF(OR(I66&lt;&gt;1,E66="未確認"),ISTEXT(J66),ISNUMBER(J66)),J66=IF(I66&lt;&gt;1,"",IF(E66="未確認","",IF(AND(E66="確定",C66="入庫"),D66,0))),IF(OR(I66&lt;&gt;1,E66="未確認"),ISTEXT(K66),ISNUMBER(K66)),K66=IF(I66&lt;&gt;1,"",IF(E66="未確認","",IF(AND(E66="確定",C66="出庫"),D66,0))),ISNUMBER(L66),L66=IF(AND(I66=1,E66="未確認"),1,0)),0,1))))</f>
        <v>0</v>
      </c>
    </row>
    <row r="67" customFormat="false" ht="30" hidden="false" customHeight="true" outlineLevel="0" collapsed="false">
      <c r="A67" s="4"/>
      <c r="B67" s="10"/>
      <c r="C67" s="11"/>
      <c r="D67" s="12"/>
      <c r="E67" s="11"/>
      <c r="F67" s="11"/>
      <c r="G67" s="14"/>
      <c r="H67" s="10"/>
      <c r="I67" s="1" t="str">
        <f aca="false">IF(M67="","",IF(N67&lt;&gt;0,NA(),IF(AND(B67&gt;=入出庫集計!$B$3,B67&lt;=入出庫集計!$E$3),1,0)))</f>
        <v/>
      </c>
      <c r="J67" s="5" t="str">
        <f aca="false">IF(M67="","",IF(N67&lt;&gt;0,NA(),IF(I67&lt;&gt;1,"",IF(E67="未確認","",IF(AND(E67="確定",C67="入庫"),D67,0)))))</f>
        <v/>
      </c>
      <c r="K67" s="5" t="str">
        <f aca="false">IF(M67="","",IF(N67&lt;&gt;0,NA(),IF(I67&lt;&gt;1,"",IF(E67="未確認","",IF(AND(E67="確定",C67="出庫"),D67,0)))))</f>
        <v/>
      </c>
      <c r="L67" s="1" t="str">
        <f aca="false">IF(M67="","",IF(N67&lt;&gt;0,NA(),IF(AND(I67=1,E67="未確認"),1,0)))</f>
        <v/>
      </c>
      <c r="M67" s="1" t="str">
        <f aca="false">IF(COUNTA(A67:H67)=0,"",IF(NOT(AND(ISTEXT(A67),LEN(A67)=8,EXACT(LEFT(A67,4),"MOV-"),ISNUMBER(FIND(MID(A67,5,1)&amp;"x","0x1x2x3x4x5x6x7x8x9x")),ISNUMBER(FIND(MID(A67,6,1)&amp;"x","0x1x2x3x4x5x6x7x8x9x")),ISNUMBER(FIND(MID(A67,7,1)&amp;"x","0x1x2x3x4x5x6x7x8x9x")),ISNUMBER(FIND(MID(A67,8,1)&amp;"x","0x1x2x3x4x5x6x7x8x9x")))),"IDはMOV-と半角数字4桁",IF(COUNTIFS($A$8:$A$107,A67)&gt;1,"記録IDが重複",IF(NOT(IF(ISNUMBER(B67),AND(B67&gt;=43831,B67&lt;73051,B67=INT(B67)),FALSE())),"発生日は時刻なしで必須",IF(NOT(OR(C67="入庫",C67="出庫")),"入出区分を確認",IF(NOT(OR(E67="確定",E67="取消",E67="未確認")),"状態を確認",IF(NOT(OR(F67="新規",F67="訂正",F67="逆移動")),"種別を確認",IF(AND(E67&lt;&gt;"未確認",NOT(IF(ISNUMBER(D67),AND(D67&gt;=1,D67&lt;=1000000,D67=INT(D67)),FALSE()))),"確定/取消の数量は1〜100万個の整数",IF(AND(E67="未確認",COUNTA(D67)&gt;0),"未確認の数量は空欄",IF(NOT(IF(ISNUMBER(H67),AND(H67&gt;=43831,H67&lt;73051,H67=INT(H67)),FALSE())),"記録確認日は時刻なしで必須",IF(OR(B67&gt;H67,H67&gt;入出庫集計!$B$4),"発生日≦確認日≦基準日を確認",IF(AND(F67="新規",COUNTA(G67)&gt;0),"新規の参照元は空欄",IF(AND(F67&lt;&gt;"新規",NOT(AND(ISTEXT(G67),LEN(G67)=8,EXACT(LEFT(G67,4),"MOV-"),ISNUMBER(FIND(MID(G67,5,1)&amp;"x","0x1x2x3x4x5x6x7x8x9x")),ISNUMBER(FIND(MID(G67,6,1)&amp;"x","0x1x2x3x4x5x6x7x8x9x")),ISNUMBER(FIND(MID(G67,7,1)&amp;"x","0x1x2x3x4x5x6x7x8x9x")),ISNUMBER(FIND(MID(G67,8,1)&amp;"x","0x1x2x3x4x5x6x7x8x9x"))))),"訂正/逆移動の参照元IDが必須",IF(AND(F67&lt;&gt;"新規",G67&gt;=A67),"参照元は自分より小さいID",IF(AND(F67&lt;&gt;"新規",COUNTIFS($A$8:$A$107,G67)&lt;&gt;1),"参照元が一意にありません",IF(AND(F67&lt;&gt;"新規",COUNTIFS($A$8:$A$107,G67,$F$8:$F$107,"新規")+COUNTIFS($A$8:$A$107,G67,$F$8:$F$107,"訂正")&lt;&gt;1),"逆移動を訂正/逆移動の元にできません",IF(AND(F67="訂正",COUNTIFS($A$8:$A$107,G67,$E$8:$E$107,"取消")&lt;&gt;1),"訂正の参照元は取消済が必要",IF(AND(F67="訂正",COUNTIFS($F$8:$F$107,"訂正",$G$8:$G$107,G67)&gt;1),"同じ元記録への訂正は1行まで",IF(AND(F67="逆移動",E67&lt;&gt;"取消",COUNTIFS($A$8:$A$107,G67,$E$8:$E$107,"確定")&lt;&gt;1),"有効な逆移動の元は確定が必要",IF(AND(F67="逆移動",E67="取消",COUNTIFS($A$8:$A$107,G67,$E$8:$E$107,"確定")+COUNTIFS($A$8:$A$107,G67,$E$8:$E$107,"取消")&lt;&gt;1),"取消済の逆移動も元の状態を確認",IF(AND(F67="逆移動",COUNTIFS($A$8:$A$107,G67,$C$8:$C$107,"&lt;&gt;"&amp;C67)&lt;&gt;1),"逆移動は元と反対の入出区分",IF(AND(F67="逆移動",B67&lt;SUMIFS($B$8:$B$107,$A$8:$A$107,G67)),"逆移動日が元より前",IF(AND(F67="逆移動",SUMIFS($D$8:$D$107,$F$8:$F$107,"逆移動",$G$8:$G$107,G67,$E$8:$E$107,"確定")&gt;SUMIFS($D$8:$D$107,$A$8:$A$107,G67)),"確定逆移動の合計が元数量を超過","確認済み")))))))))))))))))))))))</f>
        <v/>
      </c>
      <c r="N67" s="1" t="str">
        <f aca="false">IF(M67="","",IF(M67="確認済み",0,1))</f>
        <v/>
      </c>
      <c r="O67" s="1" t="n">
        <f aca="false">IF(COUNTA(A67:H67)=0,IF(AND(M67="",N67="",I67="",J67="",K67="",L67=""),0,1),IF(NOT(AND(ISTEXT(M67),M67=IF(COUNTA(A67:H67)=0,"",IF(NOT(AND(ISTEXT(A67),LEN(A67)=8,EXACT(LEFT(A67,4),"MOV-"),ISNUMBER(FIND(MID(A67,5,1)&amp;"x","0x1x2x3x4x5x6x7x8x9x")),ISNUMBER(FIND(MID(A67,6,1)&amp;"x","0x1x2x3x4x5x6x7x8x9x")),ISNUMBER(FIND(MID(A67,7,1)&amp;"x","0x1x2x3x4x5x6x7x8x9x")),ISNUMBER(FIND(MID(A67,8,1)&amp;"x","0x1x2x3x4x5x6x7x8x9x")))),"IDはMOV-と半角数字4桁",IF(COUNTIFS($A$8:$A$107,A67)&gt;1,"記録IDが重複",IF(NOT(IF(ISNUMBER(B67),AND(B67&gt;=43831,B67&lt;73051,B67=INT(B67)),FALSE())),"発生日は時刻なしで必須",IF(NOT(OR(C67="入庫",C67="出庫")),"入出区分を確認",IF(NOT(OR(E67="確定",E67="取消",E67="未確認")),"状態を確認",IF(NOT(OR(F67="新規",F67="訂正",F67="逆移動")),"種別を確認",IF(AND(E67&lt;&gt;"未確認",NOT(IF(ISNUMBER(D67),AND(D67&gt;=1,D67&lt;=1000000,D67=INT(D67)),FALSE()))),"確定/取消の数量は1〜100万個の整数",IF(AND(E67="未確認",COUNTA(D67)&gt;0),"未確認の数量は空欄",IF(NOT(IF(ISNUMBER(H67),AND(H67&gt;=43831,H67&lt;73051,H67=INT(H67)),FALSE())),"記録確認日は時刻なしで必須",IF(OR(B67&gt;H67,H67&gt;入出庫集計!$B$4),"発生日≦確認日≦基準日を確認",IF(AND(F67="新規",COUNTA(G67)&gt;0),"新規の参照元は空欄",IF(AND(F67&lt;&gt;"新規",NOT(AND(ISTEXT(G67),LEN(G67)=8,EXACT(LEFT(G67,4),"MOV-"),ISNUMBER(FIND(MID(G67,5,1)&amp;"x","0x1x2x3x4x5x6x7x8x9x")),ISNUMBER(FIND(MID(G67,6,1)&amp;"x","0x1x2x3x4x5x6x7x8x9x")),ISNUMBER(FIND(MID(G67,7,1)&amp;"x","0x1x2x3x4x5x6x7x8x9x")),ISNUMBER(FIND(MID(G67,8,1)&amp;"x","0x1x2x3x4x5x6x7x8x9x"))))),"訂正/逆移動の参照元IDが必須",IF(AND(F67&lt;&gt;"新規",G67&gt;=A67),"参照元は自分より小さいID",IF(AND(F67&lt;&gt;"新規",COUNTIFS($A$8:$A$107,G67)&lt;&gt;1),"参照元が一意にありません",IF(AND(F67&lt;&gt;"新規",COUNTIFS($A$8:$A$107,G67,$F$8:$F$107,"新規")+COUNTIFS($A$8:$A$107,G67,$F$8:$F$107,"訂正")&lt;&gt;1),"逆移動を訂正/逆移動の元にできません",IF(AND(F67="訂正",COUNTIFS($A$8:$A$107,G67,$E$8:$E$107,"取消")&lt;&gt;1),"訂正の参照元は取消済が必要",IF(AND(F67="訂正",COUNTIFS($F$8:$F$107,"訂正",$G$8:$G$107,G67)&gt;1),"同じ元記録への訂正は1行まで",IF(AND(F67="逆移動",E67&lt;&gt;"取消",COUNTIFS($A$8:$A$107,G67,$E$8:$E$107,"確定")&lt;&gt;1),"有効な逆移動の元は確定が必要",IF(AND(F67="逆移動",E67="取消",COUNTIFS($A$8:$A$107,G67,$E$8:$E$107,"確定")+COUNTIFS($A$8:$A$107,G67,$E$8:$E$107,"取消")&lt;&gt;1),"取消済の逆移動も元の状態を確認",IF(AND(F67="逆移動",COUNTIFS($A$8:$A$107,G67,$C$8:$C$107,"&lt;&gt;"&amp;C67)&lt;&gt;1),"逆移動は元と反対の入出区分",IF(AND(F67="逆移動",B67&lt;SUMIFS($B$8:$B$107,$A$8:$A$107,G67)),"逆移動日が元より前",IF(AND(F67="逆移動",SUMIFS($D$8:$D$107,$F$8:$F$107,"逆移動",$G$8:$G$107,G67,$E$8:$E$107,"確定")&gt;SUMIFS($D$8:$D$107,$A$8:$A$107,G67)),"確定逆移動の合計が元数量を超過","確認済み"))))))))))))))))))))))),ISNUMBER(N67),N67=IF(M67="確認済み",0,1))),1,IF(N67&lt;&gt;0,0,IF(AND(ISNUMBER(I67),I67=IF(AND(B67&gt;=入出庫集計!$B$3,B67&lt;=入出庫集計!$E$3),1,0),IF(OR(I67&lt;&gt;1,E67="未確認"),ISTEXT(J67),ISNUMBER(J67)),J67=IF(I67&lt;&gt;1,"",IF(E67="未確認","",IF(AND(E67="確定",C67="入庫"),D67,0))),IF(OR(I67&lt;&gt;1,E67="未確認"),ISTEXT(K67),ISNUMBER(K67)),K67=IF(I67&lt;&gt;1,"",IF(E67="未確認","",IF(AND(E67="確定",C67="出庫"),D67,0))),ISNUMBER(L67),L67=IF(AND(I67=1,E67="未確認"),1,0)),0,1))))</f>
        <v>0</v>
      </c>
    </row>
    <row r="68" customFormat="false" ht="30" hidden="false" customHeight="true" outlineLevel="0" collapsed="false">
      <c r="A68" s="4"/>
      <c r="B68" s="10"/>
      <c r="C68" s="11"/>
      <c r="D68" s="12"/>
      <c r="E68" s="11"/>
      <c r="F68" s="11"/>
      <c r="G68" s="14"/>
      <c r="H68" s="10"/>
      <c r="I68" s="1" t="str">
        <f aca="false">IF(M68="","",IF(N68&lt;&gt;0,NA(),IF(AND(B68&gt;=入出庫集計!$B$3,B68&lt;=入出庫集計!$E$3),1,0)))</f>
        <v/>
      </c>
      <c r="J68" s="5" t="str">
        <f aca="false">IF(M68="","",IF(N68&lt;&gt;0,NA(),IF(I68&lt;&gt;1,"",IF(E68="未確認","",IF(AND(E68="確定",C68="入庫"),D68,0)))))</f>
        <v/>
      </c>
      <c r="K68" s="5" t="str">
        <f aca="false">IF(M68="","",IF(N68&lt;&gt;0,NA(),IF(I68&lt;&gt;1,"",IF(E68="未確認","",IF(AND(E68="確定",C68="出庫"),D68,0)))))</f>
        <v/>
      </c>
      <c r="L68" s="1" t="str">
        <f aca="false">IF(M68="","",IF(N68&lt;&gt;0,NA(),IF(AND(I68=1,E68="未確認"),1,0)))</f>
        <v/>
      </c>
      <c r="M68" s="1" t="str">
        <f aca="false">IF(COUNTA(A68:H68)=0,"",IF(NOT(AND(ISTEXT(A68),LEN(A68)=8,EXACT(LEFT(A68,4),"MOV-"),ISNUMBER(FIND(MID(A68,5,1)&amp;"x","0x1x2x3x4x5x6x7x8x9x")),ISNUMBER(FIND(MID(A68,6,1)&amp;"x","0x1x2x3x4x5x6x7x8x9x")),ISNUMBER(FIND(MID(A68,7,1)&amp;"x","0x1x2x3x4x5x6x7x8x9x")),ISNUMBER(FIND(MID(A68,8,1)&amp;"x","0x1x2x3x4x5x6x7x8x9x")))),"IDはMOV-と半角数字4桁",IF(COUNTIFS($A$8:$A$107,A68)&gt;1,"記録IDが重複",IF(NOT(IF(ISNUMBER(B68),AND(B68&gt;=43831,B68&lt;73051,B68=INT(B68)),FALSE())),"発生日は時刻なしで必須",IF(NOT(OR(C68="入庫",C68="出庫")),"入出区分を確認",IF(NOT(OR(E68="確定",E68="取消",E68="未確認")),"状態を確認",IF(NOT(OR(F68="新規",F68="訂正",F68="逆移動")),"種別を確認",IF(AND(E68&lt;&gt;"未確認",NOT(IF(ISNUMBER(D68),AND(D68&gt;=1,D68&lt;=1000000,D68=INT(D68)),FALSE()))),"確定/取消の数量は1〜100万個の整数",IF(AND(E68="未確認",COUNTA(D68)&gt;0),"未確認の数量は空欄",IF(NOT(IF(ISNUMBER(H68),AND(H68&gt;=43831,H68&lt;73051,H68=INT(H68)),FALSE())),"記録確認日は時刻なしで必須",IF(OR(B68&gt;H68,H68&gt;入出庫集計!$B$4),"発生日≦確認日≦基準日を確認",IF(AND(F68="新規",COUNTA(G68)&gt;0),"新規の参照元は空欄",IF(AND(F68&lt;&gt;"新規",NOT(AND(ISTEXT(G68),LEN(G68)=8,EXACT(LEFT(G68,4),"MOV-"),ISNUMBER(FIND(MID(G68,5,1)&amp;"x","0x1x2x3x4x5x6x7x8x9x")),ISNUMBER(FIND(MID(G68,6,1)&amp;"x","0x1x2x3x4x5x6x7x8x9x")),ISNUMBER(FIND(MID(G68,7,1)&amp;"x","0x1x2x3x4x5x6x7x8x9x")),ISNUMBER(FIND(MID(G68,8,1)&amp;"x","0x1x2x3x4x5x6x7x8x9x"))))),"訂正/逆移動の参照元IDが必須",IF(AND(F68&lt;&gt;"新規",G68&gt;=A68),"参照元は自分より小さいID",IF(AND(F68&lt;&gt;"新規",COUNTIFS($A$8:$A$107,G68)&lt;&gt;1),"参照元が一意にありません",IF(AND(F68&lt;&gt;"新規",COUNTIFS($A$8:$A$107,G68,$F$8:$F$107,"新規")+COUNTIFS($A$8:$A$107,G68,$F$8:$F$107,"訂正")&lt;&gt;1),"逆移動を訂正/逆移動の元にできません",IF(AND(F68="訂正",COUNTIFS($A$8:$A$107,G68,$E$8:$E$107,"取消")&lt;&gt;1),"訂正の参照元は取消済が必要",IF(AND(F68="訂正",COUNTIFS($F$8:$F$107,"訂正",$G$8:$G$107,G68)&gt;1),"同じ元記録への訂正は1行まで",IF(AND(F68="逆移動",E68&lt;&gt;"取消",COUNTIFS($A$8:$A$107,G68,$E$8:$E$107,"確定")&lt;&gt;1),"有効な逆移動の元は確定が必要",IF(AND(F68="逆移動",E68="取消",COUNTIFS($A$8:$A$107,G68,$E$8:$E$107,"確定")+COUNTIFS($A$8:$A$107,G68,$E$8:$E$107,"取消")&lt;&gt;1),"取消済の逆移動も元の状態を確認",IF(AND(F68="逆移動",COUNTIFS($A$8:$A$107,G68,$C$8:$C$107,"&lt;&gt;"&amp;C68)&lt;&gt;1),"逆移動は元と反対の入出区分",IF(AND(F68="逆移動",B68&lt;SUMIFS($B$8:$B$107,$A$8:$A$107,G68)),"逆移動日が元より前",IF(AND(F68="逆移動",SUMIFS($D$8:$D$107,$F$8:$F$107,"逆移動",$G$8:$G$107,G68,$E$8:$E$107,"確定")&gt;SUMIFS($D$8:$D$107,$A$8:$A$107,G68)),"確定逆移動の合計が元数量を超過","確認済み")))))))))))))))))))))))</f>
        <v/>
      </c>
      <c r="N68" s="1" t="str">
        <f aca="false">IF(M68="","",IF(M68="確認済み",0,1))</f>
        <v/>
      </c>
      <c r="O68" s="1" t="n">
        <f aca="false">IF(COUNTA(A68:H68)=0,IF(AND(M68="",N68="",I68="",J68="",K68="",L68=""),0,1),IF(NOT(AND(ISTEXT(M68),M68=IF(COUNTA(A68:H68)=0,"",IF(NOT(AND(ISTEXT(A68),LEN(A68)=8,EXACT(LEFT(A68,4),"MOV-"),ISNUMBER(FIND(MID(A68,5,1)&amp;"x","0x1x2x3x4x5x6x7x8x9x")),ISNUMBER(FIND(MID(A68,6,1)&amp;"x","0x1x2x3x4x5x6x7x8x9x")),ISNUMBER(FIND(MID(A68,7,1)&amp;"x","0x1x2x3x4x5x6x7x8x9x")),ISNUMBER(FIND(MID(A68,8,1)&amp;"x","0x1x2x3x4x5x6x7x8x9x")))),"IDはMOV-と半角数字4桁",IF(COUNTIFS($A$8:$A$107,A68)&gt;1,"記録IDが重複",IF(NOT(IF(ISNUMBER(B68),AND(B68&gt;=43831,B68&lt;73051,B68=INT(B68)),FALSE())),"発生日は時刻なしで必須",IF(NOT(OR(C68="入庫",C68="出庫")),"入出区分を確認",IF(NOT(OR(E68="確定",E68="取消",E68="未確認")),"状態を確認",IF(NOT(OR(F68="新規",F68="訂正",F68="逆移動")),"種別を確認",IF(AND(E68&lt;&gt;"未確認",NOT(IF(ISNUMBER(D68),AND(D68&gt;=1,D68&lt;=1000000,D68=INT(D68)),FALSE()))),"確定/取消の数量は1〜100万個の整数",IF(AND(E68="未確認",COUNTA(D68)&gt;0),"未確認の数量は空欄",IF(NOT(IF(ISNUMBER(H68),AND(H68&gt;=43831,H68&lt;73051,H68=INT(H68)),FALSE())),"記録確認日は時刻なしで必須",IF(OR(B68&gt;H68,H68&gt;入出庫集計!$B$4),"発生日≦確認日≦基準日を確認",IF(AND(F68="新規",COUNTA(G68)&gt;0),"新規の参照元は空欄",IF(AND(F68&lt;&gt;"新規",NOT(AND(ISTEXT(G68),LEN(G68)=8,EXACT(LEFT(G68,4),"MOV-"),ISNUMBER(FIND(MID(G68,5,1)&amp;"x","0x1x2x3x4x5x6x7x8x9x")),ISNUMBER(FIND(MID(G68,6,1)&amp;"x","0x1x2x3x4x5x6x7x8x9x")),ISNUMBER(FIND(MID(G68,7,1)&amp;"x","0x1x2x3x4x5x6x7x8x9x")),ISNUMBER(FIND(MID(G68,8,1)&amp;"x","0x1x2x3x4x5x6x7x8x9x"))))),"訂正/逆移動の参照元IDが必須",IF(AND(F68&lt;&gt;"新規",G68&gt;=A68),"参照元は自分より小さいID",IF(AND(F68&lt;&gt;"新規",COUNTIFS($A$8:$A$107,G68)&lt;&gt;1),"参照元が一意にありません",IF(AND(F68&lt;&gt;"新規",COUNTIFS($A$8:$A$107,G68,$F$8:$F$107,"新規")+COUNTIFS($A$8:$A$107,G68,$F$8:$F$107,"訂正")&lt;&gt;1),"逆移動を訂正/逆移動の元にできません",IF(AND(F68="訂正",COUNTIFS($A$8:$A$107,G68,$E$8:$E$107,"取消")&lt;&gt;1),"訂正の参照元は取消済が必要",IF(AND(F68="訂正",COUNTIFS($F$8:$F$107,"訂正",$G$8:$G$107,G68)&gt;1),"同じ元記録への訂正は1行まで",IF(AND(F68="逆移動",E68&lt;&gt;"取消",COUNTIFS($A$8:$A$107,G68,$E$8:$E$107,"確定")&lt;&gt;1),"有効な逆移動の元は確定が必要",IF(AND(F68="逆移動",E68="取消",COUNTIFS($A$8:$A$107,G68,$E$8:$E$107,"確定")+COUNTIFS($A$8:$A$107,G68,$E$8:$E$107,"取消")&lt;&gt;1),"取消済の逆移動も元の状態を確認",IF(AND(F68="逆移動",COUNTIFS($A$8:$A$107,G68,$C$8:$C$107,"&lt;&gt;"&amp;C68)&lt;&gt;1),"逆移動は元と反対の入出区分",IF(AND(F68="逆移動",B68&lt;SUMIFS($B$8:$B$107,$A$8:$A$107,G68)),"逆移動日が元より前",IF(AND(F68="逆移動",SUMIFS($D$8:$D$107,$F$8:$F$107,"逆移動",$G$8:$G$107,G68,$E$8:$E$107,"確定")&gt;SUMIFS($D$8:$D$107,$A$8:$A$107,G68)),"確定逆移動の合計が元数量を超過","確認済み"))))))))))))))))))))))),ISNUMBER(N68),N68=IF(M68="確認済み",0,1))),1,IF(N68&lt;&gt;0,0,IF(AND(ISNUMBER(I68),I68=IF(AND(B68&gt;=入出庫集計!$B$3,B68&lt;=入出庫集計!$E$3),1,0),IF(OR(I68&lt;&gt;1,E68="未確認"),ISTEXT(J68),ISNUMBER(J68)),J68=IF(I68&lt;&gt;1,"",IF(E68="未確認","",IF(AND(E68="確定",C68="入庫"),D68,0))),IF(OR(I68&lt;&gt;1,E68="未確認"),ISTEXT(K68),ISNUMBER(K68)),K68=IF(I68&lt;&gt;1,"",IF(E68="未確認","",IF(AND(E68="確定",C68="出庫"),D68,0))),ISNUMBER(L68),L68=IF(AND(I68=1,E68="未確認"),1,0)),0,1))))</f>
        <v>0</v>
      </c>
    </row>
    <row r="69" customFormat="false" ht="30" hidden="false" customHeight="true" outlineLevel="0" collapsed="false">
      <c r="A69" s="4"/>
      <c r="B69" s="10"/>
      <c r="C69" s="11"/>
      <c r="D69" s="12"/>
      <c r="E69" s="11"/>
      <c r="F69" s="11"/>
      <c r="G69" s="14"/>
      <c r="H69" s="10"/>
      <c r="I69" s="1" t="str">
        <f aca="false">IF(M69="","",IF(N69&lt;&gt;0,NA(),IF(AND(B69&gt;=入出庫集計!$B$3,B69&lt;=入出庫集計!$E$3),1,0)))</f>
        <v/>
      </c>
      <c r="J69" s="5" t="str">
        <f aca="false">IF(M69="","",IF(N69&lt;&gt;0,NA(),IF(I69&lt;&gt;1,"",IF(E69="未確認","",IF(AND(E69="確定",C69="入庫"),D69,0)))))</f>
        <v/>
      </c>
      <c r="K69" s="5" t="str">
        <f aca="false">IF(M69="","",IF(N69&lt;&gt;0,NA(),IF(I69&lt;&gt;1,"",IF(E69="未確認","",IF(AND(E69="確定",C69="出庫"),D69,0)))))</f>
        <v/>
      </c>
      <c r="L69" s="1" t="str">
        <f aca="false">IF(M69="","",IF(N69&lt;&gt;0,NA(),IF(AND(I69=1,E69="未確認"),1,0)))</f>
        <v/>
      </c>
      <c r="M69" s="1" t="str">
        <f aca="false">IF(COUNTA(A69:H69)=0,"",IF(NOT(AND(ISTEXT(A69),LEN(A69)=8,EXACT(LEFT(A69,4),"MOV-"),ISNUMBER(FIND(MID(A69,5,1)&amp;"x","0x1x2x3x4x5x6x7x8x9x")),ISNUMBER(FIND(MID(A69,6,1)&amp;"x","0x1x2x3x4x5x6x7x8x9x")),ISNUMBER(FIND(MID(A69,7,1)&amp;"x","0x1x2x3x4x5x6x7x8x9x")),ISNUMBER(FIND(MID(A69,8,1)&amp;"x","0x1x2x3x4x5x6x7x8x9x")))),"IDはMOV-と半角数字4桁",IF(COUNTIFS($A$8:$A$107,A69)&gt;1,"記録IDが重複",IF(NOT(IF(ISNUMBER(B69),AND(B69&gt;=43831,B69&lt;73051,B69=INT(B69)),FALSE())),"発生日は時刻なしで必須",IF(NOT(OR(C69="入庫",C69="出庫")),"入出区分を確認",IF(NOT(OR(E69="確定",E69="取消",E69="未確認")),"状態を確認",IF(NOT(OR(F69="新規",F69="訂正",F69="逆移動")),"種別を確認",IF(AND(E69&lt;&gt;"未確認",NOT(IF(ISNUMBER(D69),AND(D69&gt;=1,D69&lt;=1000000,D69=INT(D69)),FALSE()))),"確定/取消の数量は1〜100万個の整数",IF(AND(E69="未確認",COUNTA(D69)&gt;0),"未確認の数量は空欄",IF(NOT(IF(ISNUMBER(H69),AND(H69&gt;=43831,H69&lt;73051,H69=INT(H69)),FALSE())),"記録確認日は時刻なしで必須",IF(OR(B69&gt;H69,H69&gt;入出庫集計!$B$4),"発生日≦確認日≦基準日を確認",IF(AND(F69="新規",COUNTA(G69)&gt;0),"新規の参照元は空欄",IF(AND(F69&lt;&gt;"新規",NOT(AND(ISTEXT(G69),LEN(G69)=8,EXACT(LEFT(G69,4),"MOV-"),ISNUMBER(FIND(MID(G69,5,1)&amp;"x","0x1x2x3x4x5x6x7x8x9x")),ISNUMBER(FIND(MID(G69,6,1)&amp;"x","0x1x2x3x4x5x6x7x8x9x")),ISNUMBER(FIND(MID(G69,7,1)&amp;"x","0x1x2x3x4x5x6x7x8x9x")),ISNUMBER(FIND(MID(G69,8,1)&amp;"x","0x1x2x3x4x5x6x7x8x9x"))))),"訂正/逆移動の参照元IDが必須",IF(AND(F69&lt;&gt;"新規",G69&gt;=A69),"参照元は自分より小さいID",IF(AND(F69&lt;&gt;"新規",COUNTIFS($A$8:$A$107,G69)&lt;&gt;1),"参照元が一意にありません",IF(AND(F69&lt;&gt;"新規",COUNTIFS($A$8:$A$107,G69,$F$8:$F$107,"新規")+COUNTIFS($A$8:$A$107,G69,$F$8:$F$107,"訂正")&lt;&gt;1),"逆移動を訂正/逆移動の元にできません",IF(AND(F69="訂正",COUNTIFS($A$8:$A$107,G69,$E$8:$E$107,"取消")&lt;&gt;1),"訂正の参照元は取消済が必要",IF(AND(F69="訂正",COUNTIFS($F$8:$F$107,"訂正",$G$8:$G$107,G69)&gt;1),"同じ元記録への訂正は1行まで",IF(AND(F69="逆移動",E69&lt;&gt;"取消",COUNTIFS($A$8:$A$107,G69,$E$8:$E$107,"確定")&lt;&gt;1),"有効な逆移動の元は確定が必要",IF(AND(F69="逆移動",E69="取消",COUNTIFS($A$8:$A$107,G69,$E$8:$E$107,"確定")+COUNTIFS($A$8:$A$107,G69,$E$8:$E$107,"取消")&lt;&gt;1),"取消済の逆移動も元の状態を確認",IF(AND(F69="逆移動",COUNTIFS($A$8:$A$107,G69,$C$8:$C$107,"&lt;&gt;"&amp;C69)&lt;&gt;1),"逆移動は元と反対の入出区分",IF(AND(F69="逆移動",B69&lt;SUMIFS($B$8:$B$107,$A$8:$A$107,G69)),"逆移動日が元より前",IF(AND(F69="逆移動",SUMIFS($D$8:$D$107,$F$8:$F$107,"逆移動",$G$8:$G$107,G69,$E$8:$E$107,"確定")&gt;SUMIFS($D$8:$D$107,$A$8:$A$107,G69)),"確定逆移動の合計が元数量を超過","確認済み")))))))))))))))))))))))</f>
        <v/>
      </c>
      <c r="N69" s="1" t="str">
        <f aca="false">IF(M69="","",IF(M69="確認済み",0,1))</f>
        <v/>
      </c>
      <c r="O69" s="1" t="n">
        <f aca="false">IF(COUNTA(A69:H69)=0,IF(AND(M69="",N69="",I69="",J69="",K69="",L69=""),0,1),IF(NOT(AND(ISTEXT(M69),M69=IF(COUNTA(A69:H69)=0,"",IF(NOT(AND(ISTEXT(A69),LEN(A69)=8,EXACT(LEFT(A69,4),"MOV-"),ISNUMBER(FIND(MID(A69,5,1)&amp;"x","0x1x2x3x4x5x6x7x8x9x")),ISNUMBER(FIND(MID(A69,6,1)&amp;"x","0x1x2x3x4x5x6x7x8x9x")),ISNUMBER(FIND(MID(A69,7,1)&amp;"x","0x1x2x3x4x5x6x7x8x9x")),ISNUMBER(FIND(MID(A69,8,1)&amp;"x","0x1x2x3x4x5x6x7x8x9x")))),"IDはMOV-と半角数字4桁",IF(COUNTIFS($A$8:$A$107,A69)&gt;1,"記録IDが重複",IF(NOT(IF(ISNUMBER(B69),AND(B69&gt;=43831,B69&lt;73051,B69=INT(B69)),FALSE())),"発生日は時刻なしで必須",IF(NOT(OR(C69="入庫",C69="出庫")),"入出区分を確認",IF(NOT(OR(E69="確定",E69="取消",E69="未確認")),"状態を確認",IF(NOT(OR(F69="新規",F69="訂正",F69="逆移動")),"種別を確認",IF(AND(E69&lt;&gt;"未確認",NOT(IF(ISNUMBER(D69),AND(D69&gt;=1,D69&lt;=1000000,D69=INT(D69)),FALSE()))),"確定/取消の数量は1〜100万個の整数",IF(AND(E69="未確認",COUNTA(D69)&gt;0),"未確認の数量は空欄",IF(NOT(IF(ISNUMBER(H69),AND(H69&gt;=43831,H69&lt;73051,H69=INT(H69)),FALSE())),"記録確認日は時刻なしで必須",IF(OR(B69&gt;H69,H69&gt;入出庫集計!$B$4),"発生日≦確認日≦基準日を確認",IF(AND(F69="新規",COUNTA(G69)&gt;0),"新規の参照元は空欄",IF(AND(F69&lt;&gt;"新規",NOT(AND(ISTEXT(G69),LEN(G69)=8,EXACT(LEFT(G69,4),"MOV-"),ISNUMBER(FIND(MID(G69,5,1)&amp;"x","0x1x2x3x4x5x6x7x8x9x")),ISNUMBER(FIND(MID(G69,6,1)&amp;"x","0x1x2x3x4x5x6x7x8x9x")),ISNUMBER(FIND(MID(G69,7,1)&amp;"x","0x1x2x3x4x5x6x7x8x9x")),ISNUMBER(FIND(MID(G69,8,1)&amp;"x","0x1x2x3x4x5x6x7x8x9x"))))),"訂正/逆移動の参照元IDが必須",IF(AND(F69&lt;&gt;"新規",G69&gt;=A69),"参照元は自分より小さいID",IF(AND(F69&lt;&gt;"新規",COUNTIFS($A$8:$A$107,G69)&lt;&gt;1),"参照元が一意にありません",IF(AND(F69&lt;&gt;"新規",COUNTIFS($A$8:$A$107,G69,$F$8:$F$107,"新規")+COUNTIFS($A$8:$A$107,G69,$F$8:$F$107,"訂正")&lt;&gt;1),"逆移動を訂正/逆移動の元にできません",IF(AND(F69="訂正",COUNTIFS($A$8:$A$107,G69,$E$8:$E$107,"取消")&lt;&gt;1),"訂正の参照元は取消済が必要",IF(AND(F69="訂正",COUNTIFS($F$8:$F$107,"訂正",$G$8:$G$107,G69)&gt;1),"同じ元記録への訂正は1行まで",IF(AND(F69="逆移動",E69&lt;&gt;"取消",COUNTIFS($A$8:$A$107,G69,$E$8:$E$107,"確定")&lt;&gt;1),"有効な逆移動の元は確定が必要",IF(AND(F69="逆移動",E69="取消",COUNTIFS($A$8:$A$107,G69,$E$8:$E$107,"確定")+COUNTIFS($A$8:$A$107,G69,$E$8:$E$107,"取消")&lt;&gt;1),"取消済の逆移動も元の状態を確認",IF(AND(F69="逆移動",COUNTIFS($A$8:$A$107,G69,$C$8:$C$107,"&lt;&gt;"&amp;C69)&lt;&gt;1),"逆移動は元と反対の入出区分",IF(AND(F69="逆移動",B69&lt;SUMIFS($B$8:$B$107,$A$8:$A$107,G69)),"逆移動日が元より前",IF(AND(F69="逆移動",SUMIFS($D$8:$D$107,$F$8:$F$107,"逆移動",$G$8:$G$107,G69,$E$8:$E$107,"確定")&gt;SUMIFS($D$8:$D$107,$A$8:$A$107,G69)),"確定逆移動の合計が元数量を超過","確認済み"))))))))))))))))))))))),ISNUMBER(N69),N69=IF(M69="確認済み",0,1))),1,IF(N69&lt;&gt;0,0,IF(AND(ISNUMBER(I69),I69=IF(AND(B69&gt;=入出庫集計!$B$3,B69&lt;=入出庫集計!$E$3),1,0),IF(OR(I69&lt;&gt;1,E69="未確認"),ISTEXT(J69),ISNUMBER(J69)),J69=IF(I69&lt;&gt;1,"",IF(E69="未確認","",IF(AND(E69="確定",C69="入庫"),D69,0))),IF(OR(I69&lt;&gt;1,E69="未確認"),ISTEXT(K69),ISNUMBER(K69)),K69=IF(I69&lt;&gt;1,"",IF(E69="未確認","",IF(AND(E69="確定",C69="出庫"),D69,0))),ISNUMBER(L69),L69=IF(AND(I69=1,E69="未確認"),1,0)),0,1))))</f>
        <v>0</v>
      </c>
    </row>
    <row r="70" customFormat="false" ht="30" hidden="false" customHeight="true" outlineLevel="0" collapsed="false">
      <c r="A70" s="4"/>
      <c r="B70" s="10"/>
      <c r="C70" s="11"/>
      <c r="D70" s="12"/>
      <c r="E70" s="11"/>
      <c r="F70" s="11"/>
      <c r="G70" s="14"/>
      <c r="H70" s="10"/>
      <c r="I70" s="1" t="str">
        <f aca="false">IF(M70="","",IF(N70&lt;&gt;0,NA(),IF(AND(B70&gt;=入出庫集計!$B$3,B70&lt;=入出庫集計!$E$3),1,0)))</f>
        <v/>
      </c>
      <c r="J70" s="5" t="str">
        <f aca="false">IF(M70="","",IF(N70&lt;&gt;0,NA(),IF(I70&lt;&gt;1,"",IF(E70="未確認","",IF(AND(E70="確定",C70="入庫"),D70,0)))))</f>
        <v/>
      </c>
      <c r="K70" s="5" t="str">
        <f aca="false">IF(M70="","",IF(N70&lt;&gt;0,NA(),IF(I70&lt;&gt;1,"",IF(E70="未確認","",IF(AND(E70="確定",C70="出庫"),D70,0)))))</f>
        <v/>
      </c>
      <c r="L70" s="1" t="str">
        <f aca="false">IF(M70="","",IF(N70&lt;&gt;0,NA(),IF(AND(I70=1,E70="未確認"),1,0)))</f>
        <v/>
      </c>
      <c r="M70" s="1" t="str">
        <f aca="false">IF(COUNTA(A70:H70)=0,"",IF(NOT(AND(ISTEXT(A70),LEN(A70)=8,EXACT(LEFT(A70,4),"MOV-"),ISNUMBER(FIND(MID(A70,5,1)&amp;"x","0x1x2x3x4x5x6x7x8x9x")),ISNUMBER(FIND(MID(A70,6,1)&amp;"x","0x1x2x3x4x5x6x7x8x9x")),ISNUMBER(FIND(MID(A70,7,1)&amp;"x","0x1x2x3x4x5x6x7x8x9x")),ISNUMBER(FIND(MID(A70,8,1)&amp;"x","0x1x2x3x4x5x6x7x8x9x")))),"IDはMOV-と半角数字4桁",IF(COUNTIFS($A$8:$A$107,A70)&gt;1,"記録IDが重複",IF(NOT(IF(ISNUMBER(B70),AND(B70&gt;=43831,B70&lt;73051,B70=INT(B70)),FALSE())),"発生日は時刻なしで必須",IF(NOT(OR(C70="入庫",C70="出庫")),"入出区分を確認",IF(NOT(OR(E70="確定",E70="取消",E70="未確認")),"状態を確認",IF(NOT(OR(F70="新規",F70="訂正",F70="逆移動")),"種別を確認",IF(AND(E70&lt;&gt;"未確認",NOT(IF(ISNUMBER(D70),AND(D70&gt;=1,D70&lt;=1000000,D70=INT(D70)),FALSE()))),"確定/取消の数量は1〜100万個の整数",IF(AND(E70="未確認",COUNTA(D70)&gt;0),"未確認の数量は空欄",IF(NOT(IF(ISNUMBER(H70),AND(H70&gt;=43831,H70&lt;73051,H70=INT(H70)),FALSE())),"記録確認日は時刻なしで必須",IF(OR(B70&gt;H70,H70&gt;入出庫集計!$B$4),"発生日≦確認日≦基準日を確認",IF(AND(F70="新規",COUNTA(G70)&gt;0),"新規の参照元は空欄",IF(AND(F70&lt;&gt;"新規",NOT(AND(ISTEXT(G70),LEN(G70)=8,EXACT(LEFT(G70,4),"MOV-"),ISNUMBER(FIND(MID(G70,5,1)&amp;"x","0x1x2x3x4x5x6x7x8x9x")),ISNUMBER(FIND(MID(G70,6,1)&amp;"x","0x1x2x3x4x5x6x7x8x9x")),ISNUMBER(FIND(MID(G70,7,1)&amp;"x","0x1x2x3x4x5x6x7x8x9x")),ISNUMBER(FIND(MID(G70,8,1)&amp;"x","0x1x2x3x4x5x6x7x8x9x"))))),"訂正/逆移動の参照元IDが必須",IF(AND(F70&lt;&gt;"新規",G70&gt;=A70),"参照元は自分より小さいID",IF(AND(F70&lt;&gt;"新規",COUNTIFS($A$8:$A$107,G70)&lt;&gt;1),"参照元が一意にありません",IF(AND(F70&lt;&gt;"新規",COUNTIFS($A$8:$A$107,G70,$F$8:$F$107,"新規")+COUNTIFS($A$8:$A$107,G70,$F$8:$F$107,"訂正")&lt;&gt;1),"逆移動を訂正/逆移動の元にできません",IF(AND(F70="訂正",COUNTIFS($A$8:$A$107,G70,$E$8:$E$107,"取消")&lt;&gt;1),"訂正の参照元は取消済が必要",IF(AND(F70="訂正",COUNTIFS($F$8:$F$107,"訂正",$G$8:$G$107,G70)&gt;1),"同じ元記録への訂正は1行まで",IF(AND(F70="逆移動",E70&lt;&gt;"取消",COUNTIFS($A$8:$A$107,G70,$E$8:$E$107,"確定")&lt;&gt;1),"有効な逆移動の元は確定が必要",IF(AND(F70="逆移動",E70="取消",COUNTIFS($A$8:$A$107,G70,$E$8:$E$107,"確定")+COUNTIFS($A$8:$A$107,G70,$E$8:$E$107,"取消")&lt;&gt;1),"取消済の逆移動も元の状態を確認",IF(AND(F70="逆移動",COUNTIFS($A$8:$A$107,G70,$C$8:$C$107,"&lt;&gt;"&amp;C70)&lt;&gt;1),"逆移動は元と反対の入出区分",IF(AND(F70="逆移動",B70&lt;SUMIFS($B$8:$B$107,$A$8:$A$107,G70)),"逆移動日が元より前",IF(AND(F70="逆移動",SUMIFS($D$8:$D$107,$F$8:$F$107,"逆移動",$G$8:$G$107,G70,$E$8:$E$107,"確定")&gt;SUMIFS($D$8:$D$107,$A$8:$A$107,G70)),"確定逆移動の合計が元数量を超過","確認済み")))))))))))))))))))))))</f>
        <v/>
      </c>
      <c r="N70" s="1" t="str">
        <f aca="false">IF(M70="","",IF(M70="確認済み",0,1))</f>
        <v/>
      </c>
      <c r="O70" s="1" t="n">
        <f aca="false">IF(COUNTA(A70:H70)=0,IF(AND(M70="",N70="",I70="",J70="",K70="",L70=""),0,1),IF(NOT(AND(ISTEXT(M70),M70=IF(COUNTA(A70:H70)=0,"",IF(NOT(AND(ISTEXT(A70),LEN(A70)=8,EXACT(LEFT(A70,4),"MOV-"),ISNUMBER(FIND(MID(A70,5,1)&amp;"x","0x1x2x3x4x5x6x7x8x9x")),ISNUMBER(FIND(MID(A70,6,1)&amp;"x","0x1x2x3x4x5x6x7x8x9x")),ISNUMBER(FIND(MID(A70,7,1)&amp;"x","0x1x2x3x4x5x6x7x8x9x")),ISNUMBER(FIND(MID(A70,8,1)&amp;"x","0x1x2x3x4x5x6x7x8x9x")))),"IDはMOV-と半角数字4桁",IF(COUNTIFS($A$8:$A$107,A70)&gt;1,"記録IDが重複",IF(NOT(IF(ISNUMBER(B70),AND(B70&gt;=43831,B70&lt;73051,B70=INT(B70)),FALSE())),"発生日は時刻なしで必須",IF(NOT(OR(C70="入庫",C70="出庫")),"入出区分を確認",IF(NOT(OR(E70="確定",E70="取消",E70="未確認")),"状態を確認",IF(NOT(OR(F70="新規",F70="訂正",F70="逆移動")),"種別を確認",IF(AND(E70&lt;&gt;"未確認",NOT(IF(ISNUMBER(D70),AND(D70&gt;=1,D70&lt;=1000000,D70=INT(D70)),FALSE()))),"確定/取消の数量は1〜100万個の整数",IF(AND(E70="未確認",COUNTA(D70)&gt;0),"未確認の数量は空欄",IF(NOT(IF(ISNUMBER(H70),AND(H70&gt;=43831,H70&lt;73051,H70=INT(H70)),FALSE())),"記録確認日は時刻なしで必須",IF(OR(B70&gt;H70,H70&gt;入出庫集計!$B$4),"発生日≦確認日≦基準日を確認",IF(AND(F70="新規",COUNTA(G70)&gt;0),"新規の参照元は空欄",IF(AND(F70&lt;&gt;"新規",NOT(AND(ISTEXT(G70),LEN(G70)=8,EXACT(LEFT(G70,4),"MOV-"),ISNUMBER(FIND(MID(G70,5,1)&amp;"x","0x1x2x3x4x5x6x7x8x9x")),ISNUMBER(FIND(MID(G70,6,1)&amp;"x","0x1x2x3x4x5x6x7x8x9x")),ISNUMBER(FIND(MID(G70,7,1)&amp;"x","0x1x2x3x4x5x6x7x8x9x")),ISNUMBER(FIND(MID(G70,8,1)&amp;"x","0x1x2x3x4x5x6x7x8x9x"))))),"訂正/逆移動の参照元IDが必須",IF(AND(F70&lt;&gt;"新規",G70&gt;=A70),"参照元は自分より小さいID",IF(AND(F70&lt;&gt;"新規",COUNTIFS($A$8:$A$107,G70)&lt;&gt;1),"参照元が一意にありません",IF(AND(F70&lt;&gt;"新規",COUNTIFS($A$8:$A$107,G70,$F$8:$F$107,"新規")+COUNTIFS($A$8:$A$107,G70,$F$8:$F$107,"訂正")&lt;&gt;1),"逆移動を訂正/逆移動の元にできません",IF(AND(F70="訂正",COUNTIFS($A$8:$A$107,G70,$E$8:$E$107,"取消")&lt;&gt;1),"訂正の参照元は取消済が必要",IF(AND(F70="訂正",COUNTIFS($F$8:$F$107,"訂正",$G$8:$G$107,G70)&gt;1),"同じ元記録への訂正は1行まで",IF(AND(F70="逆移動",E70&lt;&gt;"取消",COUNTIFS($A$8:$A$107,G70,$E$8:$E$107,"確定")&lt;&gt;1),"有効な逆移動の元は確定が必要",IF(AND(F70="逆移動",E70="取消",COUNTIFS($A$8:$A$107,G70,$E$8:$E$107,"確定")+COUNTIFS($A$8:$A$107,G70,$E$8:$E$107,"取消")&lt;&gt;1),"取消済の逆移動も元の状態を確認",IF(AND(F70="逆移動",COUNTIFS($A$8:$A$107,G70,$C$8:$C$107,"&lt;&gt;"&amp;C70)&lt;&gt;1),"逆移動は元と反対の入出区分",IF(AND(F70="逆移動",B70&lt;SUMIFS($B$8:$B$107,$A$8:$A$107,G70)),"逆移動日が元より前",IF(AND(F70="逆移動",SUMIFS($D$8:$D$107,$F$8:$F$107,"逆移動",$G$8:$G$107,G70,$E$8:$E$107,"確定")&gt;SUMIFS($D$8:$D$107,$A$8:$A$107,G70)),"確定逆移動の合計が元数量を超過","確認済み"))))))))))))))))))))))),ISNUMBER(N70),N70=IF(M70="確認済み",0,1))),1,IF(N70&lt;&gt;0,0,IF(AND(ISNUMBER(I70),I70=IF(AND(B70&gt;=入出庫集計!$B$3,B70&lt;=入出庫集計!$E$3),1,0),IF(OR(I70&lt;&gt;1,E70="未確認"),ISTEXT(J70),ISNUMBER(J70)),J70=IF(I70&lt;&gt;1,"",IF(E70="未確認","",IF(AND(E70="確定",C70="入庫"),D70,0))),IF(OR(I70&lt;&gt;1,E70="未確認"),ISTEXT(K70),ISNUMBER(K70)),K70=IF(I70&lt;&gt;1,"",IF(E70="未確認","",IF(AND(E70="確定",C70="出庫"),D70,0))),ISNUMBER(L70),L70=IF(AND(I70=1,E70="未確認"),1,0)),0,1))))</f>
        <v>0</v>
      </c>
    </row>
    <row r="71" customFormat="false" ht="30" hidden="false" customHeight="true" outlineLevel="0" collapsed="false">
      <c r="A71" s="4"/>
      <c r="B71" s="10"/>
      <c r="C71" s="11"/>
      <c r="D71" s="12"/>
      <c r="E71" s="11"/>
      <c r="F71" s="11"/>
      <c r="G71" s="14"/>
      <c r="H71" s="10"/>
      <c r="I71" s="1" t="str">
        <f aca="false">IF(M71="","",IF(N71&lt;&gt;0,NA(),IF(AND(B71&gt;=入出庫集計!$B$3,B71&lt;=入出庫集計!$E$3),1,0)))</f>
        <v/>
      </c>
      <c r="J71" s="5" t="str">
        <f aca="false">IF(M71="","",IF(N71&lt;&gt;0,NA(),IF(I71&lt;&gt;1,"",IF(E71="未確認","",IF(AND(E71="確定",C71="入庫"),D71,0)))))</f>
        <v/>
      </c>
      <c r="K71" s="5" t="str">
        <f aca="false">IF(M71="","",IF(N71&lt;&gt;0,NA(),IF(I71&lt;&gt;1,"",IF(E71="未確認","",IF(AND(E71="確定",C71="出庫"),D71,0)))))</f>
        <v/>
      </c>
      <c r="L71" s="1" t="str">
        <f aca="false">IF(M71="","",IF(N71&lt;&gt;0,NA(),IF(AND(I71=1,E71="未確認"),1,0)))</f>
        <v/>
      </c>
      <c r="M71" s="1" t="str">
        <f aca="false">IF(COUNTA(A71:H71)=0,"",IF(NOT(AND(ISTEXT(A71),LEN(A71)=8,EXACT(LEFT(A71,4),"MOV-"),ISNUMBER(FIND(MID(A71,5,1)&amp;"x","0x1x2x3x4x5x6x7x8x9x")),ISNUMBER(FIND(MID(A71,6,1)&amp;"x","0x1x2x3x4x5x6x7x8x9x")),ISNUMBER(FIND(MID(A71,7,1)&amp;"x","0x1x2x3x4x5x6x7x8x9x")),ISNUMBER(FIND(MID(A71,8,1)&amp;"x","0x1x2x3x4x5x6x7x8x9x")))),"IDはMOV-と半角数字4桁",IF(COUNTIFS($A$8:$A$107,A71)&gt;1,"記録IDが重複",IF(NOT(IF(ISNUMBER(B71),AND(B71&gt;=43831,B71&lt;73051,B71=INT(B71)),FALSE())),"発生日は時刻なしで必須",IF(NOT(OR(C71="入庫",C71="出庫")),"入出区分を確認",IF(NOT(OR(E71="確定",E71="取消",E71="未確認")),"状態を確認",IF(NOT(OR(F71="新規",F71="訂正",F71="逆移動")),"種別を確認",IF(AND(E71&lt;&gt;"未確認",NOT(IF(ISNUMBER(D71),AND(D71&gt;=1,D71&lt;=1000000,D71=INT(D71)),FALSE()))),"確定/取消の数量は1〜100万個の整数",IF(AND(E71="未確認",COUNTA(D71)&gt;0),"未確認の数量は空欄",IF(NOT(IF(ISNUMBER(H71),AND(H71&gt;=43831,H71&lt;73051,H71=INT(H71)),FALSE())),"記録確認日は時刻なしで必須",IF(OR(B71&gt;H71,H71&gt;入出庫集計!$B$4),"発生日≦確認日≦基準日を確認",IF(AND(F71="新規",COUNTA(G71)&gt;0),"新規の参照元は空欄",IF(AND(F71&lt;&gt;"新規",NOT(AND(ISTEXT(G71),LEN(G71)=8,EXACT(LEFT(G71,4),"MOV-"),ISNUMBER(FIND(MID(G71,5,1)&amp;"x","0x1x2x3x4x5x6x7x8x9x")),ISNUMBER(FIND(MID(G71,6,1)&amp;"x","0x1x2x3x4x5x6x7x8x9x")),ISNUMBER(FIND(MID(G71,7,1)&amp;"x","0x1x2x3x4x5x6x7x8x9x")),ISNUMBER(FIND(MID(G71,8,1)&amp;"x","0x1x2x3x4x5x6x7x8x9x"))))),"訂正/逆移動の参照元IDが必須",IF(AND(F71&lt;&gt;"新規",G71&gt;=A71),"参照元は自分より小さいID",IF(AND(F71&lt;&gt;"新規",COUNTIFS($A$8:$A$107,G71)&lt;&gt;1),"参照元が一意にありません",IF(AND(F71&lt;&gt;"新規",COUNTIFS($A$8:$A$107,G71,$F$8:$F$107,"新規")+COUNTIFS($A$8:$A$107,G71,$F$8:$F$107,"訂正")&lt;&gt;1),"逆移動を訂正/逆移動の元にできません",IF(AND(F71="訂正",COUNTIFS($A$8:$A$107,G71,$E$8:$E$107,"取消")&lt;&gt;1),"訂正の参照元は取消済が必要",IF(AND(F71="訂正",COUNTIFS($F$8:$F$107,"訂正",$G$8:$G$107,G71)&gt;1),"同じ元記録への訂正は1行まで",IF(AND(F71="逆移動",E71&lt;&gt;"取消",COUNTIFS($A$8:$A$107,G71,$E$8:$E$107,"確定")&lt;&gt;1),"有効な逆移動の元は確定が必要",IF(AND(F71="逆移動",E71="取消",COUNTIFS($A$8:$A$107,G71,$E$8:$E$107,"確定")+COUNTIFS($A$8:$A$107,G71,$E$8:$E$107,"取消")&lt;&gt;1),"取消済の逆移動も元の状態を確認",IF(AND(F71="逆移動",COUNTIFS($A$8:$A$107,G71,$C$8:$C$107,"&lt;&gt;"&amp;C71)&lt;&gt;1),"逆移動は元と反対の入出区分",IF(AND(F71="逆移動",B71&lt;SUMIFS($B$8:$B$107,$A$8:$A$107,G71)),"逆移動日が元より前",IF(AND(F71="逆移動",SUMIFS($D$8:$D$107,$F$8:$F$107,"逆移動",$G$8:$G$107,G71,$E$8:$E$107,"確定")&gt;SUMIFS($D$8:$D$107,$A$8:$A$107,G71)),"確定逆移動の合計が元数量を超過","確認済み")))))))))))))))))))))))</f>
        <v/>
      </c>
      <c r="N71" s="1" t="str">
        <f aca="false">IF(M71="","",IF(M71="確認済み",0,1))</f>
        <v/>
      </c>
      <c r="O71" s="1" t="n">
        <f aca="false">IF(COUNTA(A71:H71)=0,IF(AND(M71="",N71="",I71="",J71="",K71="",L71=""),0,1),IF(NOT(AND(ISTEXT(M71),M71=IF(COUNTA(A71:H71)=0,"",IF(NOT(AND(ISTEXT(A71),LEN(A71)=8,EXACT(LEFT(A71,4),"MOV-"),ISNUMBER(FIND(MID(A71,5,1)&amp;"x","0x1x2x3x4x5x6x7x8x9x")),ISNUMBER(FIND(MID(A71,6,1)&amp;"x","0x1x2x3x4x5x6x7x8x9x")),ISNUMBER(FIND(MID(A71,7,1)&amp;"x","0x1x2x3x4x5x6x7x8x9x")),ISNUMBER(FIND(MID(A71,8,1)&amp;"x","0x1x2x3x4x5x6x7x8x9x")))),"IDはMOV-と半角数字4桁",IF(COUNTIFS($A$8:$A$107,A71)&gt;1,"記録IDが重複",IF(NOT(IF(ISNUMBER(B71),AND(B71&gt;=43831,B71&lt;73051,B71=INT(B71)),FALSE())),"発生日は時刻なしで必須",IF(NOT(OR(C71="入庫",C71="出庫")),"入出区分を確認",IF(NOT(OR(E71="確定",E71="取消",E71="未確認")),"状態を確認",IF(NOT(OR(F71="新規",F71="訂正",F71="逆移動")),"種別を確認",IF(AND(E71&lt;&gt;"未確認",NOT(IF(ISNUMBER(D71),AND(D71&gt;=1,D71&lt;=1000000,D71=INT(D71)),FALSE()))),"確定/取消の数量は1〜100万個の整数",IF(AND(E71="未確認",COUNTA(D71)&gt;0),"未確認の数量は空欄",IF(NOT(IF(ISNUMBER(H71),AND(H71&gt;=43831,H71&lt;73051,H71=INT(H71)),FALSE())),"記録確認日は時刻なしで必須",IF(OR(B71&gt;H71,H71&gt;入出庫集計!$B$4),"発生日≦確認日≦基準日を確認",IF(AND(F71="新規",COUNTA(G71)&gt;0),"新規の参照元は空欄",IF(AND(F71&lt;&gt;"新規",NOT(AND(ISTEXT(G71),LEN(G71)=8,EXACT(LEFT(G71,4),"MOV-"),ISNUMBER(FIND(MID(G71,5,1)&amp;"x","0x1x2x3x4x5x6x7x8x9x")),ISNUMBER(FIND(MID(G71,6,1)&amp;"x","0x1x2x3x4x5x6x7x8x9x")),ISNUMBER(FIND(MID(G71,7,1)&amp;"x","0x1x2x3x4x5x6x7x8x9x")),ISNUMBER(FIND(MID(G71,8,1)&amp;"x","0x1x2x3x4x5x6x7x8x9x"))))),"訂正/逆移動の参照元IDが必須",IF(AND(F71&lt;&gt;"新規",G71&gt;=A71),"参照元は自分より小さいID",IF(AND(F71&lt;&gt;"新規",COUNTIFS($A$8:$A$107,G71)&lt;&gt;1),"参照元が一意にありません",IF(AND(F71&lt;&gt;"新規",COUNTIFS($A$8:$A$107,G71,$F$8:$F$107,"新規")+COUNTIFS($A$8:$A$107,G71,$F$8:$F$107,"訂正")&lt;&gt;1),"逆移動を訂正/逆移動の元にできません",IF(AND(F71="訂正",COUNTIFS($A$8:$A$107,G71,$E$8:$E$107,"取消")&lt;&gt;1),"訂正の参照元は取消済が必要",IF(AND(F71="訂正",COUNTIFS($F$8:$F$107,"訂正",$G$8:$G$107,G71)&gt;1),"同じ元記録への訂正は1行まで",IF(AND(F71="逆移動",E71&lt;&gt;"取消",COUNTIFS($A$8:$A$107,G71,$E$8:$E$107,"確定")&lt;&gt;1),"有効な逆移動の元は確定が必要",IF(AND(F71="逆移動",E71="取消",COUNTIFS($A$8:$A$107,G71,$E$8:$E$107,"確定")+COUNTIFS($A$8:$A$107,G71,$E$8:$E$107,"取消")&lt;&gt;1),"取消済の逆移動も元の状態を確認",IF(AND(F71="逆移動",COUNTIFS($A$8:$A$107,G71,$C$8:$C$107,"&lt;&gt;"&amp;C71)&lt;&gt;1),"逆移動は元と反対の入出区分",IF(AND(F71="逆移動",B71&lt;SUMIFS($B$8:$B$107,$A$8:$A$107,G71)),"逆移動日が元より前",IF(AND(F71="逆移動",SUMIFS($D$8:$D$107,$F$8:$F$107,"逆移動",$G$8:$G$107,G71,$E$8:$E$107,"確定")&gt;SUMIFS($D$8:$D$107,$A$8:$A$107,G71)),"確定逆移動の合計が元数量を超過","確認済み"))))))))))))))))))))))),ISNUMBER(N71),N71=IF(M71="確認済み",0,1))),1,IF(N71&lt;&gt;0,0,IF(AND(ISNUMBER(I71),I71=IF(AND(B71&gt;=入出庫集計!$B$3,B71&lt;=入出庫集計!$E$3),1,0),IF(OR(I71&lt;&gt;1,E71="未確認"),ISTEXT(J71),ISNUMBER(J71)),J71=IF(I71&lt;&gt;1,"",IF(E71="未確認","",IF(AND(E71="確定",C71="入庫"),D71,0))),IF(OR(I71&lt;&gt;1,E71="未確認"),ISTEXT(K71),ISNUMBER(K71)),K71=IF(I71&lt;&gt;1,"",IF(E71="未確認","",IF(AND(E71="確定",C71="出庫"),D71,0))),ISNUMBER(L71),L71=IF(AND(I71=1,E71="未確認"),1,0)),0,1))))</f>
        <v>0</v>
      </c>
    </row>
    <row r="72" customFormat="false" ht="30" hidden="false" customHeight="true" outlineLevel="0" collapsed="false">
      <c r="A72" s="4"/>
      <c r="B72" s="10"/>
      <c r="C72" s="11"/>
      <c r="D72" s="12"/>
      <c r="E72" s="11"/>
      <c r="F72" s="11"/>
      <c r="G72" s="14"/>
      <c r="H72" s="10"/>
      <c r="I72" s="1" t="str">
        <f aca="false">IF(M72="","",IF(N72&lt;&gt;0,NA(),IF(AND(B72&gt;=入出庫集計!$B$3,B72&lt;=入出庫集計!$E$3),1,0)))</f>
        <v/>
      </c>
      <c r="J72" s="5" t="str">
        <f aca="false">IF(M72="","",IF(N72&lt;&gt;0,NA(),IF(I72&lt;&gt;1,"",IF(E72="未確認","",IF(AND(E72="確定",C72="入庫"),D72,0)))))</f>
        <v/>
      </c>
      <c r="K72" s="5" t="str">
        <f aca="false">IF(M72="","",IF(N72&lt;&gt;0,NA(),IF(I72&lt;&gt;1,"",IF(E72="未確認","",IF(AND(E72="確定",C72="出庫"),D72,0)))))</f>
        <v/>
      </c>
      <c r="L72" s="1" t="str">
        <f aca="false">IF(M72="","",IF(N72&lt;&gt;0,NA(),IF(AND(I72=1,E72="未確認"),1,0)))</f>
        <v/>
      </c>
      <c r="M72" s="1" t="str">
        <f aca="false">IF(COUNTA(A72:H72)=0,"",IF(NOT(AND(ISTEXT(A72),LEN(A72)=8,EXACT(LEFT(A72,4),"MOV-"),ISNUMBER(FIND(MID(A72,5,1)&amp;"x","0x1x2x3x4x5x6x7x8x9x")),ISNUMBER(FIND(MID(A72,6,1)&amp;"x","0x1x2x3x4x5x6x7x8x9x")),ISNUMBER(FIND(MID(A72,7,1)&amp;"x","0x1x2x3x4x5x6x7x8x9x")),ISNUMBER(FIND(MID(A72,8,1)&amp;"x","0x1x2x3x4x5x6x7x8x9x")))),"IDはMOV-と半角数字4桁",IF(COUNTIFS($A$8:$A$107,A72)&gt;1,"記録IDが重複",IF(NOT(IF(ISNUMBER(B72),AND(B72&gt;=43831,B72&lt;73051,B72=INT(B72)),FALSE())),"発生日は時刻なしで必須",IF(NOT(OR(C72="入庫",C72="出庫")),"入出区分を確認",IF(NOT(OR(E72="確定",E72="取消",E72="未確認")),"状態を確認",IF(NOT(OR(F72="新規",F72="訂正",F72="逆移動")),"種別を確認",IF(AND(E72&lt;&gt;"未確認",NOT(IF(ISNUMBER(D72),AND(D72&gt;=1,D72&lt;=1000000,D72=INT(D72)),FALSE()))),"確定/取消の数量は1〜100万個の整数",IF(AND(E72="未確認",COUNTA(D72)&gt;0),"未確認の数量は空欄",IF(NOT(IF(ISNUMBER(H72),AND(H72&gt;=43831,H72&lt;73051,H72=INT(H72)),FALSE())),"記録確認日は時刻なしで必須",IF(OR(B72&gt;H72,H72&gt;入出庫集計!$B$4),"発生日≦確認日≦基準日を確認",IF(AND(F72="新規",COUNTA(G72)&gt;0),"新規の参照元は空欄",IF(AND(F72&lt;&gt;"新規",NOT(AND(ISTEXT(G72),LEN(G72)=8,EXACT(LEFT(G72,4),"MOV-"),ISNUMBER(FIND(MID(G72,5,1)&amp;"x","0x1x2x3x4x5x6x7x8x9x")),ISNUMBER(FIND(MID(G72,6,1)&amp;"x","0x1x2x3x4x5x6x7x8x9x")),ISNUMBER(FIND(MID(G72,7,1)&amp;"x","0x1x2x3x4x5x6x7x8x9x")),ISNUMBER(FIND(MID(G72,8,1)&amp;"x","0x1x2x3x4x5x6x7x8x9x"))))),"訂正/逆移動の参照元IDが必須",IF(AND(F72&lt;&gt;"新規",G72&gt;=A72),"参照元は自分より小さいID",IF(AND(F72&lt;&gt;"新規",COUNTIFS($A$8:$A$107,G72)&lt;&gt;1),"参照元が一意にありません",IF(AND(F72&lt;&gt;"新規",COUNTIFS($A$8:$A$107,G72,$F$8:$F$107,"新規")+COUNTIFS($A$8:$A$107,G72,$F$8:$F$107,"訂正")&lt;&gt;1),"逆移動を訂正/逆移動の元にできません",IF(AND(F72="訂正",COUNTIFS($A$8:$A$107,G72,$E$8:$E$107,"取消")&lt;&gt;1),"訂正の参照元は取消済が必要",IF(AND(F72="訂正",COUNTIFS($F$8:$F$107,"訂正",$G$8:$G$107,G72)&gt;1),"同じ元記録への訂正は1行まで",IF(AND(F72="逆移動",E72&lt;&gt;"取消",COUNTIFS($A$8:$A$107,G72,$E$8:$E$107,"確定")&lt;&gt;1),"有効な逆移動の元は確定が必要",IF(AND(F72="逆移動",E72="取消",COUNTIFS($A$8:$A$107,G72,$E$8:$E$107,"確定")+COUNTIFS($A$8:$A$107,G72,$E$8:$E$107,"取消")&lt;&gt;1),"取消済の逆移動も元の状態を確認",IF(AND(F72="逆移動",COUNTIFS($A$8:$A$107,G72,$C$8:$C$107,"&lt;&gt;"&amp;C72)&lt;&gt;1),"逆移動は元と反対の入出区分",IF(AND(F72="逆移動",B72&lt;SUMIFS($B$8:$B$107,$A$8:$A$107,G72)),"逆移動日が元より前",IF(AND(F72="逆移動",SUMIFS($D$8:$D$107,$F$8:$F$107,"逆移動",$G$8:$G$107,G72,$E$8:$E$107,"確定")&gt;SUMIFS($D$8:$D$107,$A$8:$A$107,G72)),"確定逆移動の合計が元数量を超過","確認済み")))))))))))))))))))))))</f>
        <v/>
      </c>
      <c r="N72" s="1" t="str">
        <f aca="false">IF(M72="","",IF(M72="確認済み",0,1))</f>
        <v/>
      </c>
      <c r="O72" s="1" t="n">
        <f aca="false">IF(COUNTA(A72:H72)=0,IF(AND(M72="",N72="",I72="",J72="",K72="",L72=""),0,1),IF(NOT(AND(ISTEXT(M72),M72=IF(COUNTA(A72:H72)=0,"",IF(NOT(AND(ISTEXT(A72),LEN(A72)=8,EXACT(LEFT(A72,4),"MOV-"),ISNUMBER(FIND(MID(A72,5,1)&amp;"x","0x1x2x3x4x5x6x7x8x9x")),ISNUMBER(FIND(MID(A72,6,1)&amp;"x","0x1x2x3x4x5x6x7x8x9x")),ISNUMBER(FIND(MID(A72,7,1)&amp;"x","0x1x2x3x4x5x6x7x8x9x")),ISNUMBER(FIND(MID(A72,8,1)&amp;"x","0x1x2x3x4x5x6x7x8x9x")))),"IDはMOV-と半角数字4桁",IF(COUNTIFS($A$8:$A$107,A72)&gt;1,"記録IDが重複",IF(NOT(IF(ISNUMBER(B72),AND(B72&gt;=43831,B72&lt;73051,B72=INT(B72)),FALSE())),"発生日は時刻なしで必須",IF(NOT(OR(C72="入庫",C72="出庫")),"入出区分を確認",IF(NOT(OR(E72="確定",E72="取消",E72="未確認")),"状態を確認",IF(NOT(OR(F72="新規",F72="訂正",F72="逆移動")),"種別を確認",IF(AND(E72&lt;&gt;"未確認",NOT(IF(ISNUMBER(D72),AND(D72&gt;=1,D72&lt;=1000000,D72=INT(D72)),FALSE()))),"確定/取消の数量は1〜100万個の整数",IF(AND(E72="未確認",COUNTA(D72)&gt;0),"未確認の数量は空欄",IF(NOT(IF(ISNUMBER(H72),AND(H72&gt;=43831,H72&lt;73051,H72=INT(H72)),FALSE())),"記録確認日は時刻なしで必須",IF(OR(B72&gt;H72,H72&gt;入出庫集計!$B$4),"発生日≦確認日≦基準日を確認",IF(AND(F72="新規",COUNTA(G72)&gt;0),"新規の参照元は空欄",IF(AND(F72&lt;&gt;"新規",NOT(AND(ISTEXT(G72),LEN(G72)=8,EXACT(LEFT(G72,4),"MOV-"),ISNUMBER(FIND(MID(G72,5,1)&amp;"x","0x1x2x3x4x5x6x7x8x9x")),ISNUMBER(FIND(MID(G72,6,1)&amp;"x","0x1x2x3x4x5x6x7x8x9x")),ISNUMBER(FIND(MID(G72,7,1)&amp;"x","0x1x2x3x4x5x6x7x8x9x")),ISNUMBER(FIND(MID(G72,8,1)&amp;"x","0x1x2x3x4x5x6x7x8x9x"))))),"訂正/逆移動の参照元IDが必須",IF(AND(F72&lt;&gt;"新規",G72&gt;=A72),"参照元は自分より小さいID",IF(AND(F72&lt;&gt;"新規",COUNTIFS($A$8:$A$107,G72)&lt;&gt;1),"参照元が一意にありません",IF(AND(F72&lt;&gt;"新規",COUNTIFS($A$8:$A$107,G72,$F$8:$F$107,"新規")+COUNTIFS($A$8:$A$107,G72,$F$8:$F$107,"訂正")&lt;&gt;1),"逆移動を訂正/逆移動の元にできません",IF(AND(F72="訂正",COUNTIFS($A$8:$A$107,G72,$E$8:$E$107,"取消")&lt;&gt;1),"訂正の参照元は取消済が必要",IF(AND(F72="訂正",COUNTIFS($F$8:$F$107,"訂正",$G$8:$G$107,G72)&gt;1),"同じ元記録への訂正は1行まで",IF(AND(F72="逆移動",E72&lt;&gt;"取消",COUNTIFS($A$8:$A$107,G72,$E$8:$E$107,"確定")&lt;&gt;1),"有効な逆移動の元は確定が必要",IF(AND(F72="逆移動",E72="取消",COUNTIFS($A$8:$A$107,G72,$E$8:$E$107,"確定")+COUNTIFS($A$8:$A$107,G72,$E$8:$E$107,"取消")&lt;&gt;1),"取消済の逆移動も元の状態を確認",IF(AND(F72="逆移動",COUNTIFS($A$8:$A$107,G72,$C$8:$C$107,"&lt;&gt;"&amp;C72)&lt;&gt;1),"逆移動は元と反対の入出区分",IF(AND(F72="逆移動",B72&lt;SUMIFS($B$8:$B$107,$A$8:$A$107,G72)),"逆移動日が元より前",IF(AND(F72="逆移動",SUMIFS($D$8:$D$107,$F$8:$F$107,"逆移動",$G$8:$G$107,G72,$E$8:$E$107,"確定")&gt;SUMIFS($D$8:$D$107,$A$8:$A$107,G72)),"確定逆移動の合計が元数量を超過","確認済み"))))))))))))))))))))))),ISNUMBER(N72),N72=IF(M72="確認済み",0,1))),1,IF(N72&lt;&gt;0,0,IF(AND(ISNUMBER(I72),I72=IF(AND(B72&gt;=入出庫集計!$B$3,B72&lt;=入出庫集計!$E$3),1,0),IF(OR(I72&lt;&gt;1,E72="未確認"),ISTEXT(J72),ISNUMBER(J72)),J72=IF(I72&lt;&gt;1,"",IF(E72="未確認","",IF(AND(E72="確定",C72="入庫"),D72,0))),IF(OR(I72&lt;&gt;1,E72="未確認"),ISTEXT(K72),ISNUMBER(K72)),K72=IF(I72&lt;&gt;1,"",IF(E72="未確認","",IF(AND(E72="確定",C72="出庫"),D72,0))),ISNUMBER(L72),L72=IF(AND(I72=1,E72="未確認"),1,0)),0,1))))</f>
        <v>0</v>
      </c>
    </row>
    <row r="73" customFormat="false" ht="30" hidden="false" customHeight="true" outlineLevel="0" collapsed="false">
      <c r="A73" s="4"/>
      <c r="B73" s="10"/>
      <c r="C73" s="11"/>
      <c r="D73" s="12"/>
      <c r="E73" s="11"/>
      <c r="F73" s="11"/>
      <c r="G73" s="14"/>
      <c r="H73" s="10"/>
      <c r="I73" s="1" t="str">
        <f aca="false">IF(M73="","",IF(N73&lt;&gt;0,NA(),IF(AND(B73&gt;=入出庫集計!$B$3,B73&lt;=入出庫集計!$E$3),1,0)))</f>
        <v/>
      </c>
      <c r="J73" s="5" t="str">
        <f aca="false">IF(M73="","",IF(N73&lt;&gt;0,NA(),IF(I73&lt;&gt;1,"",IF(E73="未確認","",IF(AND(E73="確定",C73="入庫"),D73,0)))))</f>
        <v/>
      </c>
      <c r="K73" s="5" t="str">
        <f aca="false">IF(M73="","",IF(N73&lt;&gt;0,NA(),IF(I73&lt;&gt;1,"",IF(E73="未確認","",IF(AND(E73="確定",C73="出庫"),D73,0)))))</f>
        <v/>
      </c>
      <c r="L73" s="1" t="str">
        <f aca="false">IF(M73="","",IF(N73&lt;&gt;0,NA(),IF(AND(I73=1,E73="未確認"),1,0)))</f>
        <v/>
      </c>
      <c r="M73" s="1" t="str">
        <f aca="false">IF(COUNTA(A73:H73)=0,"",IF(NOT(AND(ISTEXT(A73),LEN(A73)=8,EXACT(LEFT(A73,4),"MOV-"),ISNUMBER(FIND(MID(A73,5,1)&amp;"x","0x1x2x3x4x5x6x7x8x9x")),ISNUMBER(FIND(MID(A73,6,1)&amp;"x","0x1x2x3x4x5x6x7x8x9x")),ISNUMBER(FIND(MID(A73,7,1)&amp;"x","0x1x2x3x4x5x6x7x8x9x")),ISNUMBER(FIND(MID(A73,8,1)&amp;"x","0x1x2x3x4x5x6x7x8x9x")))),"IDはMOV-と半角数字4桁",IF(COUNTIFS($A$8:$A$107,A73)&gt;1,"記録IDが重複",IF(NOT(IF(ISNUMBER(B73),AND(B73&gt;=43831,B73&lt;73051,B73=INT(B73)),FALSE())),"発生日は時刻なしで必須",IF(NOT(OR(C73="入庫",C73="出庫")),"入出区分を確認",IF(NOT(OR(E73="確定",E73="取消",E73="未確認")),"状態を確認",IF(NOT(OR(F73="新規",F73="訂正",F73="逆移動")),"種別を確認",IF(AND(E73&lt;&gt;"未確認",NOT(IF(ISNUMBER(D73),AND(D73&gt;=1,D73&lt;=1000000,D73=INT(D73)),FALSE()))),"確定/取消の数量は1〜100万個の整数",IF(AND(E73="未確認",COUNTA(D73)&gt;0),"未確認の数量は空欄",IF(NOT(IF(ISNUMBER(H73),AND(H73&gt;=43831,H73&lt;73051,H73=INT(H73)),FALSE())),"記録確認日は時刻なしで必須",IF(OR(B73&gt;H73,H73&gt;入出庫集計!$B$4),"発生日≦確認日≦基準日を確認",IF(AND(F73="新規",COUNTA(G73)&gt;0),"新規の参照元は空欄",IF(AND(F73&lt;&gt;"新規",NOT(AND(ISTEXT(G73),LEN(G73)=8,EXACT(LEFT(G73,4),"MOV-"),ISNUMBER(FIND(MID(G73,5,1)&amp;"x","0x1x2x3x4x5x6x7x8x9x")),ISNUMBER(FIND(MID(G73,6,1)&amp;"x","0x1x2x3x4x5x6x7x8x9x")),ISNUMBER(FIND(MID(G73,7,1)&amp;"x","0x1x2x3x4x5x6x7x8x9x")),ISNUMBER(FIND(MID(G73,8,1)&amp;"x","0x1x2x3x4x5x6x7x8x9x"))))),"訂正/逆移動の参照元IDが必須",IF(AND(F73&lt;&gt;"新規",G73&gt;=A73),"参照元は自分より小さいID",IF(AND(F73&lt;&gt;"新規",COUNTIFS($A$8:$A$107,G73)&lt;&gt;1),"参照元が一意にありません",IF(AND(F73&lt;&gt;"新規",COUNTIFS($A$8:$A$107,G73,$F$8:$F$107,"新規")+COUNTIFS($A$8:$A$107,G73,$F$8:$F$107,"訂正")&lt;&gt;1),"逆移動を訂正/逆移動の元にできません",IF(AND(F73="訂正",COUNTIFS($A$8:$A$107,G73,$E$8:$E$107,"取消")&lt;&gt;1),"訂正の参照元は取消済が必要",IF(AND(F73="訂正",COUNTIFS($F$8:$F$107,"訂正",$G$8:$G$107,G73)&gt;1),"同じ元記録への訂正は1行まで",IF(AND(F73="逆移動",E73&lt;&gt;"取消",COUNTIFS($A$8:$A$107,G73,$E$8:$E$107,"確定")&lt;&gt;1),"有効な逆移動の元は確定が必要",IF(AND(F73="逆移動",E73="取消",COUNTIFS($A$8:$A$107,G73,$E$8:$E$107,"確定")+COUNTIFS($A$8:$A$107,G73,$E$8:$E$107,"取消")&lt;&gt;1),"取消済の逆移動も元の状態を確認",IF(AND(F73="逆移動",COUNTIFS($A$8:$A$107,G73,$C$8:$C$107,"&lt;&gt;"&amp;C73)&lt;&gt;1),"逆移動は元と反対の入出区分",IF(AND(F73="逆移動",B73&lt;SUMIFS($B$8:$B$107,$A$8:$A$107,G73)),"逆移動日が元より前",IF(AND(F73="逆移動",SUMIFS($D$8:$D$107,$F$8:$F$107,"逆移動",$G$8:$G$107,G73,$E$8:$E$107,"確定")&gt;SUMIFS($D$8:$D$107,$A$8:$A$107,G73)),"確定逆移動の合計が元数量を超過","確認済み")))))))))))))))))))))))</f>
        <v/>
      </c>
      <c r="N73" s="1" t="str">
        <f aca="false">IF(M73="","",IF(M73="確認済み",0,1))</f>
        <v/>
      </c>
      <c r="O73" s="1" t="n">
        <f aca="false">IF(COUNTA(A73:H73)=0,IF(AND(M73="",N73="",I73="",J73="",K73="",L73=""),0,1),IF(NOT(AND(ISTEXT(M73),M73=IF(COUNTA(A73:H73)=0,"",IF(NOT(AND(ISTEXT(A73),LEN(A73)=8,EXACT(LEFT(A73,4),"MOV-"),ISNUMBER(FIND(MID(A73,5,1)&amp;"x","0x1x2x3x4x5x6x7x8x9x")),ISNUMBER(FIND(MID(A73,6,1)&amp;"x","0x1x2x3x4x5x6x7x8x9x")),ISNUMBER(FIND(MID(A73,7,1)&amp;"x","0x1x2x3x4x5x6x7x8x9x")),ISNUMBER(FIND(MID(A73,8,1)&amp;"x","0x1x2x3x4x5x6x7x8x9x")))),"IDはMOV-と半角数字4桁",IF(COUNTIFS($A$8:$A$107,A73)&gt;1,"記録IDが重複",IF(NOT(IF(ISNUMBER(B73),AND(B73&gt;=43831,B73&lt;73051,B73=INT(B73)),FALSE())),"発生日は時刻なしで必須",IF(NOT(OR(C73="入庫",C73="出庫")),"入出区分を確認",IF(NOT(OR(E73="確定",E73="取消",E73="未確認")),"状態を確認",IF(NOT(OR(F73="新規",F73="訂正",F73="逆移動")),"種別を確認",IF(AND(E73&lt;&gt;"未確認",NOT(IF(ISNUMBER(D73),AND(D73&gt;=1,D73&lt;=1000000,D73=INT(D73)),FALSE()))),"確定/取消の数量は1〜100万個の整数",IF(AND(E73="未確認",COUNTA(D73)&gt;0),"未確認の数量は空欄",IF(NOT(IF(ISNUMBER(H73),AND(H73&gt;=43831,H73&lt;73051,H73=INT(H73)),FALSE())),"記録確認日は時刻なしで必須",IF(OR(B73&gt;H73,H73&gt;入出庫集計!$B$4),"発生日≦確認日≦基準日を確認",IF(AND(F73="新規",COUNTA(G73)&gt;0),"新規の参照元は空欄",IF(AND(F73&lt;&gt;"新規",NOT(AND(ISTEXT(G73),LEN(G73)=8,EXACT(LEFT(G73,4),"MOV-"),ISNUMBER(FIND(MID(G73,5,1)&amp;"x","0x1x2x3x4x5x6x7x8x9x")),ISNUMBER(FIND(MID(G73,6,1)&amp;"x","0x1x2x3x4x5x6x7x8x9x")),ISNUMBER(FIND(MID(G73,7,1)&amp;"x","0x1x2x3x4x5x6x7x8x9x")),ISNUMBER(FIND(MID(G73,8,1)&amp;"x","0x1x2x3x4x5x6x7x8x9x"))))),"訂正/逆移動の参照元IDが必須",IF(AND(F73&lt;&gt;"新規",G73&gt;=A73),"参照元は自分より小さいID",IF(AND(F73&lt;&gt;"新規",COUNTIFS($A$8:$A$107,G73)&lt;&gt;1),"参照元が一意にありません",IF(AND(F73&lt;&gt;"新規",COUNTIFS($A$8:$A$107,G73,$F$8:$F$107,"新規")+COUNTIFS($A$8:$A$107,G73,$F$8:$F$107,"訂正")&lt;&gt;1),"逆移動を訂正/逆移動の元にできません",IF(AND(F73="訂正",COUNTIFS($A$8:$A$107,G73,$E$8:$E$107,"取消")&lt;&gt;1),"訂正の参照元は取消済が必要",IF(AND(F73="訂正",COUNTIFS($F$8:$F$107,"訂正",$G$8:$G$107,G73)&gt;1),"同じ元記録への訂正は1行まで",IF(AND(F73="逆移動",E73&lt;&gt;"取消",COUNTIFS($A$8:$A$107,G73,$E$8:$E$107,"確定")&lt;&gt;1),"有効な逆移動の元は確定が必要",IF(AND(F73="逆移動",E73="取消",COUNTIFS($A$8:$A$107,G73,$E$8:$E$107,"確定")+COUNTIFS($A$8:$A$107,G73,$E$8:$E$107,"取消")&lt;&gt;1),"取消済の逆移動も元の状態を確認",IF(AND(F73="逆移動",COUNTIFS($A$8:$A$107,G73,$C$8:$C$107,"&lt;&gt;"&amp;C73)&lt;&gt;1),"逆移動は元と反対の入出区分",IF(AND(F73="逆移動",B73&lt;SUMIFS($B$8:$B$107,$A$8:$A$107,G73)),"逆移動日が元より前",IF(AND(F73="逆移動",SUMIFS($D$8:$D$107,$F$8:$F$107,"逆移動",$G$8:$G$107,G73,$E$8:$E$107,"確定")&gt;SUMIFS($D$8:$D$107,$A$8:$A$107,G73)),"確定逆移動の合計が元数量を超過","確認済み"))))))))))))))))))))))),ISNUMBER(N73),N73=IF(M73="確認済み",0,1))),1,IF(N73&lt;&gt;0,0,IF(AND(ISNUMBER(I73),I73=IF(AND(B73&gt;=入出庫集計!$B$3,B73&lt;=入出庫集計!$E$3),1,0),IF(OR(I73&lt;&gt;1,E73="未確認"),ISTEXT(J73),ISNUMBER(J73)),J73=IF(I73&lt;&gt;1,"",IF(E73="未確認","",IF(AND(E73="確定",C73="入庫"),D73,0))),IF(OR(I73&lt;&gt;1,E73="未確認"),ISTEXT(K73),ISNUMBER(K73)),K73=IF(I73&lt;&gt;1,"",IF(E73="未確認","",IF(AND(E73="確定",C73="出庫"),D73,0))),ISNUMBER(L73),L73=IF(AND(I73=1,E73="未確認"),1,0)),0,1))))</f>
        <v>0</v>
      </c>
    </row>
    <row r="74" customFormat="false" ht="30" hidden="false" customHeight="true" outlineLevel="0" collapsed="false">
      <c r="A74" s="4"/>
      <c r="B74" s="10"/>
      <c r="C74" s="11"/>
      <c r="D74" s="12"/>
      <c r="E74" s="11"/>
      <c r="F74" s="11"/>
      <c r="G74" s="14"/>
      <c r="H74" s="10"/>
      <c r="I74" s="1" t="str">
        <f aca="false">IF(M74="","",IF(N74&lt;&gt;0,NA(),IF(AND(B74&gt;=入出庫集計!$B$3,B74&lt;=入出庫集計!$E$3),1,0)))</f>
        <v/>
      </c>
      <c r="J74" s="5" t="str">
        <f aca="false">IF(M74="","",IF(N74&lt;&gt;0,NA(),IF(I74&lt;&gt;1,"",IF(E74="未確認","",IF(AND(E74="確定",C74="入庫"),D74,0)))))</f>
        <v/>
      </c>
      <c r="K74" s="5" t="str">
        <f aca="false">IF(M74="","",IF(N74&lt;&gt;0,NA(),IF(I74&lt;&gt;1,"",IF(E74="未確認","",IF(AND(E74="確定",C74="出庫"),D74,0)))))</f>
        <v/>
      </c>
      <c r="L74" s="1" t="str">
        <f aca="false">IF(M74="","",IF(N74&lt;&gt;0,NA(),IF(AND(I74=1,E74="未確認"),1,0)))</f>
        <v/>
      </c>
      <c r="M74" s="1" t="str">
        <f aca="false">IF(COUNTA(A74:H74)=0,"",IF(NOT(AND(ISTEXT(A74),LEN(A74)=8,EXACT(LEFT(A74,4),"MOV-"),ISNUMBER(FIND(MID(A74,5,1)&amp;"x","0x1x2x3x4x5x6x7x8x9x")),ISNUMBER(FIND(MID(A74,6,1)&amp;"x","0x1x2x3x4x5x6x7x8x9x")),ISNUMBER(FIND(MID(A74,7,1)&amp;"x","0x1x2x3x4x5x6x7x8x9x")),ISNUMBER(FIND(MID(A74,8,1)&amp;"x","0x1x2x3x4x5x6x7x8x9x")))),"IDはMOV-と半角数字4桁",IF(COUNTIFS($A$8:$A$107,A74)&gt;1,"記録IDが重複",IF(NOT(IF(ISNUMBER(B74),AND(B74&gt;=43831,B74&lt;73051,B74=INT(B74)),FALSE())),"発生日は時刻なしで必須",IF(NOT(OR(C74="入庫",C74="出庫")),"入出区分を確認",IF(NOT(OR(E74="確定",E74="取消",E74="未確認")),"状態を確認",IF(NOT(OR(F74="新規",F74="訂正",F74="逆移動")),"種別を確認",IF(AND(E74&lt;&gt;"未確認",NOT(IF(ISNUMBER(D74),AND(D74&gt;=1,D74&lt;=1000000,D74=INT(D74)),FALSE()))),"確定/取消の数量は1〜100万個の整数",IF(AND(E74="未確認",COUNTA(D74)&gt;0),"未確認の数量は空欄",IF(NOT(IF(ISNUMBER(H74),AND(H74&gt;=43831,H74&lt;73051,H74=INT(H74)),FALSE())),"記録確認日は時刻なしで必須",IF(OR(B74&gt;H74,H74&gt;入出庫集計!$B$4),"発生日≦確認日≦基準日を確認",IF(AND(F74="新規",COUNTA(G74)&gt;0),"新規の参照元は空欄",IF(AND(F74&lt;&gt;"新規",NOT(AND(ISTEXT(G74),LEN(G74)=8,EXACT(LEFT(G74,4),"MOV-"),ISNUMBER(FIND(MID(G74,5,1)&amp;"x","0x1x2x3x4x5x6x7x8x9x")),ISNUMBER(FIND(MID(G74,6,1)&amp;"x","0x1x2x3x4x5x6x7x8x9x")),ISNUMBER(FIND(MID(G74,7,1)&amp;"x","0x1x2x3x4x5x6x7x8x9x")),ISNUMBER(FIND(MID(G74,8,1)&amp;"x","0x1x2x3x4x5x6x7x8x9x"))))),"訂正/逆移動の参照元IDが必須",IF(AND(F74&lt;&gt;"新規",G74&gt;=A74),"参照元は自分より小さいID",IF(AND(F74&lt;&gt;"新規",COUNTIFS($A$8:$A$107,G74)&lt;&gt;1),"参照元が一意にありません",IF(AND(F74&lt;&gt;"新規",COUNTIFS($A$8:$A$107,G74,$F$8:$F$107,"新規")+COUNTIFS($A$8:$A$107,G74,$F$8:$F$107,"訂正")&lt;&gt;1),"逆移動を訂正/逆移動の元にできません",IF(AND(F74="訂正",COUNTIFS($A$8:$A$107,G74,$E$8:$E$107,"取消")&lt;&gt;1),"訂正の参照元は取消済が必要",IF(AND(F74="訂正",COUNTIFS($F$8:$F$107,"訂正",$G$8:$G$107,G74)&gt;1),"同じ元記録への訂正は1行まで",IF(AND(F74="逆移動",E74&lt;&gt;"取消",COUNTIFS($A$8:$A$107,G74,$E$8:$E$107,"確定")&lt;&gt;1),"有効な逆移動の元は確定が必要",IF(AND(F74="逆移動",E74="取消",COUNTIFS($A$8:$A$107,G74,$E$8:$E$107,"確定")+COUNTIFS($A$8:$A$107,G74,$E$8:$E$107,"取消")&lt;&gt;1),"取消済の逆移動も元の状態を確認",IF(AND(F74="逆移動",COUNTIFS($A$8:$A$107,G74,$C$8:$C$107,"&lt;&gt;"&amp;C74)&lt;&gt;1),"逆移動は元と反対の入出区分",IF(AND(F74="逆移動",B74&lt;SUMIFS($B$8:$B$107,$A$8:$A$107,G74)),"逆移動日が元より前",IF(AND(F74="逆移動",SUMIFS($D$8:$D$107,$F$8:$F$107,"逆移動",$G$8:$G$107,G74,$E$8:$E$107,"確定")&gt;SUMIFS($D$8:$D$107,$A$8:$A$107,G74)),"確定逆移動の合計が元数量を超過","確認済み")))))))))))))))))))))))</f>
        <v/>
      </c>
      <c r="N74" s="1" t="str">
        <f aca="false">IF(M74="","",IF(M74="確認済み",0,1))</f>
        <v/>
      </c>
      <c r="O74" s="1" t="n">
        <f aca="false">IF(COUNTA(A74:H74)=0,IF(AND(M74="",N74="",I74="",J74="",K74="",L74=""),0,1),IF(NOT(AND(ISTEXT(M74),M74=IF(COUNTA(A74:H74)=0,"",IF(NOT(AND(ISTEXT(A74),LEN(A74)=8,EXACT(LEFT(A74,4),"MOV-"),ISNUMBER(FIND(MID(A74,5,1)&amp;"x","0x1x2x3x4x5x6x7x8x9x")),ISNUMBER(FIND(MID(A74,6,1)&amp;"x","0x1x2x3x4x5x6x7x8x9x")),ISNUMBER(FIND(MID(A74,7,1)&amp;"x","0x1x2x3x4x5x6x7x8x9x")),ISNUMBER(FIND(MID(A74,8,1)&amp;"x","0x1x2x3x4x5x6x7x8x9x")))),"IDはMOV-と半角数字4桁",IF(COUNTIFS($A$8:$A$107,A74)&gt;1,"記録IDが重複",IF(NOT(IF(ISNUMBER(B74),AND(B74&gt;=43831,B74&lt;73051,B74=INT(B74)),FALSE())),"発生日は時刻なしで必須",IF(NOT(OR(C74="入庫",C74="出庫")),"入出区分を確認",IF(NOT(OR(E74="確定",E74="取消",E74="未確認")),"状態を確認",IF(NOT(OR(F74="新規",F74="訂正",F74="逆移動")),"種別を確認",IF(AND(E74&lt;&gt;"未確認",NOT(IF(ISNUMBER(D74),AND(D74&gt;=1,D74&lt;=1000000,D74=INT(D74)),FALSE()))),"確定/取消の数量は1〜100万個の整数",IF(AND(E74="未確認",COUNTA(D74)&gt;0),"未確認の数量は空欄",IF(NOT(IF(ISNUMBER(H74),AND(H74&gt;=43831,H74&lt;73051,H74=INT(H74)),FALSE())),"記録確認日は時刻なしで必須",IF(OR(B74&gt;H74,H74&gt;入出庫集計!$B$4),"発生日≦確認日≦基準日を確認",IF(AND(F74="新規",COUNTA(G74)&gt;0),"新規の参照元は空欄",IF(AND(F74&lt;&gt;"新規",NOT(AND(ISTEXT(G74),LEN(G74)=8,EXACT(LEFT(G74,4),"MOV-"),ISNUMBER(FIND(MID(G74,5,1)&amp;"x","0x1x2x3x4x5x6x7x8x9x")),ISNUMBER(FIND(MID(G74,6,1)&amp;"x","0x1x2x3x4x5x6x7x8x9x")),ISNUMBER(FIND(MID(G74,7,1)&amp;"x","0x1x2x3x4x5x6x7x8x9x")),ISNUMBER(FIND(MID(G74,8,1)&amp;"x","0x1x2x3x4x5x6x7x8x9x"))))),"訂正/逆移動の参照元IDが必須",IF(AND(F74&lt;&gt;"新規",G74&gt;=A74),"参照元は自分より小さいID",IF(AND(F74&lt;&gt;"新規",COUNTIFS($A$8:$A$107,G74)&lt;&gt;1),"参照元が一意にありません",IF(AND(F74&lt;&gt;"新規",COUNTIFS($A$8:$A$107,G74,$F$8:$F$107,"新規")+COUNTIFS($A$8:$A$107,G74,$F$8:$F$107,"訂正")&lt;&gt;1),"逆移動を訂正/逆移動の元にできません",IF(AND(F74="訂正",COUNTIFS($A$8:$A$107,G74,$E$8:$E$107,"取消")&lt;&gt;1),"訂正の参照元は取消済が必要",IF(AND(F74="訂正",COUNTIFS($F$8:$F$107,"訂正",$G$8:$G$107,G74)&gt;1),"同じ元記録への訂正は1行まで",IF(AND(F74="逆移動",E74&lt;&gt;"取消",COUNTIFS($A$8:$A$107,G74,$E$8:$E$107,"確定")&lt;&gt;1),"有効な逆移動の元は確定が必要",IF(AND(F74="逆移動",E74="取消",COUNTIFS($A$8:$A$107,G74,$E$8:$E$107,"確定")+COUNTIFS($A$8:$A$107,G74,$E$8:$E$107,"取消")&lt;&gt;1),"取消済の逆移動も元の状態を確認",IF(AND(F74="逆移動",COUNTIFS($A$8:$A$107,G74,$C$8:$C$107,"&lt;&gt;"&amp;C74)&lt;&gt;1),"逆移動は元と反対の入出区分",IF(AND(F74="逆移動",B74&lt;SUMIFS($B$8:$B$107,$A$8:$A$107,G74)),"逆移動日が元より前",IF(AND(F74="逆移動",SUMIFS($D$8:$D$107,$F$8:$F$107,"逆移動",$G$8:$G$107,G74,$E$8:$E$107,"確定")&gt;SUMIFS($D$8:$D$107,$A$8:$A$107,G74)),"確定逆移動の合計が元数量を超過","確認済み"))))))))))))))))))))))),ISNUMBER(N74),N74=IF(M74="確認済み",0,1))),1,IF(N74&lt;&gt;0,0,IF(AND(ISNUMBER(I74),I74=IF(AND(B74&gt;=入出庫集計!$B$3,B74&lt;=入出庫集計!$E$3),1,0),IF(OR(I74&lt;&gt;1,E74="未確認"),ISTEXT(J74),ISNUMBER(J74)),J74=IF(I74&lt;&gt;1,"",IF(E74="未確認","",IF(AND(E74="確定",C74="入庫"),D74,0))),IF(OR(I74&lt;&gt;1,E74="未確認"),ISTEXT(K74),ISNUMBER(K74)),K74=IF(I74&lt;&gt;1,"",IF(E74="未確認","",IF(AND(E74="確定",C74="出庫"),D74,0))),ISNUMBER(L74),L74=IF(AND(I74=1,E74="未確認"),1,0)),0,1))))</f>
        <v>0</v>
      </c>
    </row>
    <row r="75" customFormat="false" ht="30" hidden="false" customHeight="true" outlineLevel="0" collapsed="false">
      <c r="A75" s="4"/>
      <c r="B75" s="10"/>
      <c r="C75" s="11"/>
      <c r="D75" s="12"/>
      <c r="E75" s="11"/>
      <c r="F75" s="11"/>
      <c r="G75" s="14"/>
      <c r="H75" s="10"/>
      <c r="I75" s="1" t="str">
        <f aca="false">IF(M75="","",IF(N75&lt;&gt;0,NA(),IF(AND(B75&gt;=入出庫集計!$B$3,B75&lt;=入出庫集計!$E$3),1,0)))</f>
        <v/>
      </c>
      <c r="J75" s="5" t="str">
        <f aca="false">IF(M75="","",IF(N75&lt;&gt;0,NA(),IF(I75&lt;&gt;1,"",IF(E75="未確認","",IF(AND(E75="確定",C75="入庫"),D75,0)))))</f>
        <v/>
      </c>
      <c r="K75" s="5" t="str">
        <f aca="false">IF(M75="","",IF(N75&lt;&gt;0,NA(),IF(I75&lt;&gt;1,"",IF(E75="未確認","",IF(AND(E75="確定",C75="出庫"),D75,0)))))</f>
        <v/>
      </c>
      <c r="L75" s="1" t="str">
        <f aca="false">IF(M75="","",IF(N75&lt;&gt;0,NA(),IF(AND(I75=1,E75="未確認"),1,0)))</f>
        <v/>
      </c>
      <c r="M75" s="1" t="str">
        <f aca="false">IF(COUNTA(A75:H75)=0,"",IF(NOT(AND(ISTEXT(A75),LEN(A75)=8,EXACT(LEFT(A75,4),"MOV-"),ISNUMBER(FIND(MID(A75,5,1)&amp;"x","0x1x2x3x4x5x6x7x8x9x")),ISNUMBER(FIND(MID(A75,6,1)&amp;"x","0x1x2x3x4x5x6x7x8x9x")),ISNUMBER(FIND(MID(A75,7,1)&amp;"x","0x1x2x3x4x5x6x7x8x9x")),ISNUMBER(FIND(MID(A75,8,1)&amp;"x","0x1x2x3x4x5x6x7x8x9x")))),"IDはMOV-と半角数字4桁",IF(COUNTIFS($A$8:$A$107,A75)&gt;1,"記録IDが重複",IF(NOT(IF(ISNUMBER(B75),AND(B75&gt;=43831,B75&lt;73051,B75=INT(B75)),FALSE())),"発生日は時刻なしで必須",IF(NOT(OR(C75="入庫",C75="出庫")),"入出区分を確認",IF(NOT(OR(E75="確定",E75="取消",E75="未確認")),"状態を確認",IF(NOT(OR(F75="新規",F75="訂正",F75="逆移動")),"種別を確認",IF(AND(E75&lt;&gt;"未確認",NOT(IF(ISNUMBER(D75),AND(D75&gt;=1,D75&lt;=1000000,D75=INT(D75)),FALSE()))),"確定/取消の数量は1〜100万個の整数",IF(AND(E75="未確認",COUNTA(D75)&gt;0),"未確認の数量は空欄",IF(NOT(IF(ISNUMBER(H75),AND(H75&gt;=43831,H75&lt;73051,H75=INT(H75)),FALSE())),"記録確認日は時刻なしで必須",IF(OR(B75&gt;H75,H75&gt;入出庫集計!$B$4),"発生日≦確認日≦基準日を確認",IF(AND(F75="新規",COUNTA(G75)&gt;0),"新規の参照元は空欄",IF(AND(F75&lt;&gt;"新規",NOT(AND(ISTEXT(G75),LEN(G75)=8,EXACT(LEFT(G75,4),"MOV-"),ISNUMBER(FIND(MID(G75,5,1)&amp;"x","0x1x2x3x4x5x6x7x8x9x")),ISNUMBER(FIND(MID(G75,6,1)&amp;"x","0x1x2x3x4x5x6x7x8x9x")),ISNUMBER(FIND(MID(G75,7,1)&amp;"x","0x1x2x3x4x5x6x7x8x9x")),ISNUMBER(FIND(MID(G75,8,1)&amp;"x","0x1x2x3x4x5x6x7x8x9x"))))),"訂正/逆移動の参照元IDが必須",IF(AND(F75&lt;&gt;"新規",G75&gt;=A75),"参照元は自分より小さいID",IF(AND(F75&lt;&gt;"新規",COUNTIFS($A$8:$A$107,G75)&lt;&gt;1),"参照元が一意にありません",IF(AND(F75&lt;&gt;"新規",COUNTIFS($A$8:$A$107,G75,$F$8:$F$107,"新規")+COUNTIFS($A$8:$A$107,G75,$F$8:$F$107,"訂正")&lt;&gt;1),"逆移動を訂正/逆移動の元にできません",IF(AND(F75="訂正",COUNTIFS($A$8:$A$107,G75,$E$8:$E$107,"取消")&lt;&gt;1),"訂正の参照元は取消済が必要",IF(AND(F75="訂正",COUNTIFS($F$8:$F$107,"訂正",$G$8:$G$107,G75)&gt;1),"同じ元記録への訂正は1行まで",IF(AND(F75="逆移動",E75&lt;&gt;"取消",COUNTIFS($A$8:$A$107,G75,$E$8:$E$107,"確定")&lt;&gt;1),"有効な逆移動の元は確定が必要",IF(AND(F75="逆移動",E75="取消",COUNTIFS($A$8:$A$107,G75,$E$8:$E$107,"確定")+COUNTIFS($A$8:$A$107,G75,$E$8:$E$107,"取消")&lt;&gt;1),"取消済の逆移動も元の状態を確認",IF(AND(F75="逆移動",COUNTIFS($A$8:$A$107,G75,$C$8:$C$107,"&lt;&gt;"&amp;C75)&lt;&gt;1),"逆移動は元と反対の入出区分",IF(AND(F75="逆移動",B75&lt;SUMIFS($B$8:$B$107,$A$8:$A$107,G75)),"逆移動日が元より前",IF(AND(F75="逆移動",SUMIFS($D$8:$D$107,$F$8:$F$107,"逆移動",$G$8:$G$107,G75,$E$8:$E$107,"確定")&gt;SUMIFS($D$8:$D$107,$A$8:$A$107,G75)),"確定逆移動の合計が元数量を超過","確認済み")))))))))))))))))))))))</f>
        <v/>
      </c>
      <c r="N75" s="1" t="str">
        <f aca="false">IF(M75="","",IF(M75="確認済み",0,1))</f>
        <v/>
      </c>
      <c r="O75" s="1" t="n">
        <f aca="false">IF(COUNTA(A75:H75)=0,IF(AND(M75="",N75="",I75="",J75="",K75="",L75=""),0,1),IF(NOT(AND(ISTEXT(M75),M75=IF(COUNTA(A75:H75)=0,"",IF(NOT(AND(ISTEXT(A75),LEN(A75)=8,EXACT(LEFT(A75,4),"MOV-"),ISNUMBER(FIND(MID(A75,5,1)&amp;"x","0x1x2x3x4x5x6x7x8x9x")),ISNUMBER(FIND(MID(A75,6,1)&amp;"x","0x1x2x3x4x5x6x7x8x9x")),ISNUMBER(FIND(MID(A75,7,1)&amp;"x","0x1x2x3x4x5x6x7x8x9x")),ISNUMBER(FIND(MID(A75,8,1)&amp;"x","0x1x2x3x4x5x6x7x8x9x")))),"IDはMOV-と半角数字4桁",IF(COUNTIFS($A$8:$A$107,A75)&gt;1,"記録IDが重複",IF(NOT(IF(ISNUMBER(B75),AND(B75&gt;=43831,B75&lt;73051,B75=INT(B75)),FALSE())),"発生日は時刻なしで必須",IF(NOT(OR(C75="入庫",C75="出庫")),"入出区分を確認",IF(NOT(OR(E75="確定",E75="取消",E75="未確認")),"状態を確認",IF(NOT(OR(F75="新規",F75="訂正",F75="逆移動")),"種別を確認",IF(AND(E75&lt;&gt;"未確認",NOT(IF(ISNUMBER(D75),AND(D75&gt;=1,D75&lt;=1000000,D75=INT(D75)),FALSE()))),"確定/取消の数量は1〜100万個の整数",IF(AND(E75="未確認",COUNTA(D75)&gt;0),"未確認の数量は空欄",IF(NOT(IF(ISNUMBER(H75),AND(H75&gt;=43831,H75&lt;73051,H75=INT(H75)),FALSE())),"記録確認日は時刻なしで必須",IF(OR(B75&gt;H75,H75&gt;入出庫集計!$B$4),"発生日≦確認日≦基準日を確認",IF(AND(F75="新規",COUNTA(G75)&gt;0),"新規の参照元は空欄",IF(AND(F75&lt;&gt;"新規",NOT(AND(ISTEXT(G75),LEN(G75)=8,EXACT(LEFT(G75,4),"MOV-"),ISNUMBER(FIND(MID(G75,5,1)&amp;"x","0x1x2x3x4x5x6x7x8x9x")),ISNUMBER(FIND(MID(G75,6,1)&amp;"x","0x1x2x3x4x5x6x7x8x9x")),ISNUMBER(FIND(MID(G75,7,1)&amp;"x","0x1x2x3x4x5x6x7x8x9x")),ISNUMBER(FIND(MID(G75,8,1)&amp;"x","0x1x2x3x4x5x6x7x8x9x"))))),"訂正/逆移動の参照元IDが必須",IF(AND(F75&lt;&gt;"新規",G75&gt;=A75),"参照元は自分より小さいID",IF(AND(F75&lt;&gt;"新規",COUNTIFS($A$8:$A$107,G75)&lt;&gt;1),"参照元が一意にありません",IF(AND(F75&lt;&gt;"新規",COUNTIFS($A$8:$A$107,G75,$F$8:$F$107,"新規")+COUNTIFS($A$8:$A$107,G75,$F$8:$F$107,"訂正")&lt;&gt;1),"逆移動を訂正/逆移動の元にできません",IF(AND(F75="訂正",COUNTIFS($A$8:$A$107,G75,$E$8:$E$107,"取消")&lt;&gt;1),"訂正の参照元は取消済が必要",IF(AND(F75="訂正",COUNTIFS($F$8:$F$107,"訂正",$G$8:$G$107,G75)&gt;1),"同じ元記録への訂正は1行まで",IF(AND(F75="逆移動",E75&lt;&gt;"取消",COUNTIFS($A$8:$A$107,G75,$E$8:$E$107,"確定")&lt;&gt;1),"有効な逆移動の元は確定が必要",IF(AND(F75="逆移動",E75="取消",COUNTIFS($A$8:$A$107,G75,$E$8:$E$107,"確定")+COUNTIFS($A$8:$A$107,G75,$E$8:$E$107,"取消")&lt;&gt;1),"取消済の逆移動も元の状態を確認",IF(AND(F75="逆移動",COUNTIFS($A$8:$A$107,G75,$C$8:$C$107,"&lt;&gt;"&amp;C75)&lt;&gt;1),"逆移動は元と反対の入出区分",IF(AND(F75="逆移動",B75&lt;SUMIFS($B$8:$B$107,$A$8:$A$107,G75)),"逆移動日が元より前",IF(AND(F75="逆移動",SUMIFS($D$8:$D$107,$F$8:$F$107,"逆移動",$G$8:$G$107,G75,$E$8:$E$107,"確定")&gt;SUMIFS($D$8:$D$107,$A$8:$A$107,G75)),"確定逆移動の合計が元数量を超過","確認済み"))))))))))))))))))))))),ISNUMBER(N75),N75=IF(M75="確認済み",0,1))),1,IF(N75&lt;&gt;0,0,IF(AND(ISNUMBER(I75),I75=IF(AND(B75&gt;=入出庫集計!$B$3,B75&lt;=入出庫集計!$E$3),1,0),IF(OR(I75&lt;&gt;1,E75="未確認"),ISTEXT(J75),ISNUMBER(J75)),J75=IF(I75&lt;&gt;1,"",IF(E75="未確認","",IF(AND(E75="確定",C75="入庫"),D75,0))),IF(OR(I75&lt;&gt;1,E75="未確認"),ISTEXT(K75),ISNUMBER(K75)),K75=IF(I75&lt;&gt;1,"",IF(E75="未確認","",IF(AND(E75="確定",C75="出庫"),D75,0))),ISNUMBER(L75),L75=IF(AND(I75=1,E75="未確認"),1,0)),0,1))))</f>
        <v>0</v>
      </c>
    </row>
    <row r="76" customFormat="false" ht="30" hidden="false" customHeight="true" outlineLevel="0" collapsed="false">
      <c r="A76" s="4"/>
      <c r="B76" s="10"/>
      <c r="C76" s="11"/>
      <c r="D76" s="12"/>
      <c r="E76" s="11"/>
      <c r="F76" s="11"/>
      <c r="G76" s="14"/>
      <c r="H76" s="10"/>
      <c r="I76" s="1" t="str">
        <f aca="false">IF(M76="","",IF(N76&lt;&gt;0,NA(),IF(AND(B76&gt;=入出庫集計!$B$3,B76&lt;=入出庫集計!$E$3),1,0)))</f>
        <v/>
      </c>
      <c r="J76" s="5" t="str">
        <f aca="false">IF(M76="","",IF(N76&lt;&gt;0,NA(),IF(I76&lt;&gt;1,"",IF(E76="未確認","",IF(AND(E76="確定",C76="入庫"),D76,0)))))</f>
        <v/>
      </c>
      <c r="K76" s="5" t="str">
        <f aca="false">IF(M76="","",IF(N76&lt;&gt;0,NA(),IF(I76&lt;&gt;1,"",IF(E76="未確認","",IF(AND(E76="確定",C76="出庫"),D76,0)))))</f>
        <v/>
      </c>
      <c r="L76" s="1" t="str">
        <f aca="false">IF(M76="","",IF(N76&lt;&gt;0,NA(),IF(AND(I76=1,E76="未確認"),1,0)))</f>
        <v/>
      </c>
      <c r="M76" s="1" t="str">
        <f aca="false">IF(COUNTA(A76:H76)=0,"",IF(NOT(AND(ISTEXT(A76),LEN(A76)=8,EXACT(LEFT(A76,4),"MOV-"),ISNUMBER(FIND(MID(A76,5,1)&amp;"x","0x1x2x3x4x5x6x7x8x9x")),ISNUMBER(FIND(MID(A76,6,1)&amp;"x","0x1x2x3x4x5x6x7x8x9x")),ISNUMBER(FIND(MID(A76,7,1)&amp;"x","0x1x2x3x4x5x6x7x8x9x")),ISNUMBER(FIND(MID(A76,8,1)&amp;"x","0x1x2x3x4x5x6x7x8x9x")))),"IDはMOV-と半角数字4桁",IF(COUNTIFS($A$8:$A$107,A76)&gt;1,"記録IDが重複",IF(NOT(IF(ISNUMBER(B76),AND(B76&gt;=43831,B76&lt;73051,B76=INT(B76)),FALSE())),"発生日は時刻なしで必須",IF(NOT(OR(C76="入庫",C76="出庫")),"入出区分を確認",IF(NOT(OR(E76="確定",E76="取消",E76="未確認")),"状態を確認",IF(NOT(OR(F76="新規",F76="訂正",F76="逆移動")),"種別を確認",IF(AND(E76&lt;&gt;"未確認",NOT(IF(ISNUMBER(D76),AND(D76&gt;=1,D76&lt;=1000000,D76=INT(D76)),FALSE()))),"確定/取消の数量は1〜100万個の整数",IF(AND(E76="未確認",COUNTA(D76)&gt;0),"未確認の数量は空欄",IF(NOT(IF(ISNUMBER(H76),AND(H76&gt;=43831,H76&lt;73051,H76=INT(H76)),FALSE())),"記録確認日は時刻なしで必須",IF(OR(B76&gt;H76,H76&gt;入出庫集計!$B$4),"発生日≦確認日≦基準日を確認",IF(AND(F76="新規",COUNTA(G76)&gt;0),"新規の参照元は空欄",IF(AND(F76&lt;&gt;"新規",NOT(AND(ISTEXT(G76),LEN(G76)=8,EXACT(LEFT(G76,4),"MOV-"),ISNUMBER(FIND(MID(G76,5,1)&amp;"x","0x1x2x3x4x5x6x7x8x9x")),ISNUMBER(FIND(MID(G76,6,1)&amp;"x","0x1x2x3x4x5x6x7x8x9x")),ISNUMBER(FIND(MID(G76,7,1)&amp;"x","0x1x2x3x4x5x6x7x8x9x")),ISNUMBER(FIND(MID(G76,8,1)&amp;"x","0x1x2x3x4x5x6x7x8x9x"))))),"訂正/逆移動の参照元IDが必須",IF(AND(F76&lt;&gt;"新規",G76&gt;=A76),"参照元は自分より小さいID",IF(AND(F76&lt;&gt;"新規",COUNTIFS($A$8:$A$107,G76)&lt;&gt;1),"参照元が一意にありません",IF(AND(F76&lt;&gt;"新規",COUNTIFS($A$8:$A$107,G76,$F$8:$F$107,"新規")+COUNTIFS($A$8:$A$107,G76,$F$8:$F$107,"訂正")&lt;&gt;1),"逆移動を訂正/逆移動の元にできません",IF(AND(F76="訂正",COUNTIFS($A$8:$A$107,G76,$E$8:$E$107,"取消")&lt;&gt;1),"訂正の参照元は取消済が必要",IF(AND(F76="訂正",COUNTIFS($F$8:$F$107,"訂正",$G$8:$G$107,G76)&gt;1),"同じ元記録への訂正は1行まで",IF(AND(F76="逆移動",E76&lt;&gt;"取消",COUNTIFS($A$8:$A$107,G76,$E$8:$E$107,"確定")&lt;&gt;1),"有効な逆移動の元は確定が必要",IF(AND(F76="逆移動",E76="取消",COUNTIFS($A$8:$A$107,G76,$E$8:$E$107,"確定")+COUNTIFS($A$8:$A$107,G76,$E$8:$E$107,"取消")&lt;&gt;1),"取消済の逆移動も元の状態を確認",IF(AND(F76="逆移動",COUNTIFS($A$8:$A$107,G76,$C$8:$C$107,"&lt;&gt;"&amp;C76)&lt;&gt;1),"逆移動は元と反対の入出区分",IF(AND(F76="逆移動",B76&lt;SUMIFS($B$8:$B$107,$A$8:$A$107,G76)),"逆移動日が元より前",IF(AND(F76="逆移動",SUMIFS($D$8:$D$107,$F$8:$F$107,"逆移動",$G$8:$G$107,G76,$E$8:$E$107,"確定")&gt;SUMIFS($D$8:$D$107,$A$8:$A$107,G76)),"確定逆移動の合計が元数量を超過","確認済み")))))))))))))))))))))))</f>
        <v/>
      </c>
      <c r="N76" s="1" t="str">
        <f aca="false">IF(M76="","",IF(M76="確認済み",0,1))</f>
        <v/>
      </c>
      <c r="O76" s="1" t="n">
        <f aca="false">IF(COUNTA(A76:H76)=0,IF(AND(M76="",N76="",I76="",J76="",K76="",L76=""),0,1),IF(NOT(AND(ISTEXT(M76),M76=IF(COUNTA(A76:H76)=0,"",IF(NOT(AND(ISTEXT(A76),LEN(A76)=8,EXACT(LEFT(A76,4),"MOV-"),ISNUMBER(FIND(MID(A76,5,1)&amp;"x","0x1x2x3x4x5x6x7x8x9x")),ISNUMBER(FIND(MID(A76,6,1)&amp;"x","0x1x2x3x4x5x6x7x8x9x")),ISNUMBER(FIND(MID(A76,7,1)&amp;"x","0x1x2x3x4x5x6x7x8x9x")),ISNUMBER(FIND(MID(A76,8,1)&amp;"x","0x1x2x3x4x5x6x7x8x9x")))),"IDはMOV-と半角数字4桁",IF(COUNTIFS($A$8:$A$107,A76)&gt;1,"記録IDが重複",IF(NOT(IF(ISNUMBER(B76),AND(B76&gt;=43831,B76&lt;73051,B76=INT(B76)),FALSE())),"発生日は時刻なしで必須",IF(NOT(OR(C76="入庫",C76="出庫")),"入出区分を確認",IF(NOT(OR(E76="確定",E76="取消",E76="未確認")),"状態を確認",IF(NOT(OR(F76="新規",F76="訂正",F76="逆移動")),"種別を確認",IF(AND(E76&lt;&gt;"未確認",NOT(IF(ISNUMBER(D76),AND(D76&gt;=1,D76&lt;=1000000,D76=INT(D76)),FALSE()))),"確定/取消の数量は1〜100万個の整数",IF(AND(E76="未確認",COUNTA(D76)&gt;0),"未確認の数量は空欄",IF(NOT(IF(ISNUMBER(H76),AND(H76&gt;=43831,H76&lt;73051,H76=INT(H76)),FALSE())),"記録確認日は時刻なしで必須",IF(OR(B76&gt;H76,H76&gt;入出庫集計!$B$4),"発生日≦確認日≦基準日を確認",IF(AND(F76="新規",COUNTA(G76)&gt;0),"新規の参照元は空欄",IF(AND(F76&lt;&gt;"新規",NOT(AND(ISTEXT(G76),LEN(G76)=8,EXACT(LEFT(G76,4),"MOV-"),ISNUMBER(FIND(MID(G76,5,1)&amp;"x","0x1x2x3x4x5x6x7x8x9x")),ISNUMBER(FIND(MID(G76,6,1)&amp;"x","0x1x2x3x4x5x6x7x8x9x")),ISNUMBER(FIND(MID(G76,7,1)&amp;"x","0x1x2x3x4x5x6x7x8x9x")),ISNUMBER(FIND(MID(G76,8,1)&amp;"x","0x1x2x3x4x5x6x7x8x9x"))))),"訂正/逆移動の参照元IDが必須",IF(AND(F76&lt;&gt;"新規",G76&gt;=A76),"参照元は自分より小さいID",IF(AND(F76&lt;&gt;"新規",COUNTIFS($A$8:$A$107,G76)&lt;&gt;1),"参照元が一意にありません",IF(AND(F76&lt;&gt;"新規",COUNTIFS($A$8:$A$107,G76,$F$8:$F$107,"新規")+COUNTIFS($A$8:$A$107,G76,$F$8:$F$107,"訂正")&lt;&gt;1),"逆移動を訂正/逆移動の元にできません",IF(AND(F76="訂正",COUNTIFS($A$8:$A$107,G76,$E$8:$E$107,"取消")&lt;&gt;1),"訂正の参照元は取消済が必要",IF(AND(F76="訂正",COUNTIFS($F$8:$F$107,"訂正",$G$8:$G$107,G76)&gt;1),"同じ元記録への訂正は1行まで",IF(AND(F76="逆移動",E76&lt;&gt;"取消",COUNTIFS($A$8:$A$107,G76,$E$8:$E$107,"確定")&lt;&gt;1),"有効な逆移動の元は確定が必要",IF(AND(F76="逆移動",E76="取消",COUNTIFS($A$8:$A$107,G76,$E$8:$E$107,"確定")+COUNTIFS($A$8:$A$107,G76,$E$8:$E$107,"取消")&lt;&gt;1),"取消済の逆移動も元の状態を確認",IF(AND(F76="逆移動",COUNTIFS($A$8:$A$107,G76,$C$8:$C$107,"&lt;&gt;"&amp;C76)&lt;&gt;1),"逆移動は元と反対の入出区分",IF(AND(F76="逆移動",B76&lt;SUMIFS($B$8:$B$107,$A$8:$A$107,G76)),"逆移動日が元より前",IF(AND(F76="逆移動",SUMIFS($D$8:$D$107,$F$8:$F$107,"逆移動",$G$8:$G$107,G76,$E$8:$E$107,"確定")&gt;SUMIFS($D$8:$D$107,$A$8:$A$107,G76)),"確定逆移動の合計が元数量を超過","確認済み"))))))))))))))))))))))),ISNUMBER(N76),N76=IF(M76="確認済み",0,1))),1,IF(N76&lt;&gt;0,0,IF(AND(ISNUMBER(I76),I76=IF(AND(B76&gt;=入出庫集計!$B$3,B76&lt;=入出庫集計!$E$3),1,0),IF(OR(I76&lt;&gt;1,E76="未確認"),ISTEXT(J76),ISNUMBER(J76)),J76=IF(I76&lt;&gt;1,"",IF(E76="未確認","",IF(AND(E76="確定",C76="入庫"),D76,0))),IF(OR(I76&lt;&gt;1,E76="未確認"),ISTEXT(K76),ISNUMBER(K76)),K76=IF(I76&lt;&gt;1,"",IF(E76="未確認","",IF(AND(E76="確定",C76="出庫"),D76,0))),ISNUMBER(L76),L76=IF(AND(I76=1,E76="未確認"),1,0)),0,1))))</f>
        <v>0</v>
      </c>
    </row>
    <row r="77" customFormat="false" ht="30" hidden="false" customHeight="true" outlineLevel="0" collapsed="false">
      <c r="A77" s="4"/>
      <c r="B77" s="10"/>
      <c r="C77" s="11"/>
      <c r="D77" s="12"/>
      <c r="E77" s="11"/>
      <c r="F77" s="11"/>
      <c r="G77" s="14"/>
      <c r="H77" s="10"/>
      <c r="I77" s="1" t="str">
        <f aca="false">IF(M77="","",IF(N77&lt;&gt;0,NA(),IF(AND(B77&gt;=入出庫集計!$B$3,B77&lt;=入出庫集計!$E$3),1,0)))</f>
        <v/>
      </c>
      <c r="J77" s="5" t="str">
        <f aca="false">IF(M77="","",IF(N77&lt;&gt;0,NA(),IF(I77&lt;&gt;1,"",IF(E77="未確認","",IF(AND(E77="確定",C77="入庫"),D77,0)))))</f>
        <v/>
      </c>
      <c r="K77" s="5" t="str">
        <f aca="false">IF(M77="","",IF(N77&lt;&gt;0,NA(),IF(I77&lt;&gt;1,"",IF(E77="未確認","",IF(AND(E77="確定",C77="出庫"),D77,0)))))</f>
        <v/>
      </c>
      <c r="L77" s="1" t="str">
        <f aca="false">IF(M77="","",IF(N77&lt;&gt;0,NA(),IF(AND(I77=1,E77="未確認"),1,0)))</f>
        <v/>
      </c>
      <c r="M77" s="1" t="str">
        <f aca="false">IF(COUNTA(A77:H77)=0,"",IF(NOT(AND(ISTEXT(A77),LEN(A77)=8,EXACT(LEFT(A77,4),"MOV-"),ISNUMBER(FIND(MID(A77,5,1)&amp;"x","0x1x2x3x4x5x6x7x8x9x")),ISNUMBER(FIND(MID(A77,6,1)&amp;"x","0x1x2x3x4x5x6x7x8x9x")),ISNUMBER(FIND(MID(A77,7,1)&amp;"x","0x1x2x3x4x5x6x7x8x9x")),ISNUMBER(FIND(MID(A77,8,1)&amp;"x","0x1x2x3x4x5x6x7x8x9x")))),"IDはMOV-と半角数字4桁",IF(COUNTIFS($A$8:$A$107,A77)&gt;1,"記録IDが重複",IF(NOT(IF(ISNUMBER(B77),AND(B77&gt;=43831,B77&lt;73051,B77=INT(B77)),FALSE())),"発生日は時刻なしで必須",IF(NOT(OR(C77="入庫",C77="出庫")),"入出区分を確認",IF(NOT(OR(E77="確定",E77="取消",E77="未確認")),"状態を確認",IF(NOT(OR(F77="新規",F77="訂正",F77="逆移動")),"種別を確認",IF(AND(E77&lt;&gt;"未確認",NOT(IF(ISNUMBER(D77),AND(D77&gt;=1,D77&lt;=1000000,D77=INT(D77)),FALSE()))),"確定/取消の数量は1〜100万個の整数",IF(AND(E77="未確認",COUNTA(D77)&gt;0),"未確認の数量は空欄",IF(NOT(IF(ISNUMBER(H77),AND(H77&gt;=43831,H77&lt;73051,H77=INT(H77)),FALSE())),"記録確認日は時刻なしで必須",IF(OR(B77&gt;H77,H77&gt;入出庫集計!$B$4),"発生日≦確認日≦基準日を確認",IF(AND(F77="新規",COUNTA(G77)&gt;0),"新規の参照元は空欄",IF(AND(F77&lt;&gt;"新規",NOT(AND(ISTEXT(G77),LEN(G77)=8,EXACT(LEFT(G77,4),"MOV-"),ISNUMBER(FIND(MID(G77,5,1)&amp;"x","0x1x2x3x4x5x6x7x8x9x")),ISNUMBER(FIND(MID(G77,6,1)&amp;"x","0x1x2x3x4x5x6x7x8x9x")),ISNUMBER(FIND(MID(G77,7,1)&amp;"x","0x1x2x3x4x5x6x7x8x9x")),ISNUMBER(FIND(MID(G77,8,1)&amp;"x","0x1x2x3x4x5x6x7x8x9x"))))),"訂正/逆移動の参照元IDが必須",IF(AND(F77&lt;&gt;"新規",G77&gt;=A77),"参照元は自分より小さいID",IF(AND(F77&lt;&gt;"新規",COUNTIFS($A$8:$A$107,G77)&lt;&gt;1),"参照元が一意にありません",IF(AND(F77&lt;&gt;"新規",COUNTIFS($A$8:$A$107,G77,$F$8:$F$107,"新規")+COUNTIFS($A$8:$A$107,G77,$F$8:$F$107,"訂正")&lt;&gt;1),"逆移動を訂正/逆移動の元にできません",IF(AND(F77="訂正",COUNTIFS($A$8:$A$107,G77,$E$8:$E$107,"取消")&lt;&gt;1),"訂正の参照元は取消済が必要",IF(AND(F77="訂正",COUNTIFS($F$8:$F$107,"訂正",$G$8:$G$107,G77)&gt;1),"同じ元記録への訂正は1行まで",IF(AND(F77="逆移動",E77&lt;&gt;"取消",COUNTIFS($A$8:$A$107,G77,$E$8:$E$107,"確定")&lt;&gt;1),"有効な逆移動の元は確定が必要",IF(AND(F77="逆移動",E77="取消",COUNTIFS($A$8:$A$107,G77,$E$8:$E$107,"確定")+COUNTIFS($A$8:$A$107,G77,$E$8:$E$107,"取消")&lt;&gt;1),"取消済の逆移動も元の状態を確認",IF(AND(F77="逆移動",COUNTIFS($A$8:$A$107,G77,$C$8:$C$107,"&lt;&gt;"&amp;C77)&lt;&gt;1),"逆移動は元と反対の入出区分",IF(AND(F77="逆移動",B77&lt;SUMIFS($B$8:$B$107,$A$8:$A$107,G77)),"逆移動日が元より前",IF(AND(F77="逆移動",SUMIFS($D$8:$D$107,$F$8:$F$107,"逆移動",$G$8:$G$107,G77,$E$8:$E$107,"確定")&gt;SUMIFS($D$8:$D$107,$A$8:$A$107,G77)),"確定逆移動の合計が元数量を超過","確認済み")))))))))))))))))))))))</f>
        <v/>
      </c>
      <c r="N77" s="1" t="str">
        <f aca="false">IF(M77="","",IF(M77="確認済み",0,1))</f>
        <v/>
      </c>
      <c r="O77" s="1" t="n">
        <f aca="false">IF(COUNTA(A77:H77)=0,IF(AND(M77="",N77="",I77="",J77="",K77="",L77=""),0,1),IF(NOT(AND(ISTEXT(M77),M77=IF(COUNTA(A77:H77)=0,"",IF(NOT(AND(ISTEXT(A77),LEN(A77)=8,EXACT(LEFT(A77,4),"MOV-"),ISNUMBER(FIND(MID(A77,5,1)&amp;"x","0x1x2x3x4x5x6x7x8x9x")),ISNUMBER(FIND(MID(A77,6,1)&amp;"x","0x1x2x3x4x5x6x7x8x9x")),ISNUMBER(FIND(MID(A77,7,1)&amp;"x","0x1x2x3x4x5x6x7x8x9x")),ISNUMBER(FIND(MID(A77,8,1)&amp;"x","0x1x2x3x4x5x6x7x8x9x")))),"IDはMOV-と半角数字4桁",IF(COUNTIFS($A$8:$A$107,A77)&gt;1,"記録IDが重複",IF(NOT(IF(ISNUMBER(B77),AND(B77&gt;=43831,B77&lt;73051,B77=INT(B77)),FALSE())),"発生日は時刻なしで必須",IF(NOT(OR(C77="入庫",C77="出庫")),"入出区分を確認",IF(NOT(OR(E77="確定",E77="取消",E77="未確認")),"状態を確認",IF(NOT(OR(F77="新規",F77="訂正",F77="逆移動")),"種別を確認",IF(AND(E77&lt;&gt;"未確認",NOT(IF(ISNUMBER(D77),AND(D77&gt;=1,D77&lt;=1000000,D77=INT(D77)),FALSE()))),"確定/取消の数量は1〜100万個の整数",IF(AND(E77="未確認",COUNTA(D77)&gt;0),"未確認の数量は空欄",IF(NOT(IF(ISNUMBER(H77),AND(H77&gt;=43831,H77&lt;73051,H77=INT(H77)),FALSE())),"記録確認日は時刻なしで必須",IF(OR(B77&gt;H77,H77&gt;入出庫集計!$B$4),"発生日≦確認日≦基準日を確認",IF(AND(F77="新規",COUNTA(G77)&gt;0),"新規の参照元は空欄",IF(AND(F77&lt;&gt;"新規",NOT(AND(ISTEXT(G77),LEN(G77)=8,EXACT(LEFT(G77,4),"MOV-"),ISNUMBER(FIND(MID(G77,5,1)&amp;"x","0x1x2x3x4x5x6x7x8x9x")),ISNUMBER(FIND(MID(G77,6,1)&amp;"x","0x1x2x3x4x5x6x7x8x9x")),ISNUMBER(FIND(MID(G77,7,1)&amp;"x","0x1x2x3x4x5x6x7x8x9x")),ISNUMBER(FIND(MID(G77,8,1)&amp;"x","0x1x2x3x4x5x6x7x8x9x"))))),"訂正/逆移動の参照元IDが必須",IF(AND(F77&lt;&gt;"新規",G77&gt;=A77),"参照元は自分より小さいID",IF(AND(F77&lt;&gt;"新規",COUNTIFS($A$8:$A$107,G77)&lt;&gt;1),"参照元が一意にありません",IF(AND(F77&lt;&gt;"新規",COUNTIFS($A$8:$A$107,G77,$F$8:$F$107,"新規")+COUNTIFS($A$8:$A$107,G77,$F$8:$F$107,"訂正")&lt;&gt;1),"逆移動を訂正/逆移動の元にできません",IF(AND(F77="訂正",COUNTIFS($A$8:$A$107,G77,$E$8:$E$107,"取消")&lt;&gt;1),"訂正の参照元は取消済が必要",IF(AND(F77="訂正",COUNTIFS($F$8:$F$107,"訂正",$G$8:$G$107,G77)&gt;1),"同じ元記録への訂正は1行まで",IF(AND(F77="逆移動",E77&lt;&gt;"取消",COUNTIFS($A$8:$A$107,G77,$E$8:$E$107,"確定")&lt;&gt;1),"有効な逆移動の元は確定が必要",IF(AND(F77="逆移動",E77="取消",COUNTIFS($A$8:$A$107,G77,$E$8:$E$107,"確定")+COUNTIFS($A$8:$A$107,G77,$E$8:$E$107,"取消")&lt;&gt;1),"取消済の逆移動も元の状態を確認",IF(AND(F77="逆移動",COUNTIFS($A$8:$A$107,G77,$C$8:$C$107,"&lt;&gt;"&amp;C77)&lt;&gt;1),"逆移動は元と反対の入出区分",IF(AND(F77="逆移動",B77&lt;SUMIFS($B$8:$B$107,$A$8:$A$107,G77)),"逆移動日が元より前",IF(AND(F77="逆移動",SUMIFS($D$8:$D$107,$F$8:$F$107,"逆移動",$G$8:$G$107,G77,$E$8:$E$107,"確定")&gt;SUMIFS($D$8:$D$107,$A$8:$A$107,G77)),"確定逆移動の合計が元数量を超過","確認済み"))))))))))))))))))))))),ISNUMBER(N77),N77=IF(M77="確認済み",0,1))),1,IF(N77&lt;&gt;0,0,IF(AND(ISNUMBER(I77),I77=IF(AND(B77&gt;=入出庫集計!$B$3,B77&lt;=入出庫集計!$E$3),1,0),IF(OR(I77&lt;&gt;1,E77="未確認"),ISTEXT(J77),ISNUMBER(J77)),J77=IF(I77&lt;&gt;1,"",IF(E77="未確認","",IF(AND(E77="確定",C77="入庫"),D77,0))),IF(OR(I77&lt;&gt;1,E77="未確認"),ISTEXT(K77),ISNUMBER(K77)),K77=IF(I77&lt;&gt;1,"",IF(E77="未確認","",IF(AND(E77="確定",C77="出庫"),D77,0))),ISNUMBER(L77),L77=IF(AND(I77=1,E77="未確認"),1,0)),0,1))))</f>
        <v>0</v>
      </c>
    </row>
    <row r="78" customFormat="false" ht="30" hidden="false" customHeight="true" outlineLevel="0" collapsed="false">
      <c r="A78" s="4"/>
      <c r="B78" s="10"/>
      <c r="C78" s="11"/>
      <c r="D78" s="12"/>
      <c r="E78" s="11"/>
      <c r="F78" s="11"/>
      <c r="G78" s="14"/>
      <c r="H78" s="10"/>
      <c r="I78" s="1" t="str">
        <f aca="false">IF(M78="","",IF(N78&lt;&gt;0,NA(),IF(AND(B78&gt;=入出庫集計!$B$3,B78&lt;=入出庫集計!$E$3),1,0)))</f>
        <v/>
      </c>
      <c r="J78" s="5" t="str">
        <f aca="false">IF(M78="","",IF(N78&lt;&gt;0,NA(),IF(I78&lt;&gt;1,"",IF(E78="未確認","",IF(AND(E78="確定",C78="入庫"),D78,0)))))</f>
        <v/>
      </c>
      <c r="K78" s="5" t="str">
        <f aca="false">IF(M78="","",IF(N78&lt;&gt;0,NA(),IF(I78&lt;&gt;1,"",IF(E78="未確認","",IF(AND(E78="確定",C78="出庫"),D78,0)))))</f>
        <v/>
      </c>
      <c r="L78" s="1" t="str">
        <f aca="false">IF(M78="","",IF(N78&lt;&gt;0,NA(),IF(AND(I78=1,E78="未確認"),1,0)))</f>
        <v/>
      </c>
      <c r="M78" s="1" t="str">
        <f aca="false">IF(COUNTA(A78:H78)=0,"",IF(NOT(AND(ISTEXT(A78),LEN(A78)=8,EXACT(LEFT(A78,4),"MOV-"),ISNUMBER(FIND(MID(A78,5,1)&amp;"x","0x1x2x3x4x5x6x7x8x9x")),ISNUMBER(FIND(MID(A78,6,1)&amp;"x","0x1x2x3x4x5x6x7x8x9x")),ISNUMBER(FIND(MID(A78,7,1)&amp;"x","0x1x2x3x4x5x6x7x8x9x")),ISNUMBER(FIND(MID(A78,8,1)&amp;"x","0x1x2x3x4x5x6x7x8x9x")))),"IDはMOV-と半角数字4桁",IF(COUNTIFS($A$8:$A$107,A78)&gt;1,"記録IDが重複",IF(NOT(IF(ISNUMBER(B78),AND(B78&gt;=43831,B78&lt;73051,B78=INT(B78)),FALSE())),"発生日は時刻なしで必須",IF(NOT(OR(C78="入庫",C78="出庫")),"入出区分を確認",IF(NOT(OR(E78="確定",E78="取消",E78="未確認")),"状態を確認",IF(NOT(OR(F78="新規",F78="訂正",F78="逆移動")),"種別を確認",IF(AND(E78&lt;&gt;"未確認",NOT(IF(ISNUMBER(D78),AND(D78&gt;=1,D78&lt;=1000000,D78=INT(D78)),FALSE()))),"確定/取消の数量は1〜100万個の整数",IF(AND(E78="未確認",COUNTA(D78)&gt;0),"未確認の数量は空欄",IF(NOT(IF(ISNUMBER(H78),AND(H78&gt;=43831,H78&lt;73051,H78=INT(H78)),FALSE())),"記録確認日は時刻なしで必須",IF(OR(B78&gt;H78,H78&gt;入出庫集計!$B$4),"発生日≦確認日≦基準日を確認",IF(AND(F78="新規",COUNTA(G78)&gt;0),"新規の参照元は空欄",IF(AND(F78&lt;&gt;"新規",NOT(AND(ISTEXT(G78),LEN(G78)=8,EXACT(LEFT(G78,4),"MOV-"),ISNUMBER(FIND(MID(G78,5,1)&amp;"x","0x1x2x3x4x5x6x7x8x9x")),ISNUMBER(FIND(MID(G78,6,1)&amp;"x","0x1x2x3x4x5x6x7x8x9x")),ISNUMBER(FIND(MID(G78,7,1)&amp;"x","0x1x2x3x4x5x6x7x8x9x")),ISNUMBER(FIND(MID(G78,8,1)&amp;"x","0x1x2x3x4x5x6x7x8x9x"))))),"訂正/逆移動の参照元IDが必須",IF(AND(F78&lt;&gt;"新規",G78&gt;=A78),"参照元は自分より小さいID",IF(AND(F78&lt;&gt;"新規",COUNTIFS($A$8:$A$107,G78)&lt;&gt;1),"参照元が一意にありません",IF(AND(F78&lt;&gt;"新規",COUNTIFS($A$8:$A$107,G78,$F$8:$F$107,"新規")+COUNTIFS($A$8:$A$107,G78,$F$8:$F$107,"訂正")&lt;&gt;1),"逆移動を訂正/逆移動の元にできません",IF(AND(F78="訂正",COUNTIFS($A$8:$A$107,G78,$E$8:$E$107,"取消")&lt;&gt;1),"訂正の参照元は取消済が必要",IF(AND(F78="訂正",COUNTIFS($F$8:$F$107,"訂正",$G$8:$G$107,G78)&gt;1),"同じ元記録への訂正は1行まで",IF(AND(F78="逆移動",E78&lt;&gt;"取消",COUNTIFS($A$8:$A$107,G78,$E$8:$E$107,"確定")&lt;&gt;1),"有効な逆移動の元は確定が必要",IF(AND(F78="逆移動",E78="取消",COUNTIFS($A$8:$A$107,G78,$E$8:$E$107,"確定")+COUNTIFS($A$8:$A$107,G78,$E$8:$E$107,"取消")&lt;&gt;1),"取消済の逆移動も元の状態を確認",IF(AND(F78="逆移動",COUNTIFS($A$8:$A$107,G78,$C$8:$C$107,"&lt;&gt;"&amp;C78)&lt;&gt;1),"逆移動は元と反対の入出区分",IF(AND(F78="逆移動",B78&lt;SUMIFS($B$8:$B$107,$A$8:$A$107,G78)),"逆移動日が元より前",IF(AND(F78="逆移動",SUMIFS($D$8:$D$107,$F$8:$F$107,"逆移動",$G$8:$G$107,G78,$E$8:$E$107,"確定")&gt;SUMIFS($D$8:$D$107,$A$8:$A$107,G78)),"確定逆移動の合計が元数量を超過","確認済み")))))))))))))))))))))))</f>
        <v/>
      </c>
      <c r="N78" s="1" t="str">
        <f aca="false">IF(M78="","",IF(M78="確認済み",0,1))</f>
        <v/>
      </c>
      <c r="O78" s="1" t="n">
        <f aca="false">IF(COUNTA(A78:H78)=0,IF(AND(M78="",N78="",I78="",J78="",K78="",L78=""),0,1),IF(NOT(AND(ISTEXT(M78),M78=IF(COUNTA(A78:H78)=0,"",IF(NOT(AND(ISTEXT(A78),LEN(A78)=8,EXACT(LEFT(A78,4),"MOV-"),ISNUMBER(FIND(MID(A78,5,1)&amp;"x","0x1x2x3x4x5x6x7x8x9x")),ISNUMBER(FIND(MID(A78,6,1)&amp;"x","0x1x2x3x4x5x6x7x8x9x")),ISNUMBER(FIND(MID(A78,7,1)&amp;"x","0x1x2x3x4x5x6x7x8x9x")),ISNUMBER(FIND(MID(A78,8,1)&amp;"x","0x1x2x3x4x5x6x7x8x9x")))),"IDはMOV-と半角数字4桁",IF(COUNTIFS($A$8:$A$107,A78)&gt;1,"記録IDが重複",IF(NOT(IF(ISNUMBER(B78),AND(B78&gt;=43831,B78&lt;73051,B78=INT(B78)),FALSE())),"発生日は時刻なしで必須",IF(NOT(OR(C78="入庫",C78="出庫")),"入出区分を確認",IF(NOT(OR(E78="確定",E78="取消",E78="未確認")),"状態を確認",IF(NOT(OR(F78="新規",F78="訂正",F78="逆移動")),"種別を確認",IF(AND(E78&lt;&gt;"未確認",NOT(IF(ISNUMBER(D78),AND(D78&gt;=1,D78&lt;=1000000,D78=INT(D78)),FALSE()))),"確定/取消の数量は1〜100万個の整数",IF(AND(E78="未確認",COUNTA(D78)&gt;0),"未確認の数量は空欄",IF(NOT(IF(ISNUMBER(H78),AND(H78&gt;=43831,H78&lt;73051,H78=INT(H78)),FALSE())),"記録確認日は時刻なしで必須",IF(OR(B78&gt;H78,H78&gt;入出庫集計!$B$4),"発生日≦確認日≦基準日を確認",IF(AND(F78="新規",COUNTA(G78)&gt;0),"新規の参照元は空欄",IF(AND(F78&lt;&gt;"新規",NOT(AND(ISTEXT(G78),LEN(G78)=8,EXACT(LEFT(G78,4),"MOV-"),ISNUMBER(FIND(MID(G78,5,1)&amp;"x","0x1x2x3x4x5x6x7x8x9x")),ISNUMBER(FIND(MID(G78,6,1)&amp;"x","0x1x2x3x4x5x6x7x8x9x")),ISNUMBER(FIND(MID(G78,7,1)&amp;"x","0x1x2x3x4x5x6x7x8x9x")),ISNUMBER(FIND(MID(G78,8,1)&amp;"x","0x1x2x3x4x5x6x7x8x9x"))))),"訂正/逆移動の参照元IDが必須",IF(AND(F78&lt;&gt;"新規",G78&gt;=A78),"参照元は自分より小さいID",IF(AND(F78&lt;&gt;"新規",COUNTIFS($A$8:$A$107,G78)&lt;&gt;1),"参照元が一意にありません",IF(AND(F78&lt;&gt;"新規",COUNTIFS($A$8:$A$107,G78,$F$8:$F$107,"新規")+COUNTIFS($A$8:$A$107,G78,$F$8:$F$107,"訂正")&lt;&gt;1),"逆移動を訂正/逆移動の元にできません",IF(AND(F78="訂正",COUNTIFS($A$8:$A$107,G78,$E$8:$E$107,"取消")&lt;&gt;1),"訂正の参照元は取消済が必要",IF(AND(F78="訂正",COUNTIFS($F$8:$F$107,"訂正",$G$8:$G$107,G78)&gt;1),"同じ元記録への訂正は1行まで",IF(AND(F78="逆移動",E78&lt;&gt;"取消",COUNTIFS($A$8:$A$107,G78,$E$8:$E$107,"確定")&lt;&gt;1),"有効な逆移動の元は確定が必要",IF(AND(F78="逆移動",E78="取消",COUNTIFS($A$8:$A$107,G78,$E$8:$E$107,"確定")+COUNTIFS($A$8:$A$107,G78,$E$8:$E$107,"取消")&lt;&gt;1),"取消済の逆移動も元の状態を確認",IF(AND(F78="逆移動",COUNTIFS($A$8:$A$107,G78,$C$8:$C$107,"&lt;&gt;"&amp;C78)&lt;&gt;1),"逆移動は元と反対の入出区分",IF(AND(F78="逆移動",B78&lt;SUMIFS($B$8:$B$107,$A$8:$A$107,G78)),"逆移動日が元より前",IF(AND(F78="逆移動",SUMIFS($D$8:$D$107,$F$8:$F$107,"逆移動",$G$8:$G$107,G78,$E$8:$E$107,"確定")&gt;SUMIFS($D$8:$D$107,$A$8:$A$107,G78)),"確定逆移動の合計が元数量を超過","確認済み"))))))))))))))))))))))),ISNUMBER(N78),N78=IF(M78="確認済み",0,1))),1,IF(N78&lt;&gt;0,0,IF(AND(ISNUMBER(I78),I78=IF(AND(B78&gt;=入出庫集計!$B$3,B78&lt;=入出庫集計!$E$3),1,0),IF(OR(I78&lt;&gt;1,E78="未確認"),ISTEXT(J78),ISNUMBER(J78)),J78=IF(I78&lt;&gt;1,"",IF(E78="未確認","",IF(AND(E78="確定",C78="入庫"),D78,0))),IF(OR(I78&lt;&gt;1,E78="未確認"),ISTEXT(K78),ISNUMBER(K78)),K78=IF(I78&lt;&gt;1,"",IF(E78="未確認","",IF(AND(E78="確定",C78="出庫"),D78,0))),ISNUMBER(L78),L78=IF(AND(I78=1,E78="未確認"),1,0)),0,1))))</f>
        <v>0</v>
      </c>
    </row>
    <row r="79" customFormat="false" ht="30" hidden="false" customHeight="true" outlineLevel="0" collapsed="false">
      <c r="A79" s="4"/>
      <c r="B79" s="10"/>
      <c r="C79" s="11"/>
      <c r="D79" s="12"/>
      <c r="E79" s="11"/>
      <c r="F79" s="11"/>
      <c r="G79" s="14"/>
      <c r="H79" s="10"/>
      <c r="I79" s="1" t="str">
        <f aca="false">IF(M79="","",IF(N79&lt;&gt;0,NA(),IF(AND(B79&gt;=入出庫集計!$B$3,B79&lt;=入出庫集計!$E$3),1,0)))</f>
        <v/>
      </c>
      <c r="J79" s="5" t="str">
        <f aca="false">IF(M79="","",IF(N79&lt;&gt;0,NA(),IF(I79&lt;&gt;1,"",IF(E79="未確認","",IF(AND(E79="確定",C79="入庫"),D79,0)))))</f>
        <v/>
      </c>
      <c r="K79" s="5" t="str">
        <f aca="false">IF(M79="","",IF(N79&lt;&gt;0,NA(),IF(I79&lt;&gt;1,"",IF(E79="未確認","",IF(AND(E79="確定",C79="出庫"),D79,0)))))</f>
        <v/>
      </c>
      <c r="L79" s="1" t="str">
        <f aca="false">IF(M79="","",IF(N79&lt;&gt;0,NA(),IF(AND(I79=1,E79="未確認"),1,0)))</f>
        <v/>
      </c>
      <c r="M79" s="1" t="str">
        <f aca="false">IF(COUNTA(A79:H79)=0,"",IF(NOT(AND(ISTEXT(A79),LEN(A79)=8,EXACT(LEFT(A79,4),"MOV-"),ISNUMBER(FIND(MID(A79,5,1)&amp;"x","0x1x2x3x4x5x6x7x8x9x")),ISNUMBER(FIND(MID(A79,6,1)&amp;"x","0x1x2x3x4x5x6x7x8x9x")),ISNUMBER(FIND(MID(A79,7,1)&amp;"x","0x1x2x3x4x5x6x7x8x9x")),ISNUMBER(FIND(MID(A79,8,1)&amp;"x","0x1x2x3x4x5x6x7x8x9x")))),"IDはMOV-と半角数字4桁",IF(COUNTIFS($A$8:$A$107,A79)&gt;1,"記録IDが重複",IF(NOT(IF(ISNUMBER(B79),AND(B79&gt;=43831,B79&lt;73051,B79=INT(B79)),FALSE())),"発生日は時刻なしで必須",IF(NOT(OR(C79="入庫",C79="出庫")),"入出区分を確認",IF(NOT(OR(E79="確定",E79="取消",E79="未確認")),"状態を確認",IF(NOT(OR(F79="新規",F79="訂正",F79="逆移動")),"種別を確認",IF(AND(E79&lt;&gt;"未確認",NOT(IF(ISNUMBER(D79),AND(D79&gt;=1,D79&lt;=1000000,D79=INT(D79)),FALSE()))),"確定/取消の数量は1〜100万個の整数",IF(AND(E79="未確認",COUNTA(D79)&gt;0),"未確認の数量は空欄",IF(NOT(IF(ISNUMBER(H79),AND(H79&gt;=43831,H79&lt;73051,H79=INT(H79)),FALSE())),"記録確認日は時刻なしで必須",IF(OR(B79&gt;H79,H79&gt;入出庫集計!$B$4),"発生日≦確認日≦基準日を確認",IF(AND(F79="新規",COUNTA(G79)&gt;0),"新規の参照元は空欄",IF(AND(F79&lt;&gt;"新規",NOT(AND(ISTEXT(G79),LEN(G79)=8,EXACT(LEFT(G79,4),"MOV-"),ISNUMBER(FIND(MID(G79,5,1)&amp;"x","0x1x2x3x4x5x6x7x8x9x")),ISNUMBER(FIND(MID(G79,6,1)&amp;"x","0x1x2x3x4x5x6x7x8x9x")),ISNUMBER(FIND(MID(G79,7,1)&amp;"x","0x1x2x3x4x5x6x7x8x9x")),ISNUMBER(FIND(MID(G79,8,1)&amp;"x","0x1x2x3x4x5x6x7x8x9x"))))),"訂正/逆移動の参照元IDが必須",IF(AND(F79&lt;&gt;"新規",G79&gt;=A79),"参照元は自分より小さいID",IF(AND(F79&lt;&gt;"新規",COUNTIFS($A$8:$A$107,G79)&lt;&gt;1),"参照元が一意にありません",IF(AND(F79&lt;&gt;"新規",COUNTIFS($A$8:$A$107,G79,$F$8:$F$107,"新規")+COUNTIFS($A$8:$A$107,G79,$F$8:$F$107,"訂正")&lt;&gt;1),"逆移動を訂正/逆移動の元にできません",IF(AND(F79="訂正",COUNTIFS($A$8:$A$107,G79,$E$8:$E$107,"取消")&lt;&gt;1),"訂正の参照元は取消済が必要",IF(AND(F79="訂正",COUNTIFS($F$8:$F$107,"訂正",$G$8:$G$107,G79)&gt;1),"同じ元記録への訂正は1行まで",IF(AND(F79="逆移動",E79&lt;&gt;"取消",COUNTIFS($A$8:$A$107,G79,$E$8:$E$107,"確定")&lt;&gt;1),"有効な逆移動の元は確定が必要",IF(AND(F79="逆移動",E79="取消",COUNTIFS($A$8:$A$107,G79,$E$8:$E$107,"確定")+COUNTIFS($A$8:$A$107,G79,$E$8:$E$107,"取消")&lt;&gt;1),"取消済の逆移動も元の状態を確認",IF(AND(F79="逆移動",COUNTIFS($A$8:$A$107,G79,$C$8:$C$107,"&lt;&gt;"&amp;C79)&lt;&gt;1),"逆移動は元と反対の入出区分",IF(AND(F79="逆移動",B79&lt;SUMIFS($B$8:$B$107,$A$8:$A$107,G79)),"逆移動日が元より前",IF(AND(F79="逆移動",SUMIFS($D$8:$D$107,$F$8:$F$107,"逆移動",$G$8:$G$107,G79,$E$8:$E$107,"確定")&gt;SUMIFS($D$8:$D$107,$A$8:$A$107,G79)),"確定逆移動の合計が元数量を超過","確認済み")))))))))))))))))))))))</f>
        <v/>
      </c>
      <c r="N79" s="1" t="str">
        <f aca="false">IF(M79="","",IF(M79="確認済み",0,1))</f>
        <v/>
      </c>
      <c r="O79" s="1" t="n">
        <f aca="false">IF(COUNTA(A79:H79)=0,IF(AND(M79="",N79="",I79="",J79="",K79="",L79=""),0,1),IF(NOT(AND(ISTEXT(M79),M79=IF(COUNTA(A79:H79)=0,"",IF(NOT(AND(ISTEXT(A79),LEN(A79)=8,EXACT(LEFT(A79,4),"MOV-"),ISNUMBER(FIND(MID(A79,5,1)&amp;"x","0x1x2x3x4x5x6x7x8x9x")),ISNUMBER(FIND(MID(A79,6,1)&amp;"x","0x1x2x3x4x5x6x7x8x9x")),ISNUMBER(FIND(MID(A79,7,1)&amp;"x","0x1x2x3x4x5x6x7x8x9x")),ISNUMBER(FIND(MID(A79,8,1)&amp;"x","0x1x2x3x4x5x6x7x8x9x")))),"IDはMOV-と半角数字4桁",IF(COUNTIFS($A$8:$A$107,A79)&gt;1,"記録IDが重複",IF(NOT(IF(ISNUMBER(B79),AND(B79&gt;=43831,B79&lt;73051,B79=INT(B79)),FALSE())),"発生日は時刻なしで必須",IF(NOT(OR(C79="入庫",C79="出庫")),"入出区分を確認",IF(NOT(OR(E79="確定",E79="取消",E79="未確認")),"状態を確認",IF(NOT(OR(F79="新規",F79="訂正",F79="逆移動")),"種別を確認",IF(AND(E79&lt;&gt;"未確認",NOT(IF(ISNUMBER(D79),AND(D79&gt;=1,D79&lt;=1000000,D79=INT(D79)),FALSE()))),"確定/取消の数量は1〜100万個の整数",IF(AND(E79="未確認",COUNTA(D79)&gt;0),"未確認の数量は空欄",IF(NOT(IF(ISNUMBER(H79),AND(H79&gt;=43831,H79&lt;73051,H79=INT(H79)),FALSE())),"記録確認日は時刻なしで必須",IF(OR(B79&gt;H79,H79&gt;入出庫集計!$B$4),"発生日≦確認日≦基準日を確認",IF(AND(F79="新規",COUNTA(G79)&gt;0),"新規の参照元は空欄",IF(AND(F79&lt;&gt;"新規",NOT(AND(ISTEXT(G79),LEN(G79)=8,EXACT(LEFT(G79,4),"MOV-"),ISNUMBER(FIND(MID(G79,5,1)&amp;"x","0x1x2x3x4x5x6x7x8x9x")),ISNUMBER(FIND(MID(G79,6,1)&amp;"x","0x1x2x3x4x5x6x7x8x9x")),ISNUMBER(FIND(MID(G79,7,1)&amp;"x","0x1x2x3x4x5x6x7x8x9x")),ISNUMBER(FIND(MID(G79,8,1)&amp;"x","0x1x2x3x4x5x6x7x8x9x"))))),"訂正/逆移動の参照元IDが必須",IF(AND(F79&lt;&gt;"新規",G79&gt;=A79),"参照元は自分より小さいID",IF(AND(F79&lt;&gt;"新規",COUNTIFS($A$8:$A$107,G79)&lt;&gt;1),"参照元が一意にありません",IF(AND(F79&lt;&gt;"新規",COUNTIFS($A$8:$A$107,G79,$F$8:$F$107,"新規")+COUNTIFS($A$8:$A$107,G79,$F$8:$F$107,"訂正")&lt;&gt;1),"逆移動を訂正/逆移動の元にできません",IF(AND(F79="訂正",COUNTIFS($A$8:$A$107,G79,$E$8:$E$107,"取消")&lt;&gt;1),"訂正の参照元は取消済が必要",IF(AND(F79="訂正",COUNTIFS($F$8:$F$107,"訂正",$G$8:$G$107,G79)&gt;1),"同じ元記録への訂正は1行まで",IF(AND(F79="逆移動",E79&lt;&gt;"取消",COUNTIFS($A$8:$A$107,G79,$E$8:$E$107,"確定")&lt;&gt;1),"有効な逆移動の元は確定が必要",IF(AND(F79="逆移動",E79="取消",COUNTIFS($A$8:$A$107,G79,$E$8:$E$107,"確定")+COUNTIFS($A$8:$A$107,G79,$E$8:$E$107,"取消")&lt;&gt;1),"取消済の逆移動も元の状態を確認",IF(AND(F79="逆移動",COUNTIFS($A$8:$A$107,G79,$C$8:$C$107,"&lt;&gt;"&amp;C79)&lt;&gt;1),"逆移動は元と反対の入出区分",IF(AND(F79="逆移動",B79&lt;SUMIFS($B$8:$B$107,$A$8:$A$107,G79)),"逆移動日が元より前",IF(AND(F79="逆移動",SUMIFS($D$8:$D$107,$F$8:$F$107,"逆移動",$G$8:$G$107,G79,$E$8:$E$107,"確定")&gt;SUMIFS($D$8:$D$107,$A$8:$A$107,G79)),"確定逆移動の合計が元数量を超過","確認済み"))))))))))))))))))))))),ISNUMBER(N79),N79=IF(M79="確認済み",0,1))),1,IF(N79&lt;&gt;0,0,IF(AND(ISNUMBER(I79),I79=IF(AND(B79&gt;=入出庫集計!$B$3,B79&lt;=入出庫集計!$E$3),1,0),IF(OR(I79&lt;&gt;1,E79="未確認"),ISTEXT(J79),ISNUMBER(J79)),J79=IF(I79&lt;&gt;1,"",IF(E79="未確認","",IF(AND(E79="確定",C79="入庫"),D79,0))),IF(OR(I79&lt;&gt;1,E79="未確認"),ISTEXT(K79),ISNUMBER(K79)),K79=IF(I79&lt;&gt;1,"",IF(E79="未確認","",IF(AND(E79="確定",C79="出庫"),D79,0))),ISNUMBER(L79),L79=IF(AND(I79=1,E79="未確認"),1,0)),0,1))))</f>
        <v>0</v>
      </c>
    </row>
    <row r="80" customFormat="false" ht="30" hidden="false" customHeight="true" outlineLevel="0" collapsed="false">
      <c r="A80" s="4"/>
      <c r="B80" s="10"/>
      <c r="C80" s="11"/>
      <c r="D80" s="12"/>
      <c r="E80" s="11"/>
      <c r="F80" s="11"/>
      <c r="G80" s="14"/>
      <c r="H80" s="10"/>
      <c r="I80" s="1" t="str">
        <f aca="false">IF(M80="","",IF(N80&lt;&gt;0,NA(),IF(AND(B80&gt;=入出庫集計!$B$3,B80&lt;=入出庫集計!$E$3),1,0)))</f>
        <v/>
      </c>
      <c r="J80" s="5" t="str">
        <f aca="false">IF(M80="","",IF(N80&lt;&gt;0,NA(),IF(I80&lt;&gt;1,"",IF(E80="未確認","",IF(AND(E80="確定",C80="入庫"),D80,0)))))</f>
        <v/>
      </c>
      <c r="K80" s="5" t="str">
        <f aca="false">IF(M80="","",IF(N80&lt;&gt;0,NA(),IF(I80&lt;&gt;1,"",IF(E80="未確認","",IF(AND(E80="確定",C80="出庫"),D80,0)))))</f>
        <v/>
      </c>
      <c r="L80" s="1" t="str">
        <f aca="false">IF(M80="","",IF(N80&lt;&gt;0,NA(),IF(AND(I80=1,E80="未確認"),1,0)))</f>
        <v/>
      </c>
      <c r="M80" s="1" t="str">
        <f aca="false">IF(COUNTA(A80:H80)=0,"",IF(NOT(AND(ISTEXT(A80),LEN(A80)=8,EXACT(LEFT(A80,4),"MOV-"),ISNUMBER(FIND(MID(A80,5,1)&amp;"x","0x1x2x3x4x5x6x7x8x9x")),ISNUMBER(FIND(MID(A80,6,1)&amp;"x","0x1x2x3x4x5x6x7x8x9x")),ISNUMBER(FIND(MID(A80,7,1)&amp;"x","0x1x2x3x4x5x6x7x8x9x")),ISNUMBER(FIND(MID(A80,8,1)&amp;"x","0x1x2x3x4x5x6x7x8x9x")))),"IDはMOV-と半角数字4桁",IF(COUNTIFS($A$8:$A$107,A80)&gt;1,"記録IDが重複",IF(NOT(IF(ISNUMBER(B80),AND(B80&gt;=43831,B80&lt;73051,B80=INT(B80)),FALSE())),"発生日は時刻なしで必須",IF(NOT(OR(C80="入庫",C80="出庫")),"入出区分を確認",IF(NOT(OR(E80="確定",E80="取消",E80="未確認")),"状態を確認",IF(NOT(OR(F80="新規",F80="訂正",F80="逆移動")),"種別を確認",IF(AND(E80&lt;&gt;"未確認",NOT(IF(ISNUMBER(D80),AND(D80&gt;=1,D80&lt;=1000000,D80=INT(D80)),FALSE()))),"確定/取消の数量は1〜100万個の整数",IF(AND(E80="未確認",COUNTA(D80)&gt;0),"未確認の数量は空欄",IF(NOT(IF(ISNUMBER(H80),AND(H80&gt;=43831,H80&lt;73051,H80=INT(H80)),FALSE())),"記録確認日は時刻なしで必須",IF(OR(B80&gt;H80,H80&gt;入出庫集計!$B$4),"発生日≦確認日≦基準日を確認",IF(AND(F80="新規",COUNTA(G80)&gt;0),"新規の参照元は空欄",IF(AND(F80&lt;&gt;"新規",NOT(AND(ISTEXT(G80),LEN(G80)=8,EXACT(LEFT(G80,4),"MOV-"),ISNUMBER(FIND(MID(G80,5,1)&amp;"x","0x1x2x3x4x5x6x7x8x9x")),ISNUMBER(FIND(MID(G80,6,1)&amp;"x","0x1x2x3x4x5x6x7x8x9x")),ISNUMBER(FIND(MID(G80,7,1)&amp;"x","0x1x2x3x4x5x6x7x8x9x")),ISNUMBER(FIND(MID(G80,8,1)&amp;"x","0x1x2x3x4x5x6x7x8x9x"))))),"訂正/逆移動の参照元IDが必須",IF(AND(F80&lt;&gt;"新規",G80&gt;=A80),"参照元は自分より小さいID",IF(AND(F80&lt;&gt;"新規",COUNTIFS($A$8:$A$107,G80)&lt;&gt;1),"参照元が一意にありません",IF(AND(F80&lt;&gt;"新規",COUNTIFS($A$8:$A$107,G80,$F$8:$F$107,"新規")+COUNTIFS($A$8:$A$107,G80,$F$8:$F$107,"訂正")&lt;&gt;1),"逆移動を訂正/逆移動の元にできません",IF(AND(F80="訂正",COUNTIFS($A$8:$A$107,G80,$E$8:$E$107,"取消")&lt;&gt;1),"訂正の参照元は取消済が必要",IF(AND(F80="訂正",COUNTIFS($F$8:$F$107,"訂正",$G$8:$G$107,G80)&gt;1),"同じ元記録への訂正は1行まで",IF(AND(F80="逆移動",E80&lt;&gt;"取消",COUNTIFS($A$8:$A$107,G80,$E$8:$E$107,"確定")&lt;&gt;1),"有効な逆移動の元は確定が必要",IF(AND(F80="逆移動",E80="取消",COUNTIFS($A$8:$A$107,G80,$E$8:$E$107,"確定")+COUNTIFS($A$8:$A$107,G80,$E$8:$E$107,"取消")&lt;&gt;1),"取消済の逆移動も元の状態を確認",IF(AND(F80="逆移動",COUNTIFS($A$8:$A$107,G80,$C$8:$C$107,"&lt;&gt;"&amp;C80)&lt;&gt;1),"逆移動は元と反対の入出区分",IF(AND(F80="逆移動",B80&lt;SUMIFS($B$8:$B$107,$A$8:$A$107,G80)),"逆移動日が元より前",IF(AND(F80="逆移動",SUMIFS($D$8:$D$107,$F$8:$F$107,"逆移動",$G$8:$G$107,G80,$E$8:$E$107,"確定")&gt;SUMIFS($D$8:$D$107,$A$8:$A$107,G80)),"確定逆移動の合計が元数量を超過","確認済み")))))))))))))))))))))))</f>
        <v/>
      </c>
      <c r="N80" s="1" t="str">
        <f aca="false">IF(M80="","",IF(M80="確認済み",0,1))</f>
        <v/>
      </c>
      <c r="O80" s="1" t="n">
        <f aca="false">IF(COUNTA(A80:H80)=0,IF(AND(M80="",N80="",I80="",J80="",K80="",L80=""),0,1),IF(NOT(AND(ISTEXT(M80),M80=IF(COUNTA(A80:H80)=0,"",IF(NOT(AND(ISTEXT(A80),LEN(A80)=8,EXACT(LEFT(A80,4),"MOV-"),ISNUMBER(FIND(MID(A80,5,1)&amp;"x","0x1x2x3x4x5x6x7x8x9x")),ISNUMBER(FIND(MID(A80,6,1)&amp;"x","0x1x2x3x4x5x6x7x8x9x")),ISNUMBER(FIND(MID(A80,7,1)&amp;"x","0x1x2x3x4x5x6x7x8x9x")),ISNUMBER(FIND(MID(A80,8,1)&amp;"x","0x1x2x3x4x5x6x7x8x9x")))),"IDはMOV-と半角数字4桁",IF(COUNTIFS($A$8:$A$107,A80)&gt;1,"記録IDが重複",IF(NOT(IF(ISNUMBER(B80),AND(B80&gt;=43831,B80&lt;73051,B80=INT(B80)),FALSE())),"発生日は時刻なしで必須",IF(NOT(OR(C80="入庫",C80="出庫")),"入出区分を確認",IF(NOT(OR(E80="確定",E80="取消",E80="未確認")),"状態を確認",IF(NOT(OR(F80="新規",F80="訂正",F80="逆移動")),"種別を確認",IF(AND(E80&lt;&gt;"未確認",NOT(IF(ISNUMBER(D80),AND(D80&gt;=1,D80&lt;=1000000,D80=INT(D80)),FALSE()))),"確定/取消の数量は1〜100万個の整数",IF(AND(E80="未確認",COUNTA(D80)&gt;0),"未確認の数量は空欄",IF(NOT(IF(ISNUMBER(H80),AND(H80&gt;=43831,H80&lt;73051,H80=INT(H80)),FALSE())),"記録確認日は時刻なしで必須",IF(OR(B80&gt;H80,H80&gt;入出庫集計!$B$4),"発生日≦確認日≦基準日を確認",IF(AND(F80="新規",COUNTA(G80)&gt;0),"新規の参照元は空欄",IF(AND(F80&lt;&gt;"新規",NOT(AND(ISTEXT(G80),LEN(G80)=8,EXACT(LEFT(G80,4),"MOV-"),ISNUMBER(FIND(MID(G80,5,1)&amp;"x","0x1x2x3x4x5x6x7x8x9x")),ISNUMBER(FIND(MID(G80,6,1)&amp;"x","0x1x2x3x4x5x6x7x8x9x")),ISNUMBER(FIND(MID(G80,7,1)&amp;"x","0x1x2x3x4x5x6x7x8x9x")),ISNUMBER(FIND(MID(G80,8,1)&amp;"x","0x1x2x3x4x5x6x7x8x9x"))))),"訂正/逆移動の参照元IDが必須",IF(AND(F80&lt;&gt;"新規",G80&gt;=A80),"参照元は自分より小さいID",IF(AND(F80&lt;&gt;"新規",COUNTIFS($A$8:$A$107,G80)&lt;&gt;1),"参照元が一意にありません",IF(AND(F80&lt;&gt;"新規",COUNTIFS($A$8:$A$107,G80,$F$8:$F$107,"新規")+COUNTIFS($A$8:$A$107,G80,$F$8:$F$107,"訂正")&lt;&gt;1),"逆移動を訂正/逆移動の元にできません",IF(AND(F80="訂正",COUNTIFS($A$8:$A$107,G80,$E$8:$E$107,"取消")&lt;&gt;1),"訂正の参照元は取消済が必要",IF(AND(F80="訂正",COUNTIFS($F$8:$F$107,"訂正",$G$8:$G$107,G80)&gt;1),"同じ元記録への訂正は1行まで",IF(AND(F80="逆移動",E80&lt;&gt;"取消",COUNTIFS($A$8:$A$107,G80,$E$8:$E$107,"確定")&lt;&gt;1),"有効な逆移動の元は確定が必要",IF(AND(F80="逆移動",E80="取消",COUNTIFS($A$8:$A$107,G80,$E$8:$E$107,"確定")+COUNTIFS($A$8:$A$107,G80,$E$8:$E$107,"取消")&lt;&gt;1),"取消済の逆移動も元の状態を確認",IF(AND(F80="逆移動",COUNTIFS($A$8:$A$107,G80,$C$8:$C$107,"&lt;&gt;"&amp;C80)&lt;&gt;1),"逆移動は元と反対の入出区分",IF(AND(F80="逆移動",B80&lt;SUMIFS($B$8:$B$107,$A$8:$A$107,G80)),"逆移動日が元より前",IF(AND(F80="逆移動",SUMIFS($D$8:$D$107,$F$8:$F$107,"逆移動",$G$8:$G$107,G80,$E$8:$E$107,"確定")&gt;SUMIFS($D$8:$D$107,$A$8:$A$107,G80)),"確定逆移動の合計が元数量を超過","確認済み"))))))))))))))))))))))),ISNUMBER(N80),N80=IF(M80="確認済み",0,1))),1,IF(N80&lt;&gt;0,0,IF(AND(ISNUMBER(I80),I80=IF(AND(B80&gt;=入出庫集計!$B$3,B80&lt;=入出庫集計!$E$3),1,0),IF(OR(I80&lt;&gt;1,E80="未確認"),ISTEXT(J80),ISNUMBER(J80)),J80=IF(I80&lt;&gt;1,"",IF(E80="未確認","",IF(AND(E80="確定",C80="入庫"),D80,0))),IF(OR(I80&lt;&gt;1,E80="未確認"),ISTEXT(K80),ISNUMBER(K80)),K80=IF(I80&lt;&gt;1,"",IF(E80="未確認","",IF(AND(E80="確定",C80="出庫"),D80,0))),ISNUMBER(L80),L80=IF(AND(I80=1,E80="未確認"),1,0)),0,1))))</f>
        <v>0</v>
      </c>
    </row>
    <row r="81" customFormat="false" ht="30" hidden="false" customHeight="true" outlineLevel="0" collapsed="false">
      <c r="A81" s="4"/>
      <c r="B81" s="10"/>
      <c r="C81" s="11"/>
      <c r="D81" s="12"/>
      <c r="E81" s="11"/>
      <c r="F81" s="11"/>
      <c r="G81" s="14"/>
      <c r="H81" s="10"/>
      <c r="I81" s="1" t="str">
        <f aca="false">IF(M81="","",IF(N81&lt;&gt;0,NA(),IF(AND(B81&gt;=入出庫集計!$B$3,B81&lt;=入出庫集計!$E$3),1,0)))</f>
        <v/>
      </c>
      <c r="J81" s="5" t="str">
        <f aca="false">IF(M81="","",IF(N81&lt;&gt;0,NA(),IF(I81&lt;&gt;1,"",IF(E81="未確認","",IF(AND(E81="確定",C81="入庫"),D81,0)))))</f>
        <v/>
      </c>
      <c r="K81" s="5" t="str">
        <f aca="false">IF(M81="","",IF(N81&lt;&gt;0,NA(),IF(I81&lt;&gt;1,"",IF(E81="未確認","",IF(AND(E81="確定",C81="出庫"),D81,0)))))</f>
        <v/>
      </c>
      <c r="L81" s="1" t="str">
        <f aca="false">IF(M81="","",IF(N81&lt;&gt;0,NA(),IF(AND(I81=1,E81="未確認"),1,0)))</f>
        <v/>
      </c>
      <c r="M81" s="1" t="str">
        <f aca="false">IF(COUNTA(A81:H81)=0,"",IF(NOT(AND(ISTEXT(A81),LEN(A81)=8,EXACT(LEFT(A81,4),"MOV-"),ISNUMBER(FIND(MID(A81,5,1)&amp;"x","0x1x2x3x4x5x6x7x8x9x")),ISNUMBER(FIND(MID(A81,6,1)&amp;"x","0x1x2x3x4x5x6x7x8x9x")),ISNUMBER(FIND(MID(A81,7,1)&amp;"x","0x1x2x3x4x5x6x7x8x9x")),ISNUMBER(FIND(MID(A81,8,1)&amp;"x","0x1x2x3x4x5x6x7x8x9x")))),"IDはMOV-と半角数字4桁",IF(COUNTIFS($A$8:$A$107,A81)&gt;1,"記録IDが重複",IF(NOT(IF(ISNUMBER(B81),AND(B81&gt;=43831,B81&lt;73051,B81=INT(B81)),FALSE())),"発生日は時刻なしで必須",IF(NOT(OR(C81="入庫",C81="出庫")),"入出区分を確認",IF(NOT(OR(E81="確定",E81="取消",E81="未確認")),"状態を確認",IF(NOT(OR(F81="新規",F81="訂正",F81="逆移動")),"種別を確認",IF(AND(E81&lt;&gt;"未確認",NOT(IF(ISNUMBER(D81),AND(D81&gt;=1,D81&lt;=1000000,D81=INT(D81)),FALSE()))),"確定/取消の数量は1〜100万個の整数",IF(AND(E81="未確認",COUNTA(D81)&gt;0),"未確認の数量は空欄",IF(NOT(IF(ISNUMBER(H81),AND(H81&gt;=43831,H81&lt;73051,H81=INT(H81)),FALSE())),"記録確認日は時刻なしで必須",IF(OR(B81&gt;H81,H81&gt;入出庫集計!$B$4),"発生日≦確認日≦基準日を確認",IF(AND(F81="新規",COUNTA(G81)&gt;0),"新規の参照元は空欄",IF(AND(F81&lt;&gt;"新規",NOT(AND(ISTEXT(G81),LEN(G81)=8,EXACT(LEFT(G81,4),"MOV-"),ISNUMBER(FIND(MID(G81,5,1)&amp;"x","0x1x2x3x4x5x6x7x8x9x")),ISNUMBER(FIND(MID(G81,6,1)&amp;"x","0x1x2x3x4x5x6x7x8x9x")),ISNUMBER(FIND(MID(G81,7,1)&amp;"x","0x1x2x3x4x5x6x7x8x9x")),ISNUMBER(FIND(MID(G81,8,1)&amp;"x","0x1x2x3x4x5x6x7x8x9x"))))),"訂正/逆移動の参照元IDが必須",IF(AND(F81&lt;&gt;"新規",G81&gt;=A81),"参照元は自分より小さいID",IF(AND(F81&lt;&gt;"新規",COUNTIFS($A$8:$A$107,G81)&lt;&gt;1),"参照元が一意にありません",IF(AND(F81&lt;&gt;"新規",COUNTIFS($A$8:$A$107,G81,$F$8:$F$107,"新規")+COUNTIFS($A$8:$A$107,G81,$F$8:$F$107,"訂正")&lt;&gt;1),"逆移動を訂正/逆移動の元にできません",IF(AND(F81="訂正",COUNTIFS($A$8:$A$107,G81,$E$8:$E$107,"取消")&lt;&gt;1),"訂正の参照元は取消済が必要",IF(AND(F81="訂正",COUNTIFS($F$8:$F$107,"訂正",$G$8:$G$107,G81)&gt;1),"同じ元記録への訂正は1行まで",IF(AND(F81="逆移動",E81&lt;&gt;"取消",COUNTIFS($A$8:$A$107,G81,$E$8:$E$107,"確定")&lt;&gt;1),"有効な逆移動の元は確定が必要",IF(AND(F81="逆移動",E81="取消",COUNTIFS($A$8:$A$107,G81,$E$8:$E$107,"確定")+COUNTIFS($A$8:$A$107,G81,$E$8:$E$107,"取消")&lt;&gt;1),"取消済の逆移動も元の状態を確認",IF(AND(F81="逆移動",COUNTIFS($A$8:$A$107,G81,$C$8:$C$107,"&lt;&gt;"&amp;C81)&lt;&gt;1),"逆移動は元と反対の入出区分",IF(AND(F81="逆移動",B81&lt;SUMIFS($B$8:$B$107,$A$8:$A$107,G81)),"逆移動日が元より前",IF(AND(F81="逆移動",SUMIFS($D$8:$D$107,$F$8:$F$107,"逆移動",$G$8:$G$107,G81,$E$8:$E$107,"確定")&gt;SUMIFS($D$8:$D$107,$A$8:$A$107,G81)),"確定逆移動の合計が元数量を超過","確認済み")))))))))))))))))))))))</f>
        <v/>
      </c>
      <c r="N81" s="1" t="str">
        <f aca="false">IF(M81="","",IF(M81="確認済み",0,1))</f>
        <v/>
      </c>
      <c r="O81" s="1" t="n">
        <f aca="false">IF(COUNTA(A81:H81)=0,IF(AND(M81="",N81="",I81="",J81="",K81="",L81=""),0,1),IF(NOT(AND(ISTEXT(M81),M81=IF(COUNTA(A81:H81)=0,"",IF(NOT(AND(ISTEXT(A81),LEN(A81)=8,EXACT(LEFT(A81,4),"MOV-"),ISNUMBER(FIND(MID(A81,5,1)&amp;"x","0x1x2x3x4x5x6x7x8x9x")),ISNUMBER(FIND(MID(A81,6,1)&amp;"x","0x1x2x3x4x5x6x7x8x9x")),ISNUMBER(FIND(MID(A81,7,1)&amp;"x","0x1x2x3x4x5x6x7x8x9x")),ISNUMBER(FIND(MID(A81,8,1)&amp;"x","0x1x2x3x4x5x6x7x8x9x")))),"IDはMOV-と半角数字4桁",IF(COUNTIFS($A$8:$A$107,A81)&gt;1,"記録IDが重複",IF(NOT(IF(ISNUMBER(B81),AND(B81&gt;=43831,B81&lt;73051,B81=INT(B81)),FALSE())),"発生日は時刻なしで必須",IF(NOT(OR(C81="入庫",C81="出庫")),"入出区分を確認",IF(NOT(OR(E81="確定",E81="取消",E81="未確認")),"状態を確認",IF(NOT(OR(F81="新規",F81="訂正",F81="逆移動")),"種別を確認",IF(AND(E81&lt;&gt;"未確認",NOT(IF(ISNUMBER(D81),AND(D81&gt;=1,D81&lt;=1000000,D81=INT(D81)),FALSE()))),"確定/取消の数量は1〜100万個の整数",IF(AND(E81="未確認",COUNTA(D81)&gt;0),"未確認の数量は空欄",IF(NOT(IF(ISNUMBER(H81),AND(H81&gt;=43831,H81&lt;73051,H81=INT(H81)),FALSE())),"記録確認日は時刻なしで必須",IF(OR(B81&gt;H81,H81&gt;入出庫集計!$B$4),"発生日≦確認日≦基準日を確認",IF(AND(F81="新規",COUNTA(G81)&gt;0),"新規の参照元は空欄",IF(AND(F81&lt;&gt;"新規",NOT(AND(ISTEXT(G81),LEN(G81)=8,EXACT(LEFT(G81,4),"MOV-"),ISNUMBER(FIND(MID(G81,5,1)&amp;"x","0x1x2x3x4x5x6x7x8x9x")),ISNUMBER(FIND(MID(G81,6,1)&amp;"x","0x1x2x3x4x5x6x7x8x9x")),ISNUMBER(FIND(MID(G81,7,1)&amp;"x","0x1x2x3x4x5x6x7x8x9x")),ISNUMBER(FIND(MID(G81,8,1)&amp;"x","0x1x2x3x4x5x6x7x8x9x"))))),"訂正/逆移動の参照元IDが必須",IF(AND(F81&lt;&gt;"新規",G81&gt;=A81),"参照元は自分より小さいID",IF(AND(F81&lt;&gt;"新規",COUNTIFS($A$8:$A$107,G81)&lt;&gt;1),"参照元が一意にありません",IF(AND(F81&lt;&gt;"新規",COUNTIFS($A$8:$A$107,G81,$F$8:$F$107,"新規")+COUNTIFS($A$8:$A$107,G81,$F$8:$F$107,"訂正")&lt;&gt;1),"逆移動を訂正/逆移動の元にできません",IF(AND(F81="訂正",COUNTIFS($A$8:$A$107,G81,$E$8:$E$107,"取消")&lt;&gt;1),"訂正の参照元は取消済が必要",IF(AND(F81="訂正",COUNTIFS($F$8:$F$107,"訂正",$G$8:$G$107,G81)&gt;1),"同じ元記録への訂正は1行まで",IF(AND(F81="逆移動",E81&lt;&gt;"取消",COUNTIFS($A$8:$A$107,G81,$E$8:$E$107,"確定")&lt;&gt;1),"有効な逆移動の元は確定が必要",IF(AND(F81="逆移動",E81="取消",COUNTIFS($A$8:$A$107,G81,$E$8:$E$107,"確定")+COUNTIFS($A$8:$A$107,G81,$E$8:$E$107,"取消")&lt;&gt;1),"取消済の逆移動も元の状態を確認",IF(AND(F81="逆移動",COUNTIFS($A$8:$A$107,G81,$C$8:$C$107,"&lt;&gt;"&amp;C81)&lt;&gt;1),"逆移動は元と反対の入出区分",IF(AND(F81="逆移動",B81&lt;SUMIFS($B$8:$B$107,$A$8:$A$107,G81)),"逆移動日が元より前",IF(AND(F81="逆移動",SUMIFS($D$8:$D$107,$F$8:$F$107,"逆移動",$G$8:$G$107,G81,$E$8:$E$107,"確定")&gt;SUMIFS($D$8:$D$107,$A$8:$A$107,G81)),"確定逆移動の合計が元数量を超過","確認済み"))))))))))))))))))))))),ISNUMBER(N81),N81=IF(M81="確認済み",0,1))),1,IF(N81&lt;&gt;0,0,IF(AND(ISNUMBER(I81),I81=IF(AND(B81&gt;=入出庫集計!$B$3,B81&lt;=入出庫集計!$E$3),1,0),IF(OR(I81&lt;&gt;1,E81="未確認"),ISTEXT(J81),ISNUMBER(J81)),J81=IF(I81&lt;&gt;1,"",IF(E81="未確認","",IF(AND(E81="確定",C81="入庫"),D81,0))),IF(OR(I81&lt;&gt;1,E81="未確認"),ISTEXT(K81),ISNUMBER(K81)),K81=IF(I81&lt;&gt;1,"",IF(E81="未確認","",IF(AND(E81="確定",C81="出庫"),D81,0))),ISNUMBER(L81),L81=IF(AND(I81=1,E81="未確認"),1,0)),0,1))))</f>
        <v>0</v>
      </c>
    </row>
    <row r="82" customFormat="false" ht="30" hidden="false" customHeight="true" outlineLevel="0" collapsed="false">
      <c r="A82" s="4"/>
      <c r="B82" s="10"/>
      <c r="C82" s="11"/>
      <c r="D82" s="12"/>
      <c r="E82" s="11"/>
      <c r="F82" s="11"/>
      <c r="G82" s="14"/>
      <c r="H82" s="10"/>
      <c r="I82" s="1" t="str">
        <f aca="false">IF(M82="","",IF(N82&lt;&gt;0,NA(),IF(AND(B82&gt;=入出庫集計!$B$3,B82&lt;=入出庫集計!$E$3),1,0)))</f>
        <v/>
      </c>
      <c r="J82" s="5" t="str">
        <f aca="false">IF(M82="","",IF(N82&lt;&gt;0,NA(),IF(I82&lt;&gt;1,"",IF(E82="未確認","",IF(AND(E82="確定",C82="入庫"),D82,0)))))</f>
        <v/>
      </c>
      <c r="K82" s="5" t="str">
        <f aca="false">IF(M82="","",IF(N82&lt;&gt;0,NA(),IF(I82&lt;&gt;1,"",IF(E82="未確認","",IF(AND(E82="確定",C82="出庫"),D82,0)))))</f>
        <v/>
      </c>
      <c r="L82" s="1" t="str">
        <f aca="false">IF(M82="","",IF(N82&lt;&gt;0,NA(),IF(AND(I82=1,E82="未確認"),1,0)))</f>
        <v/>
      </c>
      <c r="M82" s="1" t="str">
        <f aca="false">IF(COUNTA(A82:H82)=0,"",IF(NOT(AND(ISTEXT(A82),LEN(A82)=8,EXACT(LEFT(A82,4),"MOV-"),ISNUMBER(FIND(MID(A82,5,1)&amp;"x","0x1x2x3x4x5x6x7x8x9x")),ISNUMBER(FIND(MID(A82,6,1)&amp;"x","0x1x2x3x4x5x6x7x8x9x")),ISNUMBER(FIND(MID(A82,7,1)&amp;"x","0x1x2x3x4x5x6x7x8x9x")),ISNUMBER(FIND(MID(A82,8,1)&amp;"x","0x1x2x3x4x5x6x7x8x9x")))),"IDはMOV-と半角数字4桁",IF(COUNTIFS($A$8:$A$107,A82)&gt;1,"記録IDが重複",IF(NOT(IF(ISNUMBER(B82),AND(B82&gt;=43831,B82&lt;73051,B82=INT(B82)),FALSE())),"発生日は時刻なしで必須",IF(NOT(OR(C82="入庫",C82="出庫")),"入出区分を確認",IF(NOT(OR(E82="確定",E82="取消",E82="未確認")),"状態を確認",IF(NOT(OR(F82="新規",F82="訂正",F82="逆移動")),"種別を確認",IF(AND(E82&lt;&gt;"未確認",NOT(IF(ISNUMBER(D82),AND(D82&gt;=1,D82&lt;=1000000,D82=INT(D82)),FALSE()))),"確定/取消の数量は1〜100万個の整数",IF(AND(E82="未確認",COUNTA(D82)&gt;0),"未確認の数量は空欄",IF(NOT(IF(ISNUMBER(H82),AND(H82&gt;=43831,H82&lt;73051,H82=INT(H82)),FALSE())),"記録確認日は時刻なしで必須",IF(OR(B82&gt;H82,H82&gt;入出庫集計!$B$4),"発生日≦確認日≦基準日を確認",IF(AND(F82="新規",COUNTA(G82)&gt;0),"新規の参照元は空欄",IF(AND(F82&lt;&gt;"新規",NOT(AND(ISTEXT(G82),LEN(G82)=8,EXACT(LEFT(G82,4),"MOV-"),ISNUMBER(FIND(MID(G82,5,1)&amp;"x","0x1x2x3x4x5x6x7x8x9x")),ISNUMBER(FIND(MID(G82,6,1)&amp;"x","0x1x2x3x4x5x6x7x8x9x")),ISNUMBER(FIND(MID(G82,7,1)&amp;"x","0x1x2x3x4x5x6x7x8x9x")),ISNUMBER(FIND(MID(G82,8,1)&amp;"x","0x1x2x3x4x5x6x7x8x9x"))))),"訂正/逆移動の参照元IDが必須",IF(AND(F82&lt;&gt;"新規",G82&gt;=A82),"参照元は自分より小さいID",IF(AND(F82&lt;&gt;"新規",COUNTIFS($A$8:$A$107,G82)&lt;&gt;1),"参照元が一意にありません",IF(AND(F82&lt;&gt;"新規",COUNTIFS($A$8:$A$107,G82,$F$8:$F$107,"新規")+COUNTIFS($A$8:$A$107,G82,$F$8:$F$107,"訂正")&lt;&gt;1),"逆移動を訂正/逆移動の元にできません",IF(AND(F82="訂正",COUNTIFS($A$8:$A$107,G82,$E$8:$E$107,"取消")&lt;&gt;1),"訂正の参照元は取消済が必要",IF(AND(F82="訂正",COUNTIFS($F$8:$F$107,"訂正",$G$8:$G$107,G82)&gt;1),"同じ元記録への訂正は1行まで",IF(AND(F82="逆移動",E82&lt;&gt;"取消",COUNTIFS($A$8:$A$107,G82,$E$8:$E$107,"確定")&lt;&gt;1),"有効な逆移動の元は確定が必要",IF(AND(F82="逆移動",E82="取消",COUNTIFS($A$8:$A$107,G82,$E$8:$E$107,"確定")+COUNTIFS($A$8:$A$107,G82,$E$8:$E$107,"取消")&lt;&gt;1),"取消済の逆移動も元の状態を確認",IF(AND(F82="逆移動",COUNTIFS($A$8:$A$107,G82,$C$8:$C$107,"&lt;&gt;"&amp;C82)&lt;&gt;1),"逆移動は元と反対の入出区分",IF(AND(F82="逆移動",B82&lt;SUMIFS($B$8:$B$107,$A$8:$A$107,G82)),"逆移動日が元より前",IF(AND(F82="逆移動",SUMIFS($D$8:$D$107,$F$8:$F$107,"逆移動",$G$8:$G$107,G82,$E$8:$E$107,"確定")&gt;SUMIFS($D$8:$D$107,$A$8:$A$107,G82)),"確定逆移動の合計が元数量を超過","確認済み")))))))))))))))))))))))</f>
        <v/>
      </c>
      <c r="N82" s="1" t="str">
        <f aca="false">IF(M82="","",IF(M82="確認済み",0,1))</f>
        <v/>
      </c>
      <c r="O82" s="1" t="n">
        <f aca="false">IF(COUNTA(A82:H82)=0,IF(AND(M82="",N82="",I82="",J82="",K82="",L82=""),0,1),IF(NOT(AND(ISTEXT(M82),M82=IF(COUNTA(A82:H82)=0,"",IF(NOT(AND(ISTEXT(A82),LEN(A82)=8,EXACT(LEFT(A82,4),"MOV-"),ISNUMBER(FIND(MID(A82,5,1)&amp;"x","0x1x2x3x4x5x6x7x8x9x")),ISNUMBER(FIND(MID(A82,6,1)&amp;"x","0x1x2x3x4x5x6x7x8x9x")),ISNUMBER(FIND(MID(A82,7,1)&amp;"x","0x1x2x3x4x5x6x7x8x9x")),ISNUMBER(FIND(MID(A82,8,1)&amp;"x","0x1x2x3x4x5x6x7x8x9x")))),"IDはMOV-と半角数字4桁",IF(COUNTIFS($A$8:$A$107,A82)&gt;1,"記録IDが重複",IF(NOT(IF(ISNUMBER(B82),AND(B82&gt;=43831,B82&lt;73051,B82=INT(B82)),FALSE())),"発生日は時刻なしで必須",IF(NOT(OR(C82="入庫",C82="出庫")),"入出区分を確認",IF(NOT(OR(E82="確定",E82="取消",E82="未確認")),"状態を確認",IF(NOT(OR(F82="新規",F82="訂正",F82="逆移動")),"種別を確認",IF(AND(E82&lt;&gt;"未確認",NOT(IF(ISNUMBER(D82),AND(D82&gt;=1,D82&lt;=1000000,D82=INT(D82)),FALSE()))),"確定/取消の数量は1〜100万個の整数",IF(AND(E82="未確認",COUNTA(D82)&gt;0),"未確認の数量は空欄",IF(NOT(IF(ISNUMBER(H82),AND(H82&gt;=43831,H82&lt;73051,H82=INT(H82)),FALSE())),"記録確認日は時刻なしで必須",IF(OR(B82&gt;H82,H82&gt;入出庫集計!$B$4),"発生日≦確認日≦基準日を確認",IF(AND(F82="新規",COUNTA(G82)&gt;0),"新規の参照元は空欄",IF(AND(F82&lt;&gt;"新規",NOT(AND(ISTEXT(G82),LEN(G82)=8,EXACT(LEFT(G82,4),"MOV-"),ISNUMBER(FIND(MID(G82,5,1)&amp;"x","0x1x2x3x4x5x6x7x8x9x")),ISNUMBER(FIND(MID(G82,6,1)&amp;"x","0x1x2x3x4x5x6x7x8x9x")),ISNUMBER(FIND(MID(G82,7,1)&amp;"x","0x1x2x3x4x5x6x7x8x9x")),ISNUMBER(FIND(MID(G82,8,1)&amp;"x","0x1x2x3x4x5x6x7x8x9x"))))),"訂正/逆移動の参照元IDが必須",IF(AND(F82&lt;&gt;"新規",G82&gt;=A82),"参照元は自分より小さいID",IF(AND(F82&lt;&gt;"新規",COUNTIFS($A$8:$A$107,G82)&lt;&gt;1),"参照元が一意にありません",IF(AND(F82&lt;&gt;"新規",COUNTIFS($A$8:$A$107,G82,$F$8:$F$107,"新規")+COUNTIFS($A$8:$A$107,G82,$F$8:$F$107,"訂正")&lt;&gt;1),"逆移動を訂正/逆移動の元にできません",IF(AND(F82="訂正",COUNTIFS($A$8:$A$107,G82,$E$8:$E$107,"取消")&lt;&gt;1),"訂正の参照元は取消済が必要",IF(AND(F82="訂正",COUNTIFS($F$8:$F$107,"訂正",$G$8:$G$107,G82)&gt;1),"同じ元記録への訂正は1行まで",IF(AND(F82="逆移動",E82&lt;&gt;"取消",COUNTIFS($A$8:$A$107,G82,$E$8:$E$107,"確定")&lt;&gt;1),"有効な逆移動の元は確定が必要",IF(AND(F82="逆移動",E82="取消",COUNTIFS($A$8:$A$107,G82,$E$8:$E$107,"確定")+COUNTIFS($A$8:$A$107,G82,$E$8:$E$107,"取消")&lt;&gt;1),"取消済の逆移動も元の状態を確認",IF(AND(F82="逆移動",COUNTIFS($A$8:$A$107,G82,$C$8:$C$107,"&lt;&gt;"&amp;C82)&lt;&gt;1),"逆移動は元と反対の入出区分",IF(AND(F82="逆移動",B82&lt;SUMIFS($B$8:$B$107,$A$8:$A$107,G82)),"逆移動日が元より前",IF(AND(F82="逆移動",SUMIFS($D$8:$D$107,$F$8:$F$107,"逆移動",$G$8:$G$107,G82,$E$8:$E$107,"確定")&gt;SUMIFS($D$8:$D$107,$A$8:$A$107,G82)),"確定逆移動の合計が元数量を超過","確認済み"))))))))))))))))))))))),ISNUMBER(N82),N82=IF(M82="確認済み",0,1))),1,IF(N82&lt;&gt;0,0,IF(AND(ISNUMBER(I82),I82=IF(AND(B82&gt;=入出庫集計!$B$3,B82&lt;=入出庫集計!$E$3),1,0),IF(OR(I82&lt;&gt;1,E82="未確認"),ISTEXT(J82),ISNUMBER(J82)),J82=IF(I82&lt;&gt;1,"",IF(E82="未確認","",IF(AND(E82="確定",C82="入庫"),D82,0))),IF(OR(I82&lt;&gt;1,E82="未確認"),ISTEXT(K82),ISNUMBER(K82)),K82=IF(I82&lt;&gt;1,"",IF(E82="未確認","",IF(AND(E82="確定",C82="出庫"),D82,0))),ISNUMBER(L82),L82=IF(AND(I82=1,E82="未確認"),1,0)),0,1))))</f>
        <v>0</v>
      </c>
    </row>
    <row r="83" customFormat="false" ht="30" hidden="false" customHeight="true" outlineLevel="0" collapsed="false">
      <c r="A83" s="4"/>
      <c r="B83" s="10"/>
      <c r="C83" s="11"/>
      <c r="D83" s="12"/>
      <c r="E83" s="11"/>
      <c r="F83" s="11"/>
      <c r="G83" s="14"/>
      <c r="H83" s="10"/>
      <c r="I83" s="1" t="str">
        <f aca="false">IF(M83="","",IF(N83&lt;&gt;0,NA(),IF(AND(B83&gt;=入出庫集計!$B$3,B83&lt;=入出庫集計!$E$3),1,0)))</f>
        <v/>
      </c>
      <c r="J83" s="5" t="str">
        <f aca="false">IF(M83="","",IF(N83&lt;&gt;0,NA(),IF(I83&lt;&gt;1,"",IF(E83="未確認","",IF(AND(E83="確定",C83="入庫"),D83,0)))))</f>
        <v/>
      </c>
      <c r="K83" s="5" t="str">
        <f aca="false">IF(M83="","",IF(N83&lt;&gt;0,NA(),IF(I83&lt;&gt;1,"",IF(E83="未確認","",IF(AND(E83="確定",C83="出庫"),D83,0)))))</f>
        <v/>
      </c>
      <c r="L83" s="1" t="str">
        <f aca="false">IF(M83="","",IF(N83&lt;&gt;0,NA(),IF(AND(I83=1,E83="未確認"),1,0)))</f>
        <v/>
      </c>
      <c r="M83" s="1" t="str">
        <f aca="false">IF(COUNTA(A83:H83)=0,"",IF(NOT(AND(ISTEXT(A83),LEN(A83)=8,EXACT(LEFT(A83,4),"MOV-"),ISNUMBER(FIND(MID(A83,5,1)&amp;"x","0x1x2x3x4x5x6x7x8x9x")),ISNUMBER(FIND(MID(A83,6,1)&amp;"x","0x1x2x3x4x5x6x7x8x9x")),ISNUMBER(FIND(MID(A83,7,1)&amp;"x","0x1x2x3x4x5x6x7x8x9x")),ISNUMBER(FIND(MID(A83,8,1)&amp;"x","0x1x2x3x4x5x6x7x8x9x")))),"IDはMOV-と半角数字4桁",IF(COUNTIFS($A$8:$A$107,A83)&gt;1,"記録IDが重複",IF(NOT(IF(ISNUMBER(B83),AND(B83&gt;=43831,B83&lt;73051,B83=INT(B83)),FALSE())),"発生日は時刻なしで必須",IF(NOT(OR(C83="入庫",C83="出庫")),"入出区分を確認",IF(NOT(OR(E83="確定",E83="取消",E83="未確認")),"状態を確認",IF(NOT(OR(F83="新規",F83="訂正",F83="逆移動")),"種別を確認",IF(AND(E83&lt;&gt;"未確認",NOT(IF(ISNUMBER(D83),AND(D83&gt;=1,D83&lt;=1000000,D83=INT(D83)),FALSE()))),"確定/取消の数量は1〜100万個の整数",IF(AND(E83="未確認",COUNTA(D83)&gt;0),"未確認の数量は空欄",IF(NOT(IF(ISNUMBER(H83),AND(H83&gt;=43831,H83&lt;73051,H83=INT(H83)),FALSE())),"記録確認日は時刻なしで必須",IF(OR(B83&gt;H83,H83&gt;入出庫集計!$B$4),"発生日≦確認日≦基準日を確認",IF(AND(F83="新規",COUNTA(G83)&gt;0),"新規の参照元は空欄",IF(AND(F83&lt;&gt;"新規",NOT(AND(ISTEXT(G83),LEN(G83)=8,EXACT(LEFT(G83,4),"MOV-"),ISNUMBER(FIND(MID(G83,5,1)&amp;"x","0x1x2x3x4x5x6x7x8x9x")),ISNUMBER(FIND(MID(G83,6,1)&amp;"x","0x1x2x3x4x5x6x7x8x9x")),ISNUMBER(FIND(MID(G83,7,1)&amp;"x","0x1x2x3x4x5x6x7x8x9x")),ISNUMBER(FIND(MID(G83,8,1)&amp;"x","0x1x2x3x4x5x6x7x8x9x"))))),"訂正/逆移動の参照元IDが必須",IF(AND(F83&lt;&gt;"新規",G83&gt;=A83),"参照元は自分より小さいID",IF(AND(F83&lt;&gt;"新規",COUNTIFS($A$8:$A$107,G83)&lt;&gt;1),"参照元が一意にありません",IF(AND(F83&lt;&gt;"新規",COUNTIFS($A$8:$A$107,G83,$F$8:$F$107,"新規")+COUNTIFS($A$8:$A$107,G83,$F$8:$F$107,"訂正")&lt;&gt;1),"逆移動を訂正/逆移動の元にできません",IF(AND(F83="訂正",COUNTIFS($A$8:$A$107,G83,$E$8:$E$107,"取消")&lt;&gt;1),"訂正の参照元は取消済が必要",IF(AND(F83="訂正",COUNTIFS($F$8:$F$107,"訂正",$G$8:$G$107,G83)&gt;1),"同じ元記録への訂正は1行まで",IF(AND(F83="逆移動",E83&lt;&gt;"取消",COUNTIFS($A$8:$A$107,G83,$E$8:$E$107,"確定")&lt;&gt;1),"有効な逆移動の元は確定が必要",IF(AND(F83="逆移動",E83="取消",COUNTIFS($A$8:$A$107,G83,$E$8:$E$107,"確定")+COUNTIFS($A$8:$A$107,G83,$E$8:$E$107,"取消")&lt;&gt;1),"取消済の逆移動も元の状態を確認",IF(AND(F83="逆移動",COUNTIFS($A$8:$A$107,G83,$C$8:$C$107,"&lt;&gt;"&amp;C83)&lt;&gt;1),"逆移動は元と反対の入出区分",IF(AND(F83="逆移動",B83&lt;SUMIFS($B$8:$B$107,$A$8:$A$107,G83)),"逆移動日が元より前",IF(AND(F83="逆移動",SUMIFS($D$8:$D$107,$F$8:$F$107,"逆移動",$G$8:$G$107,G83,$E$8:$E$107,"確定")&gt;SUMIFS($D$8:$D$107,$A$8:$A$107,G83)),"確定逆移動の合計が元数量を超過","確認済み")))))))))))))))))))))))</f>
        <v/>
      </c>
      <c r="N83" s="1" t="str">
        <f aca="false">IF(M83="","",IF(M83="確認済み",0,1))</f>
        <v/>
      </c>
      <c r="O83" s="1" t="n">
        <f aca="false">IF(COUNTA(A83:H83)=0,IF(AND(M83="",N83="",I83="",J83="",K83="",L83=""),0,1),IF(NOT(AND(ISTEXT(M83),M83=IF(COUNTA(A83:H83)=0,"",IF(NOT(AND(ISTEXT(A83),LEN(A83)=8,EXACT(LEFT(A83,4),"MOV-"),ISNUMBER(FIND(MID(A83,5,1)&amp;"x","0x1x2x3x4x5x6x7x8x9x")),ISNUMBER(FIND(MID(A83,6,1)&amp;"x","0x1x2x3x4x5x6x7x8x9x")),ISNUMBER(FIND(MID(A83,7,1)&amp;"x","0x1x2x3x4x5x6x7x8x9x")),ISNUMBER(FIND(MID(A83,8,1)&amp;"x","0x1x2x3x4x5x6x7x8x9x")))),"IDはMOV-と半角数字4桁",IF(COUNTIFS($A$8:$A$107,A83)&gt;1,"記録IDが重複",IF(NOT(IF(ISNUMBER(B83),AND(B83&gt;=43831,B83&lt;73051,B83=INT(B83)),FALSE())),"発生日は時刻なしで必須",IF(NOT(OR(C83="入庫",C83="出庫")),"入出区分を確認",IF(NOT(OR(E83="確定",E83="取消",E83="未確認")),"状態を確認",IF(NOT(OR(F83="新規",F83="訂正",F83="逆移動")),"種別を確認",IF(AND(E83&lt;&gt;"未確認",NOT(IF(ISNUMBER(D83),AND(D83&gt;=1,D83&lt;=1000000,D83=INT(D83)),FALSE()))),"確定/取消の数量は1〜100万個の整数",IF(AND(E83="未確認",COUNTA(D83)&gt;0),"未確認の数量は空欄",IF(NOT(IF(ISNUMBER(H83),AND(H83&gt;=43831,H83&lt;73051,H83=INT(H83)),FALSE())),"記録確認日は時刻なしで必須",IF(OR(B83&gt;H83,H83&gt;入出庫集計!$B$4),"発生日≦確認日≦基準日を確認",IF(AND(F83="新規",COUNTA(G83)&gt;0),"新規の参照元は空欄",IF(AND(F83&lt;&gt;"新規",NOT(AND(ISTEXT(G83),LEN(G83)=8,EXACT(LEFT(G83,4),"MOV-"),ISNUMBER(FIND(MID(G83,5,1)&amp;"x","0x1x2x3x4x5x6x7x8x9x")),ISNUMBER(FIND(MID(G83,6,1)&amp;"x","0x1x2x3x4x5x6x7x8x9x")),ISNUMBER(FIND(MID(G83,7,1)&amp;"x","0x1x2x3x4x5x6x7x8x9x")),ISNUMBER(FIND(MID(G83,8,1)&amp;"x","0x1x2x3x4x5x6x7x8x9x"))))),"訂正/逆移動の参照元IDが必須",IF(AND(F83&lt;&gt;"新規",G83&gt;=A83),"参照元は自分より小さいID",IF(AND(F83&lt;&gt;"新規",COUNTIFS($A$8:$A$107,G83)&lt;&gt;1),"参照元が一意にありません",IF(AND(F83&lt;&gt;"新規",COUNTIFS($A$8:$A$107,G83,$F$8:$F$107,"新規")+COUNTIFS($A$8:$A$107,G83,$F$8:$F$107,"訂正")&lt;&gt;1),"逆移動を訂正/逆移動の元にできません",IF(AND(F83="訂正",COUNTIFS($A$8:$A$107,G83,$E$8:$E$107,"取消")&lt;&gt;1),"訂正の参照元は取消済が必要",IF(AND(F83="訂正",COUNTIFS($F$8:$F$107,"訂正",$G$8:$G$107,G83)&gt;1),"同じ元記録への訂正は1行まで",IF(AND(F83="逆移動",E83&lt;&gt;"取消",COUNTIFS($A$8:$A$107,G83,$E$8:$E$107,"確定")&lt;&gt;1),"有効な逆移動の元は確定が必要",IF(AND(F83="逆移動",E83="取消",COUNTIFS($A$8:$A$107,G83,$E$8:$E$107,"確定")+COUNTIFS($A$8:$A$107,G83,$E$8:$E$107,"取消")&lt;&gt;1),"取消済の逆移動も元の状態を確認",IF(AND(F83="逆移動",COUNTIFS($A$8:$A$107,G83,$C$8:$C$107,"&lt;&gt;"&amp;C83)&lt;&gt;1),"逆移動は元と反対の入出区分",IF(AND(F83="逆移動",B83&lt;SUMIFS($B$8:$B$107,$A$8:$A$107,G83)),"逆移動日が元より前",IF(AND(F83="逆移動",SUMIFS($D$8:$D$107,$F$8:$F$107,"逆移動",$G$8:$G$107,G83,$E$8:$E$107,"確定")&gt;SUMIFS($D$8:$D$107,$A$8:$A$107,G83)),"確定逆移動の合計が元数量を超過","確認済み"))))))))))))))))))))))),ISNUMBER(N83),N83=IF(M83="確認済み",0,1))),1,IF(N83&lt;&gt;0,0,IF(AND(ISNUMBER(I83),I83=IF(AND(B83&gt;=入出庫集計!$B$3,B83&lt;=入出庫集計!$E$3),1,0),IF(OR(I83&lt;&gt;1,E83="未確認"),ISTEXT(J83),ISNUMBER(J83)),J83=IF(I83&lt;&gt;1,"",IF(E83="未確認","",IF(AND(E83="確定",C83="入庫"),D83,0))),IF(OR(I83&lt;&gt;1,E83="未確認"),ISTEXT(K83),ISNUMBER(K83)),K83=IF(I83&lt;&gt;1,"",IF(E83="未確認","",IF(AND(E83="確定",C83="出庫"),D83,0))),ISNUMBER(L83),L83=IF(AND(I83=1,E83="未確認"),1,0)),0,1))))</f>
        <v>0</v>
      </c>
    </row>
    <row r="84" customFormat="false" ht="30" hidden="false" customHeight="true" outlineLevel="0" collapsed="false">
      <c r="A84" s="4"/>
      <c r="B84" s="10"/>
      <c r="C84" s="11"/>
      <c r="D84" s="12"/>
      <c r="E84" s="11"/>
      <c r="F84" s="11"/>
      <c r="G84" s="14"/>
      <c r="H84" s="10"/>
      <c r="I84" s="1" t="str">
        <f aca="false">IF(M84="","",IF(N84&lt;&gt;0,NA(),IF(AND(B84&gt;=入出庫集計!$B$3,B84&lt;=入出庫集計!$E$3),1,0)))</f>
        <v/>
      </c>
      <c r="J84" s="5" t="str">
        <f aca="false">IF(M84="","",IF(N84&lt;&gt;0,NA(),IF(I84&lt;&gt;1,"",IF(E84="未確認","",IF(AND(E84="確定",C84="入庫"),D84,0)))))</f>
        <v/>
      </c>
      <c r="K84" s="5" t="str">
        <f aca="false">IF(M84="","",IF(N84&lt;&gt;0,NA(),IF(I84&lt;&gt;1,"",IF(E84="未確認","",IF(AND(E84="確定",C84="出庫"),D84,0)))))</f>
        <v/>
      </c>
      <c r="L84" s="1" t="str">
        <f aca="false">IF(M84="","",IF(N84&lt;&gt;0,NA(),IF(AND(I84=1,E84="未確認"),1,0)))</f>
        <v/>
      </c>
      <c r="M84" s="1" t="str">
        <f aca="false">IF(COUNTA(A84:H84)=0,"",IF(NOT(AND(ISTEXT(A84),LEN(A84)=8,EXACT(LEFT(A84,4),"MOV-"),ISNUMBER(FIND(MID(A84,5,1)&amp;"x","0x1x2x3x4x5x6x7x8x9x")),ISNUMBER(FIND(MID(A84,6,1)&amp;"x","0x1x2x3x4x5x6x7x8x9x")),ISNUMBER(FIND(MID(A84,7,1)&amp;"x","0x1x2x3x4x5x6x7x8x9x")),ISNUMBER(FIND(MID(A84,8,1)&amp;"x","0x1x2x3x4x5x6x7x8x9x")))),"IDはMOV-と半角数字4桁",IF(COUNTIFS($A$8:$A$107,A84)&gt;1,"記録IDが重複",IF(NOT(IF(ISNUMBER(B84),AND(B84&gt;=43831,B84&lt;73051,B84=INT(B84)),FALSE())),"発生日は時刻なしで必須",IF(NOT(OR(C84="入庫",C84="出庫")),"入出区分を確認",IF(NOT(OR(E84="確定",E84="取消",E84="未確認")),"状態を確認",IF(NOT(OR(F84="新規",F84="訂正",F84="逆移動")),"種別を確認",IF(AND(E84&lt;&gt;"未確認",NOT(IF(ISNUMBER(D84),AND(D84&gt;=1,D84&lt;=1000000,D84=INT(D84)),FALSE()))),"確定/取消の数量は1〜100万個の整数",IF(AND(E84="未確認",COUNTA(D84)&gt;0),"未確認の数量は空欄",IF(NOT(IF(ISNUMBER(H84),AND(H84&gt;=43831,H84&lt;73051,H84=INT(H84)),FALSE())),"記録確認日は時刻なしで必須",IF(OR(B84&gt;H84,H84&gt;入出庫集計!$B$4),"発生日≦確認日≦基準日を確認",IF(AND(F84="新規",COUNTA(G84)&gt;0),"新規の参照元は空欄",IF(AND(F84&lt;&gt;"新規",NOT(AND(ISTEXT(G84),LEN(G84)=8,EXACT(LEFT(G84,4),"MOV-"),ISNUMBER(FIND(MID(G84,5,1)&amp;"x","0x1x2x3x4x5x6x7x8x9x")),ISNUMBER(FIND(MID(G84,6,1)&amp;"x","0x1x2x3x4x5x6x7x8x9x")),ISNUMBER(FIND(MID(G84,7,1)&amp;"x","0x1x2x3x4x5x6x7x8x9x")),ISNUMBER(FIND(MID(G84,8,1)&amp;"x","0x1x2x3x4x5x6x7x8x9x"))))),"訂正/逆移動の参照元IDが必須",IF(AND(F84&lt;&gt;"新規",G84&gt;=A84),"参照元は自分より小さいID",IF(AND(F84&lt;&gt;"新規",COUNTIFS($A$8:$A$107,G84)&lt;&gt;1),"参照元が一意にありません",IF(AND(F84&lt;&gt;"新規",COUNTIFS($A$8:$A$107,G84,$F$8:$F$107,"新規")+COUNTIFS($A$8:$A$107,G84,$F$8:$F$107,"訂正")&lt;&gt;1),"逆移動を訂正/逆移動の元にできません",IF(AND(F84="訂正",COUNTIFS($A$8:$A$107,G84,$E$8:$E$107,"取消")&lt;&gt;1),"訂正の参照元は取消済が必要",IF(AND(F84="訂正",COUNTIFS($F$8:$F$107,"訂正",$G$8:$G$107,G84)&gt;1),"同じ元記録への訂正は1行まで",IF(AND(F84="逆移動",E84&lt;&gt;"取消",COUNTIFS($A$8:$A$107,G84,$E$8:$E$107,"確定")&lt;&gt;1),"有効な逆移動の元は確定が必要",IF(AND(F84="逆移動",E84="取消",COUNTIFS($A$8:$A$107,G84,$E$8:$E$107,"確定")+COUNTIFS($A$8:$A$107,G84,$E$8:$E$107,"取消")&lt;&gt;1),"取消済の逆移動も元の状態を確認",IF(AND(F84="逆移動",COUNTIFS($A$8:$A$107,G84,$C$8:$C$107,"&lt;&gt;"&amp;C84)&lt;&gt;1),"逆移動は元と反対の入出区分",IF(AND(F84="逆移動",B84&lt;SUMIFS($B$8:$B$107,$A$8:$A$107,G84)),"逆移動日が元より前",IF(AND(F84="逆移動",SUMIFS($D$8:$D$107,$F$8:$F$107,"逆移動",$G$8:$G$107,G84,$E$8:$E$107,"確定")&gt;SUMIFS($D$8:$D$107,$A$8:$A$107,G84)),"確定逆移動の合計が元数量を超過","確認済み")))))))))))))))))))))))</f>
        <v/>
      </c>
      <c r="N84" s="1" t="str">
        <f aca="false">IF(M84="","",IF(M84="確認済み",0,1))</f>
        <v/>
      </c>
      <c r="O84" s="1" t="n">
        <f aca="false">IF(COUNTA(A84:H84)=0,IF(AND(M84="",N84="",I84="",J84="",K84="",L84=""),0,1),IF(NOT(AND(ISTEXT(M84),M84=IF(COUNTA(A84:H84)=0,"",IF(NOT(AND(ISTEXT(A84),LEN(A84)=8,EXACT(LEFT(A84,4),"MOV-"),ISNUMBER(FIND(MID(A84,5,1)&amp;"x","0x1x2x3x4x5x6x7x8x9x")),ISNUMBER(FIND(MID(A84,6,1)&amp;"x","0x1x2x3x4x5x6x7x8x9x")),ISNUMBER(FIND(MID(A84,7,1)&amp;"x","0x1x2x3x4x5x6x7x8x9x")),ISNUMBER(FIND(MID(A84,8,1)&amp;"x","0x1x2x3x4x5x6x7x8x9x")))),"IDはMOV-と半角数字4桁",IF(COUNTIFS($A$8:$A$107,A84)&gt;1,"記録IDが重複",IF(NOT(IF(ISNUMBER(B84),AND(B84&gt;=43831,B84&lt;73051,B84=INT(B84)),FALSE())),"発生日は時刻なしで必須",IF(NOT(OR(C84="入庫",C84="出庫")),"入出区分を確認",IF(NOT(OR(E84="確定",E84="取消",E84="未確認")),"状態を確認",IF(NOT(OR(F84="新規",F84="訂正",F84="逆移動")),"種別を確認",IF(AND(E84&lt;&gt;"未確認",NOT(IF(ISNUMBER(D84),AND(D84&gt;=1,D84&lt;=1000000,D84=INT(D84)),FALSE()))),"確定/取消の数量は1〜100万個の整数",IF(AND(E84="未確認",COUNTA(D84)&gt;0),"未確認の数量は空欄",IF(NOT(IF(ISNUMBER(H84),AND(H84&gt;=43831,H84&lt;73051,H84=INT(H84)),FALSE())),"記録確認日は時刻なしで必須",IF(OR(B84&gt;H84,H84&gt;入出庫集計!$B$4),"発生日≦確認日≦基準日を確認",IF(AND(F84="新規",COUNTA(G84)&gt;0),"新規の参照元は空欄",IF(AND(F84&lt;&gt;"新規",NOT(AND(ISTEXT(G84),LEN(G84)=8,EXACT(LEFT(G84,4),"MOV-"),ISNUMBER(FIND(MID(G84,5,1)&amp;"x","0x1x2x3x4x5x6x7x8x9x")),ISNUMBER(FIND(MID(G84,6,1)&amp;"x","0x1x2x3x4x5x6x7x8x9x")),ISNUMBER(FIND(MID(G84,7,1)&amp;"x","0x1x2x3x4x5x6x7x8x9x")),ISNUMBER(FIND(MID(G84,8,1)&amp;"x","0x1x2x3x4x5x6x7x8x9x"))))),"訂正/逆移動の参照元IDが必須",IF(AND(F84&lt;&gt;"新規",G84&gt;=A84),"参照元は自分より小さいID",IF(AND(F84&lt;&gt;"新規",COUNTIFS($A$8:$A$107,G84)&lt;&gt;1),"参照元が一意にありません",IF(AND(F84&lt;&gt;"新規",COUNTIFS($A$8:$A$107,G84,$F$8:$F$107,"新規")+COUNTIFS($A$8:$A$107,G84,$F$8:$F$107,"訂正")&lt;&gt;1),"逆移動を訂正/逆移動の元にできません",IF(AND(F84="訂正",COUNTIFS($A$8:$A$107,G84,$E$8:$E$107,"取消")&lt;&gt;1),"訂正の参照元は取消済が必要",IF(AND(F84="訂正",COUNTIFS($F$8:$F$107,"訂正",$G$8:$G$107,G84)&gt;1),"同じ元記録への訂正は1行まで",IF(AND(F84="逆移動",E84&lt;&gt;"取消",COUNTIFS($A$8:$A$107,G84,$E$8:$E$107,"確定")&lt;&gt;1),"有効な逆移動の元は確定が必要",IF(AND(F84="逆移動",E84="取消",COUNTIFS($A$8:$A$107,G84,$E$8:$E$107,"確定")+COUNTIFS($A$8:$A$107,G84,$E$8:$E$107,"取消")&lt;&gt;1),"取消済の逆移動も元の状態を確認",IF(AND(F84="逆移動",COUNTIFS($A$8:$A$107,G84,$C$8:$C$107,"&lt;&gt;"&amp;C84)&lt;&gt;1),"逆移動は元と反対の入出区分",IF(AND(F84="逆移動",B84&lt;SUMIFS($B$8:$B$107,$A$8:$A$107,G84)),"逆移動日が元より前",IF(AND(F84="逆移動",SUMIFS($D$8:$D$107,$F$8:$F$107,"逆移動",$G$8:$G$107,G84,$E$8:$E$107,"確定")&gt;SUMIFS($D$8:$D$107,$A$8:$A$107,G84)),"確定逆移動の合計が元数量を超過","確認済み"))))))))))))))))))))))),ISNUMBER(N84),N84=IF(M84="確認済み",0,1))),1,IF(N84&lt;&gt;0,0,IF(AND(ISNUMBER(I84),I84=IF(AND(B84&gt;=入出庫集計!$B$3,B84&lt;=入出庫集計!$E$3),1,0),IF(OR(I84&lt;&gt;1,E84="未確認"),ISTEXT(J84),ISNUMBER(J84)),J84=IF(I84&lt;&gt;1,"",IF(E84="未確認","",IF(AND(E84="確定",C84="入庫"),D84,0))),IF(OR(I84&lt;&gt;1,E84="未確認"),ISTEXT(K84),ISNUMBER(K84)),K84=IF(I84&lt;&gt;1,"",IF(E84="未確認","",IF(AND(E84="確定",C84="出庫"),D84,0))),ISNUMBER(L84),L84=IF(AND(I84=1,E84="未確認"),1,0)),0,1))))</f>
        <v>0</v>
      </c>
    </row>
    <row r="85" customFormat="false" ht="30" hidden="false" customHeight="true" outlineLevel="0" collapsed="false">
      <c r="A85" s="4"/>
      <c r="B85" s="10"/>
      <c r="C85" s="11"/>
      <c r="D85" s="12"/>
      <c r="E85" s="11"/>
      <c r="F85" s="11"/>
      <c r="G85" s="14"/>
      <c r="H85" s="10"/>
      <c r="I85" s="1" t="str">
        <f aca="false">IF(M85="","",IF(N85&lt;&gt;0,NA(),IF(AND(B85&gt;=入出庫集計!$B$3,B85&lt;=入出庫集計!$E$3),1,0)))</f>
        <v/>
      </c>
      <c r="J85" s="5" t="str">
        <f aca="false">IF(M85="","",IF(N85&lt;&gt;0,NA(),IF(I85&lt;&gt;1,"",IF(E85="未確認","",IF(AND(E85="確定",C85="入庫"),D85,0)))))</f>
        <v/>
      </c>
      <c r="K85" s="5" t="str">
        <f aca="false">IF(M85="","",IF(N85&lt;&gt;0,NA(),IF(I85&lt;&gt;1,"",IF(E85="未確認","",IF(AND(E85="確定",C85="出庫"),D85,0)))))</f>
        <v/>
      </c>
      <c r="L85" s="1" t="str">
        <f aca="false">IF(M85="","",IF(N85&lt;&gt;0,NA(),IF(AND(I85=1,E85="未確認"),1,0)))</f>
        <v/>
      </c>
      <c r="M85" s="1" t="str">
        <f aca="false">IF(COUNTA(A85:H85)=0,"",IF(NOT(AND(ISTEXT(A85),LEN(A85)=8,EXACT(LEFT(A85,4),"MOV-"),ISNUMBER(FIND(MID(A85,5,1)&amp;"x","0x1x2x3x4x5x6x7x8x9x")),ISNUMBER(FIND(MID(A85,6,1)&amp;"x","0x1x2x3x4x5x6x7x8x9x")),ISNUMBER(FIND(MID(A85,7,1)&amp;"x","0x1x2x3x4x5x6x7x8x9x")),ISNUMBER(FIND(MID(A85,8,1)&amp;"x","0x1x2x3x4x5x6x7x8x9x")))),"IDはMOV-と半角数字4桁",IF(COUNTIFS($A$8:$A$107,A85)&gt;1,"記録IDが重複",IF(NOT(IF(ISNUMBER(B85),AND(B85&gt;=43831,B85&lt;73051,B85=INT(B85)),FALSE())),"発生日は時刻なしで必須",IF(NOT(OR(C85="入庫",C85="出庫")),"入出区分を確認",IF(NOT(OR(E85="確定",E85="取消",E85="未確認")),"状態を確認",IF(NOT(OR(F85="新規",F85="訂正",F85="逆移動")),"種別を確認",IF(AND(E85&lt;&gt;"未確認",NOT(IF(ISNUMBER(D85),AND(D85&gt;=1,D85&lt;=1000000,D85=INT(D85)),FALSE()))),"確定/取消の数量は1〜100万個の整数",IF(AND(E85="未確認",COUNTA(D85)&gt;0),"未確認の数量は空欄",IF(NOT(IF(ISNUMBER(H85),AND(H85&gt;=43831,H85&lt;73051,H85=INT(H85)),FALSE())),"記録確認日は時刻なしで必須",IF(OR(B85&gt;H85,H85&gt;入出庫集計!$B$4),"発生日≦確認日≦基準日を確認",IF(AND(F85="新規",COUNTA(G85)&gt;0),"新規の参照元は空欄",IF(AND(F85&lt;&gt;"新規",NOT(AND(ISTEXT(G85),LEN(G85)=8,EXACT(LEFT(G85,4),"MOV-"),ISNUMBER(FIND(MID(G85,5,1)&amp;"x","0x1x2x3x4x5x6x7x8x9x")),ISNUMBER(FIND(MID(G85,6,1)&amp;"x","0x1x2x3x4x5x6x7x8x9x")),ISNUMBER(FIND(MID(G85,7,1)&amp;"x","0x1x2x3x4x5x6x7x8x9x")),ISNUMBER(FIND(MID(G85,8,1)&amp;"x","0x1x2x3x4x5x6x7x8x9x"))))),"訂正/逆移動の参照元IDが必須",IF(AND(F85&lt;&gt;"新規",G85&gt;=A85),"参照元は自分より小さいID",IF(AND(F85&lt;&gt;"新規",COUNTIFS($A$8:$A$107,G85)&lt;&gt;1),"参照元が一意にありません",IF(AND(F85&lt;&gt;"新規",COUNTIFS($A$8:$A$107,G85,$F$8:$F$107,"新規")+COUNTIFS($A$8:$A$107,G85,$F$8:$F$107,"訂正")&lt;&gt;1),"逆移動を訂正/逆移動の元にできません",IF(AND(F85="訂正",COUNTIFS($A$8:$A$107,G85,$E$8:$E$107,"取消")&lt;&gt;1),"訂正の参照元は取消済が必要",IF(AND(F85="訂正",COUNTIFS($F$8:$F$107,"訂正",$G$8:$G$107,G85)&gt;1),"同じ元記録への訂正は1行まで",IF(AND(F85="逆移動",E85&lt;&gt;"取消",COUNTIFS($A$8:$A$107,G85,$E$8:$E$107,"確定")&lt;&gt;1),"有効な逆移動の元は確定が必要",IF(AND(F85="逆移動",E85="取消",COUNTIFS($A$8:$A$107,G85,$E$8:$E$107,"確定")+COUNTIFS($A$8:$A$107,G85,$E$8:$E$107,"取消")&lt;&gt;1),"取消済の逆移動も元の状態を確認",IF(AND(F85="逆移動",COUNTIFS($A$8:$A$107,G85,$C$8:$C$107,"&lt;&gt;"&amp;C85)&lt;&gt;1),"逆移動は元と反対の入出区分",IF(AND(F85="逆移動",B85&lt;SUMIFS($B$8:$B$107,$A$8:$A$107,G85)),"逆移動日が元より前",IF(AND(F85="逆移動",SUMIFS($D$8:$D$107,$F$8:$F$107,"逆移動",$G$8:$G$107,G85,$E$8:$E$107,"確定")&gt;SUMIFS($D$8:$D$107,$A$8:$A$107,G85)),"確定逆移動の合計が元数量を超過","確認済み")))))))))))))))))))))))</f>
        <v/>
      </c>
      <c r="N85" s="1" t="str">
        <f aca="false">IF(M85="","",IF(M85="確認済み",0,1))</f>
        <v/>
      </c>
      <c r="O85" s="1" t="n">
        <f aca="false">IF(COUNTA(A85:H85)=0,IF(AND(M85="",N85="",I85="",J85="",K85="",L85=""),0,1),IF(NOT(AND(ISTEXT(M85),M85=IF(COUNTA(A85:H85)=0,"",IF(NOT(AND(ISTEXT(A85),LEN(A85)=8,EXACT(LEFT(A85,4),"MOV-"),ISNUMBER(FIND(MID(A85,5,1)&amp;"x","0x1x2x3x4x5x6x7x8x9x")),ISNUMBER(FIND(MID(A85,6,1)&amp;"x","0x1x2x3x4x5x6x7x8x9x")),ISNUMBER(FIND(MID(A85,7,1)&amp;"x","0x1x2x3x4x5x6x7x8x9x")),ISNUMBER(FIND(MID(A85,8,1)&amp;"x","0x1x2x3x4x5x6x7x8x9x")))),"IDはMOV-と半角数字4桁",IF(COUNTIFS($A$8:$A$107,A85)&gt;1,"記録IDが重複",IF(NOT(IF(ISNUMBER(B85),AND(B85&gt;=43831,B85&lt;73051,B85=INT(B85)),FALSE())),"発生日は時刻なしで必須",IF(NOT(OR(C85="入庫",C85="出庫")),"入出区分を確認",IF(NOT(OR(E85="確定",E85="取消",E85="未確認")),"状態を確認",IF(NOT(OR(F85="新規",F85="訂正",F85="逆移動")),"種別を確認",IF(AND(E85&lt;&gt;"未確認",NOT(IF(ISNUMBER(D85),AND(D85&gt;=1,D85&lt;=1000000,D85=INT(D85)),FALSE()))),"確定/取消の数量は1〜100万個の整数",IF(AND(E85="未確認",COUNTA(D85)&gt;0),"未確認の数量は空欄",IF(NOT(IF(ISNUMBER(H85),AND(H85&gt;=43831,H85&lt;73051,H85=INT(H85)),FALSE())),"記録確認日は時刻なしで必須",IF(OR(B85&gt;H85,H85&gt;入出庫集計!$B$4),"発生日≦確認日≦基準日を確認",IF(AND(F85="新規",COUNTA(G85)&gt;0),"新規の参照元は空欄",IF(AND(F85&lt;&gt;"新規",NOT(AND(ISTEXT(G85),LEN(G85)=8,EXACT(LEFT(G85,4),"MOV-"),ISNUMBER(FIND(MID(G85,5,1)&amp;"x","0x1x2x3x4x5x6x7x8x9x")),ISNUMBER(FIND(MID(G85,6,1)&amp;"x","0x1x2x3x4x5x6x7x8x9x")),ISNUMBER(FIND(MID(G85,7,1)&amp;"x","0x1x2x3x4x5x6x7x8x9x")),ISNUMBER(FIND(MID(G85,8,1)&amp;"x","0x1x2x3x4x5x6x7x8x9x"))))),"訂正/逆移動の参照元IDが必須",IF(AND(F85&lt;&gt;"新規",G85&gt;=A85),"参照元は自分より小さいID",IF(AND(F85&lt;&gt;"新規",COUNTIFS($A$8:$A$107,G85)&lt;&gt;1),"参照元が一意にありません",IF(AND(F85&lt;&gt;"新規",COUNTIFS($A$8:$A$107,G85,$F$8:$F$107,"新規")+COUNTIFS($A$8:$A$107,G85,$F$8:$F$107,"訂正")&lt;&gt;1),"逆移動を訂正/逆移動の元にできません",IF(AND(F85="訂正",COUNTIFS($A$8:$A$107,G85,$E$8:$E$107,"取消")&lt;&gt;1),"訂正の参照元は取消済が必要",IF(AND(F85="訂正",COUNTIFS($F$8:$F$107,"訂正",$G$8:$G$107,G85)&gt;1),"同じ元記録への訂正は1行まで",IF(AND(F85="逆移動",E85&lt;&gt;"取消",COUNTIFS($A$8:$A$107,G85,$E$8:$E$107,"確定")&lt;&gt;1),"有効な逆移動の元は確定が必要",IF(AND(F85="逆移動",E85="取消",COUNTIFS($A$8:$A$107,G85,$E$8:$E$107,"確定")+COUNTIFS($A$8:$A$107,G85,$E$8:$E$107,"取消")&lt;&gt;1),"取消済の逆移動も元の状態を確認",IF(AND(F85="逆移動",COUNTIFS($A$8:$A$107,G85,$C$8:$C$107,"&lt;&gt;"&amp;C85)&lt;&gt;1),"逆移動は元と反対の入出区分",IF(AND(F85="逆移動",B85&lt;SUMIFS($B$8:$B$107,$A$8:$A$107,G85)),"逆移動日が元より前",IF(AND(F85="逆移動",SUMIFS($D$8:$D$107,$F$8:$F$107,"逆移動",$G$8:$G$107,G85,$E$8:$E$107,"確定")&gt;SUMIFS($D$8:$D$107,$A$8:$A$107,G85)),"確定逆移動の合計が元数量を超過","確認済み"))))))))))))))))))))))),ISNUMBER(N85),N85=IF(M85="確認済み",0,1))),1,IF(N85&lt;&gt;0,0,IF(AND(ISNUMBER(I85),I85=IF(AND(B85&gt;=入出庫集計!$B$3,B85&lt;=入出庫集計!$E$3),1,0),IF(OR(I85&lt;&gt;1,E85="未確認"),ISTEXT(J85),ISNUMBER(J85)),J85=IF(I85&lt;&gt;1,"",IF(E85="未確認","",IF(AND(E85="確定",C85="入庫"),D85,0))),IF(OR(I85&lt;&gt;1,E85="未確認"),ISTEXT(K85),ISNUMBER(K85)),K85=IF(I85&lt;&gt;1,"",IF(E85="未確認","",IF(AND(E85="確定",C85="出庫"),D85,0))),ISNUMBER(L85),L85=IF(AND(I85=1,E85="未確認"),1,0)),0,1))))</f>
        <v>0</v>
      </c>
    </row>
    <row r="86" customFormat="false" ht="30" hidden="false" customHeight="true" outlineLevel="0" collapsed="false">
      <c r="A86" s="4"/>
      <c r="B86" s="10"/>
      <c r="C86" s="11"/>
      <c r="D86" s="12"/>
      <c r="E86" s="11"/>
      <c r="F86" s="11"/>
      <c r="G86" s="14"/>
      <c r="H86" s="10"/>
      <c r="I86" s="1" t="str">
        <f aca="false">IF(M86="","",IF(N86&lt;&gt;0,NA(),IF(AND(B86&gt;=入出庫集計!$B$3,B86&lt;=入出庫集計!$E$3),1,0)))</f>
        <v/>
      </c>
      <c r="J86" s="5" t="str">
        <f aca="false">IF(M86="","",IF(N86&lt;&gt;0,NA(),IF(I86&lt;&gt;1,"",IF(E86="未確認","",IF(AND(E86="確定",C86="入庫"),D86,0)))))</f>
        <v/>
      </c>
      <c r="K86" s="5" t="str">
        <f aca="false">IF(M86="","",IF(N86&lt;&gt;0,NA(),IF(I86&lt;&gt;1,"",IF(E86="未確認","",IF(AND(E86="確定",C86="出庫"),D86,0)))))</f>
        <v/>
      </c>
      <c r="L86" s="1" t="str">
        <f aca="false">IF(M86="","",IF(N86&lt;&gt;0,NA(),IF(AND(I86=1,E86="未確認"),1,0)))</f>
        <v/>
      </c>
      <c r="M86" s="1" t="str">
        <f aca="false">IF(COUNTA(A86:H86)=0,"",IF(NOT(AND(ISTEXT(A86),LEN(A86)=8,EXACT(LEFT(A86,4),"MOV-"),ISNUMBER(FIND(MID(A86,5,1)&amp;"x","0x1x2x3x4x5x6x7x8x9x")),ISNUMBER(FIND(MID(A86,6,1)&amp;"x","0x1x2x3x4x5x6x7x8x9x")),ISNUMBER(FIND(MID(A86,7,1)&amp;"x","0x1x2x3x4x5x6x7x8x9x")),ISNUMBER(FIND(MID(A86,8,1)&amp;"x","0x1x2x3x4x5x6x7x8x9x")))),"IDはMOV-と半角数字4桁",IF(COUNTIFS($A$8:$A$107,A86)&gt;1,"記録IDが重複",IF(NOT(IF(ISNUMBER(B86),AND(B86&gt;=43831,B86&lt;73051,B86=INT(B86)),FALSE())),"発生日は時刻なしで必須",IF(NOT(OR(C86="入庫",C86="出庫")),"入出区分を確認",IF(NOT(OR(E86="確定",E86="取消",E86="未確認")),"状態を確認",IF(NOT(OR(F86="新規",F86="訂正",F86="逆移動")),"種別を確認",IF(AND(E86&lt;&gt;"未確認",NOT(IF(ISNUMBER(D86),AND(D86&gt;=1,D86&lt;=1000000,D86=INT(D86)),FALSE()))),"確定/取消の数量は1〜100万個の整数",IF(AND(E86="未確認",COUNTA(D86)&gt;0),"未確認の数量は空欄",IF(NOT(IF(ISNUMBER(H86),AND(H86&gt;=43831,H86&lt;73051,H86=INT(H86)),FALSE())),"記録確認日は時刻なしで必須",IF(OR(B86&gt;H86,H86&gt;入出庫集計!$B$4),"発生日≦確認日≦基準日を確認",IF(AND(F86="新規",COUNTA(G86)&gt;0),"新規の参照元は空欄",IF(AND(F86&lt;&gt;"新規",NOT(AND(ISTEXT(G86),LEN(G86)=8,EXACT(LEFT(G86,4),"MOV-"),ISNUMBER(FIND(MID(G86,5,1)&amp;"x","0x1x2x3x4x5x6x7x8x9x")),ISNUMBER(FIND(MID(G86,6,1)&amp;"x","0x1x2x3x4x5x6x7x8x9x")),ISNUMBER(FIND(MID(G86,7,1)&amp;"x","0x1x2x3x4x5x6x7x8x9x")),ISNUMBER(FIND(MID(G86,8,1)&amp;"x","0x1x2x3x4x5x6x7x8x9x"))))),"訂正/逆移動の参照元IDが必須",IF(AND(F86&lt;&gt;"新規",G86&gt;=A86),"参照元は自分より小さいID",IF(AND(F86&lt;&gt;"新規",COUNTIFS($A$8:$A$107,G86)&lt;&gt;1),"参照元が一意にありません",IF(AND(F86&lt;&gt;"新規",COUNTIFS($A$8:$A$107,G86,$F$8:$F$107,"新規")+COUNTIFS($A$8:$A$107,G86,$F$8:$F$107,"訂正")&lt;&gt;1),"逆移動を訂正/逆移動の元にできません",IF(AND(F86="訂正",COUNTIFS($A$8:$A$107,G86,$E$8:$E$107,"取消")&lt;&gt;1),"訂正の参照元は取消済が必要",IF(AND(F86="訂正",COUNTIFS($F$8:$F$107,"訂正",$G$8:$G$107,G86)&gt;1),"同じ元記録への訂正は1行まで",IF(AND(F86="逆移動",E86&lt;&gt;"取消",COUNTIFS($A$8:$A$107,G86,$E$8:$E$107,"確定")&lt;&gt;1),"有効な逆移動の元は確定が必要",IF(AND(F86="逆移動",E86="取消",COUNTIFS($A$8:$A$107,G86,$E$8:$E$107,"確定")+COUNTIFS($A$8:$A$107,G86,$E$8:$E$107,"取消")&lt;&gt;1),"取消済の逆移動も元の状態を確認",IF(AND(F86="逆移動",COUNTIFS($A$8:$A$107,G86,$C$8:$C$107,"&lt;&gt;"&amp;C86)&lt;&gt;1),"逆移動は元と反対の入出区分",IF(AND(F86="逆移動",B86&lt;SUMIFS($B$8:$B$107,$A$8:$A$107,G86)),"逆移動日が元より前",IF(AND(F86="逆移動",SUMIFS($D$8:$D$107,$F$8:$F$107,"逆移動",$G$8:$G$107,G86,$E$8:$E$107,"確定")&gt;SUMIFS($D$8:$D$107,$A$8:$A$107,G86)),"確定逆移動の合計が元数量を超過","確認済み")))))))))))))))))))))))</f>
        <v/>
      </c>
      <c r="N86" s="1" t="str">
        <f aca="false">IF(M86="","",IF(M86="確認済み",0,1))</f>
        <v/>
      </c>
      <c r="O86" s="1" t="n">
        <f aca="false">IF(COUNTA(A86:H86)=0,IF(AND(M86="",N86="",I86="",J86="",K86="",L86=""),0,1),IF(NOT(AND(ISTEXT(M86),M86=IF(COUNTA(A86:H86)=0,"",IF(NOT(AND(ISTEXT(A86),LEN(A86)=8,EXACT(LEFT(A86,4),"MOV-"),ISNUMBER(FIND(MID(A86,5,1)&amp;"x","0x1x2x3x4x5x6x7x8x9x")),ISNUMBER(FIND(MID(A86,6,1)&amp;"x","0x1x2x3x4x5x6x7x8x9x")),ISNUMBER(FIND(MID(A86,7,1)&amp;"x","0x1x2x3x4x5x6x7x8x9x")),ISNUMBER(FIND(MID(A86,8,1)&amp;"x","0x1x2x3x4x5x6x7x8x9x")))),"IDはMOV-と半角数字4桁",IF(COUNTIFS($A$8:$A$107,A86)&gt;1,"記録IDが重複",IF(NOT(IF(ISNUMBER(B86),AND(B86&gt;=43831,B86&lt;73051,B86=INT(B86)),FALSE())),"発生日は時刻なしで必須",IF(NOT(OR(C86="入庫",C86="出庫")),"入出区分を確認",IF(NOT(OR(E86="確定",E86="取消",E86="未確認")),"状態を確認",IF(NOT(OR(F86="新規",F86="訂正",F86="逆移動")),"種別を確認",IF(AND(E86&lt;&gt;"未確認",NOT(IF(ISNUMBER(D86),AND(D86&gt;=1,D86&lt;=1000000,D86=INT(D86)),FALSE()))),"確定/取消の数量は1〜100万個の整数",IF(AND(E86="未確認",COUNTA(D86)&gt;0),"未確認の数量は空欄",IF(NOT(IF(ISNUMBER(H86),AND(H86&gt;=43831,H86&lt;73051,H86=INT(H86)),FALSE())),"記録確認日は時刻なしで必須",IF(OR(B86&gt;H86,H86&gt;入出庫集計!$B$4),"発生日≦確認日≦基準日を確認",IF(AND(F86="新規",COUNTA(G86)&gt;0),"新規の参照元は空欄",IF(AND(F86&lt;&gt;"新規",NOT(AND(ISTEXT(G86),LEN(G86)=8,EXACT(LEFT(G86,4),"MOV-"),ISNUMBER(FIND(MID(G86,5,1)&amp;"x","0x1x2x3x4x5x6x7x8x9x")),ISNUMBER(FIND(MID(G86,6,1)&amp;"x","0x1x2x3x4x5x6x7x8x9x")),ISNUMBER(FIND(MID(G86,7,1)&amp;"x","0x1x2x3x4x5x6x7x8x9x")),ISNUMBER(FIND(MID(G86,8,1)&amp;"x","0x1x2x3x4x5x6x7x8x9x"))))),"訂正/逆移動の参照元IDが必須",IF(AND(F86&lt;&gt;"新規",G86&gt;=A86),"参照元は自分より小さいID",IF(AND(F86&lt;&gt;"新規",COUNTIFS($A$8:$A$107,G86)&lt;&gt;1),"参照元が一意にありません",IF(AND(F86&lt;&gt;"新規",COUNTIFS($A$8:$A$107,G86,$F$8:$F$107,"新規")+COUNTIFS($A$8:$A$107,G86,$F$8:$F$107,"訂正")&lt;&gt;1),"逆移動を訂正/逆移動の元にできません",IF(AND(F86="訂正",COUNTIFS($A$8:$A$107,G86,$E$8:$E$107,"取消")&lt;&gt;1),"訂正の参照元は取消済が必要",IF(AND(F86="訂正",COUNTIFS($F$8:$F$107,"訂正",$G$8:$G$107,G86)&gt;1),"同じ元記録への訂正は1行まで",IF(AND(F86="逆移動",E86&lt;&gt;"取消",COUNTIFS($A$8:$A$107,G86,$E$8:$E$107,"確定")&lt;&gt;1),"有効な逆移動の元は確定が必要",IF(AND(F86="逆移動",E86="取消",COUNTIFS($A$8:$A$107,G86,$E$8:$E$107,"確定")+COUNTIFS($A$8:$A$107,G86,$E$8:$E$107,"取消")&lt;&gt;1),"取消済の逆移動も元の状態を確認",IF(AND(F86="逆移動",COUNTIFS($A$8:$A$107,G86,$C$8:$C$107,"&lt;&gt;"&amp;C86)&lt;&gt;1),"逆移動は元と反対の入出区分",IF(AND(F86="逆移動",B86&lt;SUMIFS($B$8:$B$107,$A$8:$A$107,G86)),"逆移動日が元より前",IF(AND(F86="逆移動",SUMIFS($D$8:$D$107,$F$8:$F$107,"逆移動",$G$8:$G$107,G86,$E$8:$E$107,"確定")&gt;SUMIFS($D$8:$D$107,$A$8:$A$107,G86)),"確定逆移動の合計が元数量を超過","確認済み"))))))))))))))))))))))),ISNUMBER(N86),N86=IF(M86="確認済み",0,1))),1,IF(N86&lt;&gt;0,0,IF(AND(ISNUMBER(I86),I86=IF(AND(B86&gt;=入出庫集計!$B$3,B86&lt;=入出庫集計!$E$3),1,0),IF(OR(I86&lt;&gt;1,E86="未確認"),ISTEXT(J86),ISNUMBER(J86)),J86=IF(I86&lt;&gt;1,"",IF(E86="未確認","",IF(AND(E86="確定",C86="入庫"),D86,0))),IF(OR(I86&lt;&gt;1,E86="未確認"),ISTEXT(K86),ISNUMBER(K86)),K86=IF(I86&lt;&gt;1,"",IF(E86="未確認","",IF(AND(E86="確定",C86="出庫"),D86,0))),ISNUMBER(L86),L86=IF(AND(I86=1,E86="未確認"),1,0)),0,1))))</f>
        <v>0</v>
      </c>
    </row>
    <row r="87" customFormat="false" ht="30" hidden="false" customHeight="true" outlineLevel="0" collapsed="false">
      <c r="A87" s="4"/>
      <c r="B87" s="10"/>
      <c r="C87" s="11"/>
      <c r="D87" s="12"/>
      <c r="E87" s="11"/>
      <c r="F87" s="11"/>
      <c r="G87" s="14"/>
      <c r="H87" s="10"/>
      <c r="I87" s="1" t="str">
        <f aca="false">IF(M87="","",IF(N87&lt;&gt;0,NA(),IF(AND(B87&gt;=入出庫集計!$B$3,B87&lt;=入出庫集計!$E$3),1,0)))</f>
        <v/>
      </c>
      <c r="J87" s="5" t="str">
        <f aca="false">IF(M87="","",IF(N87&lt;&gt;0,NA(),IF(I87&lt;&gt;1,"",IF(E87="未確認","",IF(AND(E87="確定",C87="入庫"),D87,0)))))</f>
        <v/>
      </c>
      <c r="K87" s="5" t="str">
        <f aca="false">IF(M87="","",IF(N87&lt;&gt;0,NA(),IF(I87&lt;&gt;1,"",IF(E87="未確認","",IF(AND(E87="確定",C87="出庫"),D87,0)))))</f>
        <v/>
      </c>
      <c r="L87" s="1" t="str">
        <f aca="false">IF(M87="","",IF(N87&lt;&gt;0,NA(),IF(AND(I87=1,E87="未確認"),1,0)))</f>
        <v/>
      </c>
      <c r="M87" s="1" t="str">
        <f aca="false">IF(COUNTA(A87:H87)=0,"",IF(NOT(AND(ISTEXT(A87),LEN(A87)=8,EXACT(LEFT(A87,4),"MOV-"),ISNUMBER(FIND(MID(A87,5,1)&amp;"x","0x1x2x3x4x5x6x7x8x9x")),ISNUMBER(FIND(MID(A87,6,1)&amp;"x","0x1x2x3x4x5x6x7x8x9x")),ISNUMBER(FIND(MID(A87,7,1)&amp;"x","0x1x2x3x4x5x6x7x8x9x")),ISNUMBER(FIND(MID(A87,8,1)&amp;"x","0x1x2x3x4x5x6x7x8x9x")))),"IDはMOV-と半角数字4桁",IF(COUNTIFS($A$8:$A$107,A87)&gt;1,"記録IDが重複",IF(NOT(IF(ISNUMBER(B87),AND(B87&gt;=43831,B87&lt;73051,B87=INT(B87)),FALSE())),"発生日は時刻なしで必須",IF(NOT(OR(C87="入庫",C87="出庫")),"入出区分を確認",IF(NOT(OR(E87="確定",E87="取消",E87="未確認")),"状態を確認",IF(NOT(OR(F87="新規",F87="訂正",F87="逆移動")),"種別を確認",IF(AND(E87&lt;&gt;"未確認",NOT(IF(ISNUMBER(D87),AND(D87&gt;=1,D87&lt;=1000000,D87=INT(D87)),FALSE()))),"確定/取消の数量は1〜100万個の整数",IF(AND(E87="未確認",COUNTA(D87)&gt;0),"未確認の数量は空欄",IF(NOT(IF(ISNUMBER(H87),AND(H87&gt;=43831,H87&lt;73051,H87=INT(H87)),FALSE())),"記録確認日は時刻なしで必須",IF(OR(B87&gt;H87,H87&gt;入出庫集計!$B$4),"発生日≦確認日≦基準日を確認",IF(AND(F87="新規",COUNTA(G87)&gt;0),"新規の参照元は空欄",IF(AND(F87&lt;&gt;"新規",NOT(AND(ISTEXT(G87),LEN(G87)=8,EXACT(LEFT(G87,4),"MOV-"),ISNUMBER(FIND(MID(G87,5,1)&amp;"x","0x1x2x3x4x5x6x7x8x9x")),ISNUMBER(FIND(MID(G87,6,1)&amp;"x","0x1x2x3x4x5x6x7x8x9x")),ISNUMBER(FIND(MID(G87,7,1)&amp;"x","0x1x2x3x4x5x6x7x8x9x")),ISNUMBER(FIND(MID(G87,8,1)&amp;"x","0x1x2x3x4x5x6x7x8x9x"))))),"訂正/逆移動の参照元IDが必須",IF(AND(F87&lt;&gt;"新規",G87&gt;=A87),"参照元は自分より小さいID",IF(AND(F87&lt;&gt;"新規",COUNTIFS($A$8:$A$107,G87)&lt;&gt;1),"参照元が一意にありません",IF(AND(F87&lt;&gt;"新規",COUNTIFS($A$8:$A$107,G87,$F$8:$F$107,"新規")+COUNTIFS($A$8:$A$107,G87,$F$8:$F$107,"訂正")&lt;&gt;1),"逆移動を訂正/逆移動の元にできません",IF(AND(F87="訂正",COUNTIFS($A$8:$A$107,G87,$E$8:$E$107,"取消")&lt;&gt;1),"訂正の参照元は取消済が必要",IF(AND(F87="訂正",COUNTIFS($F$8:$F$107,"訂正",$G$8:$G$107,G87)&gt;1),"同じ元記録への訂正は1行まで",IF(AND(F87="逆移動",E87&lt;&gt;"取消",COUNTIFS($A$8:$A$107,G87,$E$8:$E$107,"確定")&lt;&gt;1),"有効な逆移動の元は確定が必要",IF(AND(F87="逆移動",E87="取消",COUNTIFS($A$8:$A$107,G87,$E$8:$E$107,"確定")+COUNTIFS($A$8:$A$107,G87,$E$8:$E$107,"取消")&lt;&gt;1),"取消済の逆移動も元の状態を確認",IF(AND(F87="逆移動",COUNTIFS($A$8:$A$107,G87,$C$8:$C$107,"&lt;&gt;"&amp;C87)&lt;&gt;1),"逆移動は元と反対の入出区分",IF(AND(F87="逆移動",B87&lt;SUMIFS($B$8:$B$107,$A$8:$A$107,G87)),"逆移動日が元より前",IF(AND(F87="逆移動",SUMIFS($D$8:$D$107,$F$8:$F$107,"逆移動",$G$8:$G$107,G87,$E$8:$E$107,"確定")&gt;SUMIFS($D$8:$D$107,$A$8:$A$107,G87)),"確定逆移動の合計が元数量を超過","確認済み")))))))))))))))))))))))</f>
        <v/>
      </c>
      <c r="N87" s="1" t="str">
        <f aca="false">IF(M87="","",IF(M87="確認済み",0,1))</f>
        <v/>
      </c>
      <c r="O87" s="1" t="n">
        <f aca="false">IF(COUNTA(A87:H87)=0,IF(AND(M87="",N87="",I87="",J87="",K87="",L87=""),0,1),IF(NOT(AND(ISTEXT(M87),M87=IF(COUNTA(A87:H87)=0,"",IF(NOT(AND(ISTEXT(A87),LEN(A87)=8,EXACT(LEFT(A87,4),"MOV-"),ISNUMBER(FIND(MID(A87,5,1)&amp;"x","0x1x2x3x4x5x6x7x8x9x")),ISNUMBER(FIND(MID(A87,6,1)&amp;"x","0x1x2x3x4x5x6x7x8x9x")),ISNUMBER(FIND(MID(A87,7,1)&amp;"x","0x1x2x3x4x5x6x7x8x9x")),ISNUMBER(FIND(MID(A87,8,1)&amp;"x","0x1x2x3x4x5x6x7x8x9x")))),"IDはMOV-と半角数字4桁",IF(COUNTIFS($A$8:$A$107,A87)&gt;1,"記録IDが重複",IF(NOT(IF(ISNUMBER(B87),AND(B87&gt;=43831,B87&lt;73051,B87=INT(B87)),FALSE())),"発生日は時刻なしで必須",IF(NOT(OR(C87="入庫",C87="出庫")),"入出区分を確認",IF(NOT(OR(E87="確定",E87="取消",E87="未確認")),"状態を確認",IF(NOT(OR(F87="新規",F87="訂正",F87="逆移動")),"種別を確認",IF(AND(E87&lt;&gt;"未確認",NOT(IF(ISNUMBER(D87),AND(D87&gt;=1,D87&lt;=1000000,D87=INT(D87)),FALSE()))),"確定/取消の数量は1〜100万個の整数",IF(AND(E87="未確認",COUNTA(D87)&gt;0),"未確認の数量は空欄",IF(NOT(IF(ISNUMBER(H87),AND(H87&gt;=43831,H87&lt;73051,H87=INT(H87)),FALSE())),"記録確認日は時刻なしで必須",IF(OR(B87&gt;H87,H87&gt;入出庫集計!$B$4),"発生日≦確認日≦基準日を確認",IF(AND(F87="新規",COUNTA(G87)&gt;0),"新規の参照元は空欄",IF(AND(F87&lt;&gt;"新規",NOT(AND(ISTEXT(G87),LEN(G87)=8,EXACT(LEFT(G87,4),"MOV-"),ISNUMBER(FIND(MID(G87,5,1)&amp;"x","0x1x2x3x4x5x6x7x8x9x")),ISNUMBER(FIND(MID(G87,6,1)&amp;"x","0x1x2x3x4x5x6x7x8x9x")),ISNUMBER(FIND(MID(G87,7,1)&amp;"x","0x1x2x3x4x5x6x7x8x9x")),ISNUMBER(FIND(MID(G87,8,1)&amp;"x","0x1x2x3x4x5x6x7x8x9x"))))),"訂正/逆移動の参照元IDが必須",IF(AND(F87&lt;&gt;"新規",G87&gt;=A87),"参照元は自分より小さいID",IF(AND(F87&lt;&gt;"新規",COUNTIFS($A$8:$A$107,G87)&lt;&gt;1),"参照元が一意にありません",IF(AND(F87&lt;&gt;"新規",COUNTIFS($A$8:$A$107,G87,$F$8:$F$107,"新規")+COUNTIFS($A$8:$A$107,G87,$F$8:$F$107,"訂正")&lt;&gt;1),"逆移動を訂正/逆移動の元にできません",IF(AND(F87="訂正",COUNTIFS($A$8:$A$107,G87,$E$8:$E$107,"取消")&lt;&gt;1),"訂正の参照元は取消済が必要",IF(AND(F87="訂正",COUNTIFS($F$8:$F$107,"訂正",$G$8:$G$107,G87)&gt;1),"同じ元記録への訂正は1行まで",IF(AND(F87="逆移動",E87&lt;&gt;"取消",COUNTIFS($A$8:$A$107,G87,$E$8:$E$107,"確定")&lt;&gt;1),"有効な逆移動の元は確定が必要",IF(AND(F87="逆移動",E87="取消",COUNTIFS($A$8:$A$107,G87,$E$8:$E$107,"確定")+COUNTIFS($A$8:$A$107,G87,$E$8:$E$107,"取消")&lt;&gt;1),"取消済の逆移動も元の状態を確認",IF(AND(F87="逆移動",COUNTIFS($A$8:$A$107,G87,$C$8:$C$107,"&lt;&gt;"&amp;C87)&lt;&gt;1),"逆移動は元と反対の入出区分",IF(AND(F87="逆移動",B87&lt;SUMIFS($B$8:$B$107,$A$8:$A$107,G87)),"逆移動日が元より前",IF(AND(F87="逆移動",SUMIFS($D$8:$D$107,$F$8:$F$107,"逆移動",$G$8:$G$107,G87,$E$8:$E$107,"確定")&gt;SUMIFS($D$8:$D$107,$A$8:$A$107,G87)),"確定逆移動の合計が元数量を超過","確認済み"))))))))))))))))))))))),ISNUMBER(N87),N87=IF(M87="確認済み",0,1))),1,IF(N87&lt;&gt;0,0,IF(AND(ISNUMBER(I87),I87=IF(AND(B87&gt;=入出庫集計!$B$3,B87&lt;=入出庫集計!$E$3),1,0),IF(OR(I87&lt;&gt;1,E87="未確認"),ISTEXT(J87),ISNUMBER(J87)),J87=IF(I87&lt;&gt;1,"",IF(E87="未確認","",IF(AND(E87="確定",C87="入庫"),D87,0))),IF(OR(I87&lt;&gt;1,E87="未確認"),ISTEXT(K87),ISNUMBER(K87)),K87=IF(I87&lt;&gt;1,"",IF(E87="未確認","",IF(AND(E87="確定",C87="出庫"),D87,0))),ISNUMBER(L87),L87=IF(AND(I87=1,E87="未確認"),1,0)),0,1))))</f>
        <v>0</v>
      </c>
    </row>
    <row r="88" customFormat="false" ht="30" hidden="false" customHeight="true" outlineLevel="0" collapsed="false">
      <c r="A88" s="4"/>
      <c r="B88" s="10"/>
      <c r="C88" s="11"/>
      <c r="D88" s="12"/>
      <c r="E88" s="11"/>
      <c r="F88" s="11"/>
      <c r="G88" s="14"/>
      <c r="H88" s="10"/>
      <c r="I88" s="1" t="str">
        <f aca="false">IF(M88="","",IF(N88&lt;&gt;0,NA(),IF(AND(B88&gt;=入出庫集計!$B$3,B88&lt;=入出庫集計!$E$3),1,0)))</f>
        <v/>
      </c>
      <c r="J88" s="5" t="str">
        <f aca="false">IF(M88="","",IF(N88&lt;&gt;0,NA(),IF(I88&lt;&gt;1,"",IF(E88="未確認","",IF(AND(E88="確定",C88="入庫"),D88,0)))))</f>
        <v/>
      </c>
      <c r="K88" s="5" t="str">
        <f aca="false">IF(M88="","",IF(N88&lt;&gt;0,NA(),IF(I88&lt;&gt;1,"",IF(E88="未確認","",IF(AND(E88="確定",C88="出庫"),D88,0)))))</f>
        <v/>
      </c>
      <c r="L88" s="1" t="str">
        <f aca="false">IF(M88="","",IF(N88&lt;&gt;0,NA(),IF(AND(I88=1,E88="未確認"),1,0)))</f>
        <v/>
      </c>
      <c r="M88" s="1" t="str">
        <f aca="false">IF(COUNTA(A88:H88)=0,"",IF(NOT(AND(ISTEXT(A88),LEN(A88)=8,EXACT(LEFT(A88,4),"MOV-"),ISNUMBER(FIND(MID(A88,5,1)&amp;"x","0x1x2x3x4x5x6x7x8x9x")),ISNUMBER(FIND(MID(A88,6,1)&amp;"x","0x1x2x3x4x5x6x7x8x9x")),ISNUMBER(FIND(MID(A88,7,1)&amp;"x","0x1x2x3x4x5x6x7x8x9x")),ISNUMBER(FIND(MID(A88,8,1)&amp;"x","0x1x2x3x4x5x6x7x8x9x")))),"IDはMOV-と半角数字4桁",IF(COUNTIFS($A$8:$A$107,A88)&gt;1,"記録IDが重複",IF(NOT(IF(ISNUMBER(B88),AND(B88&gt;=43831,B88&lt;73051,B88=INT(B88)),FALSE())),"発生日は時刻なしで必須",IF(NOT(OR(C88="入庫",C88="出庫")),"入出区分を確認",IF(NOT(OR(E88="確定",E88="取消",E88="未確認")),"状態を確認",IF(NOT(OR(F88="新規",F88="訂正",F88="逆移動")),"種別を確認",IF(AND(E88&lt;&gt;"未確認",NOT(IF(ISNUMBER(D88),AND(D88&gt;=1,D88&lt;=1000000,D88=INT(D88)),FALSE()))),"確定/取消の数量は1〜100万個の整数",IF(AND(E88="未確認",COUNTA(D88)&gt;0),"未確認の数量は空欄",IF(NOT(IF(ISNUMBER(H88),AND(H88&gt;=43831,H88&lt;73051,H88=INT(H88)),FALSE())),"記録確認日は時刻なしで必須",IF(OR(B88&gt;H88,H88&gt;入出庫集計!$B$4),"発生日≦確認日≦基準日を確認",IF(AND(F88="新規",COUNTA(G88)&gt;0),"新規の参照元は空欄",IF(AND(F88&lt;&gt;"新規",NOT(AND(ISTEXT(G88),LEN(G88)=8,EXACT(LEFT(G88,4),"MOV-"),ISNUMBER(FIND(MID(G88,5,1)&amp;"x","0x1x2x3x4x5x6x7x8x9x")),ISNUMBER(FIND(MID(G88,6,1)&amp;"x","0x1x2x3x4x5x6x7x8x9x")),ISNUMBER(FIND(MID(G88,7,1)&amp;"x","0x1x2x3x4x5x6x7x8x9x")),ISNUMBER(FIND(MID(G88,8,1)&amp;"x","0x1x2x3x4x5x6x7x8x9x"))))),"訂正/逆移動の参照元IDが必須",IF(AND(F88&lt;&gt;"新規",G88&gt;=A88),"参照元は自分より小さいID",IF(AND(F88&lt;&gt;"新規",COUNTIFS($A$8:$A$107,G88)&lt;&gt;1),"参照元が一意にありません",IF(AND(F88&lt;&gt;"新規",COUNTIFS($A$8:$A$107,G88,$F$8:$F$107,"新規")+COUNTIFS($A$8:$A$107,G88,$F$8:$F$107,"訂正")&lt;&gt;1),"逆移動を訂正/逆移動の元にできません",IF(AND(F88="訂正",COUNTIFS($A$8:$A$107,G88,$E$8:$E$107,"取消")&lt;&gt;1),"訂正の参照元は取消済が必要",IF(AND(F88="訂正",COUNTIFS($F$8:$F$107,"訂正",$G$8:$G$107,G88)&gt;1),"同じ元記録への訂正は1行まで",IF(AND(F88="逆移動",E88&lt;&gt;"取消",COUNTIFS($A$8:$A$107,G88,$E$8:$E$107,"確定")&lt;&gt;1),"有効な逆移動の元は確定が必要",IF(AND(F88="逆移動",E88="取消",COUNTIFS($A$8:$A$107,G88,$E$8:$E$107,"確定")+COUNTIFS($A$8:$A$107,G88,$E$8:$E$107,"取消")&lt;&gt;1),"取消済の逆移動も元の状態を確認",IF(AND(F88="逆移動",COUNTIFS($A$8:$A$107,G88,$C$8:$C$107,"&lt;&gt;"&amp;C88)&lt;&gt;1),"逆移動は元と反対の入出区分",IF(AND(F88="逆移動",B88&lt;SUMIFS($B$8:$B$107,$A$8:$A$107,G88)),"逆移動日が元より前",IF(AND(F88="逆移動",SUMIFS($D$8:$D$107,$F$8:$F$107,"逆移動",$G$8:$G$107,G88,$E$8:$E$107,"確定")&gt;SUMIFS($D$8:$D$107,$A$8:$A$107,G88)),"確定逆移動の合計が元数量を超過","確認済み")))))))))))))))))))))))</f>
        <v/>
      </c>
      <c r="N88" s="1" t="str">
        <f aca="false">IF(M88="","",IF(M88="確認済み",0,1))</f>
        <v/>
      </c>
      <c r="O88" s="1" t="n">
        <f aca="false">IF(COUNTA(A88:H88)=0,IF(AND(M88="",N88="",I88="",J88="",K88="",L88=""),0,1),IF(NOT(AND(ISTEXT(M88),M88=IF(COUNTA(A88:H88)=0,"",IF(NOT(AND(ISTEXT(A88),LEN(A88)=8,EXACT(LEFT(A88,4),"MOV-"),ISNUMBER(FIND(MID(A88,5,1)&amp;"x","0x1x2x3x4x5x6x7x8x9x")),ISNUMBER(FIND(MID(A88,6,1)&amp;"x","0x1x2x3x4x5x6x7x8x9x")),ISNUMBER(FIND(MID(A88,7,1)&amp;"x","0x1x2x3x4x5x6x7x8x9x")),ISNUMBER(FIND(MID(A88,8,1)&amp;"x","0x1x2x3x4x5x6x7x8x9x")))),"IDはMOV-と半角数字4桁",IF(COUNTIFS($A$8:$A$107,A88)&gt;1,"記録IDが重複",IF(NOT(IF(ISNUMBER(B88),AND(B88&gt;=43831,B88&lt;73051,B88=INT(B88)),FALSE())),"発生日は時刻なしで必須",IF(NOT(OR(C88="入庫",C88="出庫")),"入出区分を確認",IF(NOT(OR(E88="確定",E88="取消",E88="未確認")),"状態を確認",IF(NOT(OR(F88="新規",F88="訂正",F88="逆移動")),"種別を確認",IF(AND(E88&lt;&gt;"未確認",NOT(IF(ISNUMBER(D88),AND(D88&gt;=1,D88&lt;=1000000,D88=INT(D88)),FALSE()))),"確定/取消の数量は1〜100万個の整数",IF(AND(E88="未確認",COUNTA(D88)&gt;0),"未確認の数量は空欄",IF(NOT(IF(ISNUMBER(H88),AND(H88&gt;=43831,H88&lt;73051,H88=INT(H88)),FALSE())),"記録確認日は時刻なしで必須",IF(OR(B88&gt;H88,H88&gt;入出庫集計!$B$4),"発生日≦確認日≦基準日を確認",IF(AND(F88="新規",COUNTA(G88)&gt;0),"新規の参照元は空欄",IF(AND(F88&lt;&gt;"新規",NOT(AND(ISTEXT(G88),LEN(G88)=8,EXACT(LEFT(G88,4),"MOV-"),ISNUMBER(FIND(MID(G88,5,1)&amp;"x","0x1x2x3x4x5x6x7x8x9x")),ISNUMBER(FIND(MID(G88,6,1)&amp;"x","0x1x2x3x4x5x6x7x8x9x")),ISNUMBER(FIND(MID(G88,7,1)&amp;"x","0x1x2x3x4x5x6x7x8x9x")),ISNUMBER(FIND(MID(G88,8,1)&amp;"x","0x1x2x3x4x5x6x7x8x9x"))))),"訂正/逆移動の参照元IDが必須",IF(AND(F88&lt;&gt;"新規",G88&gt;=A88),"参照元は自分より小さいID",IF(AND(F88&lt;&gt;"新規",COUNTIFS($A$8:$A$107,G88)&lt;&gt;1),"参照元が一意にありません",IF(AND(F88&lt;&gt;"新規",COUNTIFS($A$8:$A$107,G88,$F$8:$F$107,"新規")+COUNTIFS($A$8:$A$107,G88,$F$8:$F$107,"訂正")&lt;&gt;1),"逆移動を訂正/逆移動の元にできません",IF(AND(F88="訂正",COUNTIFS($A$8:$A$107,G88,$E$8:$E$107,"取消")&lt;&gt;1),"訂正の参照元は取消済が必要",IF(AND(F88="訂正",COUNTIFS($F$8:$F$107,"訂正",$G$8:$G$107,G88)&gt;1),"同じ元記録への訂正は1行まで",IF(AND(F88="逆移動",E88&lt;&gt;"取消",COUNTIFS($A$8:$A$107,G88,$E$8:$E$107,"確定")&lt;&gt;1),"有効な逆移動の元は確定が必要",IF(AND(F88="逆移動",E88="取消",COUNTIFS($A$8:$A$107,G88,$E$8:$E$107,"確定")+COUNTIFS($A$8:$A$107,G88,$E$8:$E$107,"取消")&lt;&gt;1),"取消済の逆移動も元の状態を確認",IF(AND(F88="逆移動",COUNTIFS($A$8:$A$107,G88,$C$8:$C$107,"&lt;&gt;"&amp;C88)&lt;&gt;1),"逆移動は元と反対の入出区分",IF(AND(F88="逆移動",B88&lt;SUMIFS($B$8:$B$107,$A$8:$A$107,G88)),"逆移動日が元より前",IF(AND(F88="逆移動",SUMIFS($D$8:$D$107,$F$8:$F$107,"逆移動",$G$8:$G$107,G88,$E$8:$E$107,"確定")&gt;SUMIFS($D$8:$D$107,$A$8:$A$107,G88)),"確定逆移動の合計が元数量を超過","確認済み"))))))))))))))))))))))),ISNUMBER(N88),N88=IF(M88="確認済み",0,1))),1,IF(N88&lt;&gt;0,0,IF(AND(ISNUMBER(I88),I88=IF(AND(B88&gt;=入出庫集計!$B$3,B88&lt;=入出庫集計!$E$3),1,0),IF(OR(I88&lt;&gt;1,E88="未確認"),ISTEXT(J88),ISNUMBER(J88)),J88=IF(I88&lt;&gt;1,"",IF(E88="未確認","",IF(AND(E88="確定",C88="入庫"),D88,0))),IF(OR(I88&lt;&gt;1,E88="未確認"),ISTEXT(K88),ISNUMBER(K88)),K88=IF(I88&lt;&gt;1,"",IF(E88="未確認","",IF(AND(E88="確定",C88="出庫"),D88,0))),ISNUMBER(L88),L88=IF(AND(I88=1,E88="未確認"),1,0)),0,1))))</f>
        <v>0</v>
      </c>
    </row>
    <row r="89" customFormat="false" ht="30" hidden="false" customHeight="true" outlineLevel="0" collapsed="false">
      <c r="A89" s="4"/>
      <c r="B89" s="10"/>
      <c r="C89" s="11"/>
      <c r="D89" s="12"/>
      <c r="E89" s="11"/>
      <c r="F89" s="11"/>
      <c r="G89" s="14"/>
      <c r="H89" s="10"/>
      <c r="I89" s="1" t="str">
        <f aca="false">IF(M89="","",IF(N89&lt;&gt;0,NA(),IF(AND(B89&gt;=入出庫集計!$B$3,B89&lt;=入出庫集計!$E$3),1,0)))</f>
        <v/>
      </c>
      <c r="J89" s="5" t="str">
        <f aca="false">IF(M89="","",IF(N89&lt;&gt;0,NA(),IF(I89&lt;&gt;1,"",IF(E89="未確認","",IF(AND(E89="確定",C89="入庫"),D89,0)))))</f>
        <v/>
      </c>
      <c r="K89" s="5" t="str">
        <f aca="false">IF(M89="","",IF(N89&lt;&gt;0,NA(),IF(I89&lt;&gt;1,"",IF(E89="未確認","",IF(AND(E89="確定",C89="出庫"),D89,0)))))</f>
        <v/>
      </c>
      <c r="L89" s="1" t="str">
        <f aca="false">IF(M89="","",IF(N89&lt;&gt;0,NA(),IF(AND(I89=1,E89="未確認"),1,0)))</f>
        <v/>
      </c>
      <c r="M89" s="1" t="str">
        <f aca="false">IF(COUNTA(A89:H89)=0,"",IF(NOT(AND(ISTEXT(A89),LEN(A89)=8,EXACT(LEFT(A89,4),"MOV-"),ISNUMBER(FIND(MID(A89,5,1)&amp;"x","0x1x2x3x4x5x6x7x8x9x")),ISNUMBER(FIND(MID(A89,6,1)&amp;"x","0x1x2x3x4x5x6x7x8x9x")),ISNUMBER(FIND(MID(A89,7,1)&amp;"x","0x1x2x3x4x5x6x7x8x9x")),ISNUMBER(FIND(MID(A89,8,1)&amp;"x","0x1x2x3x4x5x6x7x8x9x")))),"IDはMOV-と半角数字4桁",IF(COUNTIFS($A$8:$A$107,A89)&gt;1,"記録IDが重複",IF(NOT(IF(ISNUMBER(B89),AND(B89&gt;=43831,B89&lt;73051,B89=INT(B89)),FALSE())),"発生日は時刻なしで必須",IF(NOT(OR(C89="入庫",C89="出庫")),"入出区分を確認",IF(NOT(OR(E89="確定",E89="取消",E89="未確認")),"状態を確認",IF(NOT(OR(F89="新規",F89="訂正",F89="逆移動")),"種別を確認",IF(AND(E89&lt;&gt;"未確認",NOT(IF(ISNUMBER(D89),AND(D89&gt;=1,D89&lt;=1000000,D89=INT(D89)),FALSE()))),"確定/取消の数量は1〜100万個の整数",IF(AND(E89="未確認",COUNTA(D89)&gt;0),"未確認の数量は空欄",IF(NOT(IF(ISNUMBER(H89),AND(H89&gt;=43831,H89&lt;73051,H89=INT(H89)),FALSE())),"記録確認日は時刻なしで必須",IF(OR(B89&gt;H89,H89&gt;入出庫集計!$B$4),"発生日≦確認日≦基準日を確認",IF(AND(F89="新規",COUNTA(G89)&gt;0),"新規の参照元は空欄",IF(AND(F89&lt;&gt;"新規",NOT(AND(ISTEXT(G89),LEN(G89)=8,EXACT(LEFT(G89,4),"MOV-"),ISNUMBER(FIND(MID(G89,5,1)&amp;"x","0x1x2x3x4x5x6x7x8x9x")),ISNUMBER(FIND(MID(G89,6,1)&amp;"x","0x1x2x3x4x5x6x7x8x9x")),ISNUMBER(FIND(MID(G89,7,1)&amp;"x","0x1x2x3x4x5x6x7x8x9x")),ISNUMBER(FIND(MID(G89,8,1)&amp;"x","0x1x2x3x4x5x6x7x8x9x"))))),"訂正/逆移動の参照元IDが必須",IF(AND(F89&lt;&gt;"新規",G89&gt;=A89),"参照元は自分より小さいID",IF(AND(F89&lt;&gt;"新規",COUNTIFS($A$8:$A$107,G89)&lt;&gt;1),"参照元が一意にありません",IF(AND(F89&lt;&gt;"新規",COUNTIFS($A$8:$A$107,G89,$F$8:$F$107,"新規")+COUNTIFS($A$8:$A$107,G89,$F$8:$F$107,"訂正")&lt;&gt;1),"逆移動を訂正/逆移動の元にできません",IF(AND(F89="訂正",COUNTIFS($A$8:$A$107,G89,$E$8:$E$107,"取消")&lt;&gt;1),"訂正の参照元は取消済が必要",IF(AND(F89="訂正",COUNTIFS($F$8:$F$107,"訂正",$G$8:$G$107,G89)&gt;1),"同じ元記録への訂正は1行まで",IF(AND(F89="逆移動",E89&lt;&gt;"取消",COUNTIFS($A$8:$A$107,G89,$E$8:$E$107,"確定")&lt;&gt;1),"有効な逆移動の元は確定が必要",IF(AND(F89="逆移動",E89="取消",COUNTIFS($A$8:$A$107,G89,$E$8:$E$107,"確定")+COUNTIFS($A$8:$A$107,G89,$E$8:$E$107,"取消")&lt;&gt;1),"取消済の逆移動も元の状態を確認",IF(AND(F89="逆移動",COUNTIFS($A$8:$A$107,G89,$C$8:$C$107,"&lt;&gt;"&amp;C89)&lt;&gt;1),"逆移動は元と反対の入出区分",IF(AND(F89="逆移動",B89&lt;SUMIFS($B$8:$B$107,$A$8:$A$107,G89)),"逆移動日が元より前",IF(AND(F89="逆移動",SUMIFS($D$8:$D$107,$F$8:$F$107,"逆移動",$G$8:$G$107,G89,$E$8:$E$107,"確定")&gt;SUMIFS($D$8:$D$107,$A$8:$A$107,G89)),"確定逆移動の合計が元数量を超過","確認済み")))))))))))))))))))))))</f>
        <v/>
      </c>
      <c r="N89" s="1" t="str">
        <f aca="false">IF(M89="","",IF(M89="確認済み",0,1))</f>
        <v/>
      </c>
      <c r="O89" s="1" t="n">
        <f aca="false">IF(COUNTA(A89:H89)=0,IF(AND(M89="",N89="",I89="",J89="",K89="",L89=""),0,1),IF(NOT(AND(ISTEXT(M89),M89=IF(COUNTA(A89:H89)=0,"",IF(NOT(AND(ISTEXT(A89),LEN(A89)=8,EXACT(LEFT(A89,4),"MOV-"),ISNUMBER(FIND(MID(A89,5,1)&amp;"x","0x1x2x3x4x5x6x7x8x9x")),ISNUMBER(FIND(MID(A89,6,1)&amp;"x","0x1x2x3x4x5x6x7x8x9x")),ISNUMBER(FIND(MID(A89,7,1)&amp;"x","0x1x2x3x4x5x6x7x8x9x")),ISNUMBER(FIND(MID(A89,8,1)&amp;"x","0x1x2x3x4x5x6x7x8x9x")))),"IDはMOV-と半角数字4桁",IF(COUNTIFS($A$8:$A$107,A89)&gt;1,"記録IDが重複",IF(NOT(IF(ISNUMBER(B89),AND(B89&gt;=43831,B89&lt;73051,B89=INT(B89)),FALSE())),"発生日は時刻なしで必須",IF(NOT(OR(C89="入庫",C89="出庫")),"入出区分を確認",IF(NOT(OR(E89="確定",E89="取消",E89="未確認")),"状態を確認",IF(NOT(OR(F89="新規",F89="訂正",F89="逆移動")),"種別を確認",IF(AND(E89&lt;&gt;"未確認",NOT(IF(ISNUMBER(D89),AND(D89&gt;=1,D89&lt;=1000000,D89=INT(D89)),FALSE()))),"確定/取消の数量は1〜100万個の整数",IF(AND(E89="未確認",COUNTA(D89)&gt;0),"未確認の数量は空欄",IF(NOT(IF(ISNUMBER(H89),AND(H89&gt;=43831,H89&lt;73051,H89=INT(H89)),FALSE())),"記録確認日は時刻なしで必須",IF(OR(B89&gt;H89,H89&gt;入出庫集計!$B$4),"発生日≦確認日≦基準日を確認",IF(AND(F89="新規",COUNTA(G89)&gt;0),"新規の参照元は空欄",IF(AND(F89&lt;&gt;"新規",NOT(AND(ISTEXT(G89),LEN(G89)=8,EXACT(LEFT(G89,4),"MOV-"),ISNUMBER(FIND(MID(G89,5,1)&amp;"x","0x1x2x3x4x5x6x7x8x9x")),ISNUMBER(FIND(MID(G89,6,1)&amp;"x","0x1x2x3x4x5x6x7x8x9x")),ISNUMBER(FIND(MID(G89,7,1)&amp;"x","0x1x2x3x4x5x6x7x8x9x")),ISNUMBER(FIND(MID(G89,8,1)&amp;"x","0x1x2x3x4x5x6x7x8x9x"))))),"訂正/逆移動の参照元IDが必須",IF(AND(F89&lt;&gt;"新規",G89&gt;=A89),"参照元は自分より小さいID",IF(AND(F89&lt;&gt;"新規",COUNTIFS($A$8:$A$107,G89)&lt;&gt;1),"参照元が一意にありません",IF(AND(F89&lt;&gt;"新規",COUNTIFS($A$8:$A$107,G89,$F$8:$F$107,"新規")+COUNTIFS($A$8:$A$107,G89,$F$8:$F$107,"訂正")&lt;&gt;1),"逆移動を訂正/逆移動の元にできません",IF(AND(F89="訂正",COUNTIFS($A$8:$A$107,G89,$E$8:$E$107,"取消")&lt;&gt;1),"訂正の参照元は取消済が必要",IF(AND(F89="訂正",COUNTIFS($F$8:$F$107,"訂正",$G$8:$G$107,G89)&gt;1),"同じ元記録への訂正は1行まで",IF(AND(F89="逆移動",E89&lt;&gt;"取消",COUNTIFS($A$8:$A$107,G89,$E$8:$E$107,"確定")&lt;&gt;1),"有効な逆移動の元は確定が必要",IF(AND(F89="逆移動",E89="取消",COUNTIFS($A$8:$A$107,G89,$E$8:$E$107,"確定")+COUNTIFS($A$8:$A$107,G89,$E$8:$E$107,"取消")&lt;&gt;1),"取消済の逆移動も元の状態を確認",IF(AND(F89="逆移動",COUNTIFS($A$8:$A$107,G89,$C$8:$C$107,"&lt;&gt;"&amp;C89)&lt;&gt;1),"逆移動は元と反対の入出区分",IF(AND(F89="逆移動",B89&lt;SUMIFS($B$8:$B$107,$A$8:$A$107,G89)),"逆移動日が元より前",IF(AND(F89="逆移動",SUMIFS($D$8:$D$107,$F$8:$F$107,"逆移動",$G$8:$G$107,G89,$E$8:$E$107,"確定")&gt;SUMIFS($D$8:$D$107,$A$8:$A$107,G89)),"確定逆移動の合計が元数量を超過","確認済み"))))))))))))))))))))))),ISNUMBER(N89),N89=IF(M89="確認済み",0,1))),1,IF(N89&lt;&gt;0,0,IF(AND(ISNUMBER(I89),I89=IF(AND(B89&gt;=入出庫集計!$B$3,B89&lt;=入出庫集計!$E$3),1,0),IF(OR(I89&lt;&gt;1,E89="未確認"),ISTEXT(J89),ISNUMBER(J89)),J89=IF(I89&lt;&gt;1,"",IF(E89="未確認","",IF(AND(E89="確定",C89="入庫"),D89,0))),IF(OR(I89&lt;&gt;1,E89="未確認"),ISTEXT(K89),ISNUMBER(K89)),K89=IF(I89&lt;&gt;1,"",IF(E89="未確認","",IF(AND(E89="確定",C89="出庫"),D89,0))),ISNUMBER(L89),L89=IF(AND(I89=1,E89="未確認"),1,0)),0,1))))</f>
        <v>0</v>
      </c>
    </row>
    <row r="90" customFormat="false" ht="30" hidden="false" customHeight="true" outlineLevel="0" collapsed="false">
      <c r="A90" s="4"/>
      <c r="B90" s="10"/>
      <c r="C90" s="11"/>
      <c r="D90" s="12"/>
      <c r="E90" s="11"/>
      <c r="F90" s="11"/>
      <c r="G90" s="14"/>
      <c r="H90" s="10"/>
      <c r="I90" s="1" t="str">
        <f aca="false">IF(M90="","",IF(N90&lt;&gt;0,NA(),IF(AND(B90&gt;=入出庫集計!$B$3,B90&lt;=入出庫集計!$E$3),1,0)))</f>
        <v/>
      </c>
      <c r="J90" s="5" t="str">
        <f aca="false">IF(M90="","",IF(N90&lt;&gt;0,NA(),IF(I90&lt;&gt;1,"",IF(E90="未確認","",IF(AND(E90="確定",C90="入庫"),D90,0)))))</f>
        <v/>
      </c>
      <c r="K90" s="5" t="str">
        <f aca="false">IF(M90="","",IF(N90&lt;&gt;0,NA(),IF(I90&lt;&gt;1,"",IF(E90="未確認","",IF(AND(E90="確定",C90="出庫"),D90,0)))))</f>
        <v/>
      </c>
      <c r="L90" s="1" t="str">
        <f aca="false">IF(M90="","",IF(N90&lt;&gt;0,NA(),IF(AND(I90=1,E90="未確認"),1,0)))</f>
        <v/>
      </c>
      <c r="M90" s="1" t="str">
        <f aca="false">IF(COUNTA(A90:H90)=0,"",IF(NOT(AND(ISTEXT(A90),LEN(A90)=8,EXACT(LEFT(A90,4),"MOV-"),ISNUMBER(FIND(MID(A90,5,1)&amp;"x","0x1x2x3x4x5x6x7x8x9x")),ISNUMBER(FIND(MID(A90,6,1)&amp;"x","0x1x2x3x4x5x6x7x8x9x")),ISNUMBER(FIND(MID(A90,7,1)&amp;"x","0x1x2x3x4x5x6x7x8x9x")),ISNUMBER(FIND(MID(A90,8,1)&amp;"x","0x1x2x3x4x5x6x7x8x9x")))),"IDはMOV-と半角数字4桁",IF(COUNTIFS($A$8:$A$107,A90)&gt;1,"記録IDが重複",IF(NOT(IF(ISNUMBER(B90),AND(B90&gt;=43831,B90&lt;73051,B90=INT(B90)),FALSE())),"発生日は時刻なしで必須",IF(NOT(OR(C90="入庫",C90="出庫")),"入出区分を確認",IF(NOT(OR(E90="確定",E90="取消",E90="未確認")),"状態を確認",IF(NOT(OR(F90="新規",F90="訂正",F90="逆移動")),"種別を確認",IF(AND(E90&lt;&gt;"未確認",NOT(IF(ISNUMBER(D90),AND(D90&gt;=1,D90&lt;=1000000,D90=INT(D90)),FALSE()))),"確定/取消の数量は1〜100万個の整数",IF(AND(E90="未確認",COUNTA(D90)&gt;0),"未確認の数量は空欄",IF(NOT(IF(ISNUMBER(H90),AND(H90&gt;=43831,H90&lt;73051,H90=INT(H90)),FALSE())),"記録確認日は時刻なしで必須",IF(OR(B90&gt;H90,H90&gt;入出庫集計!$B$4),"発生日≦確認日≦基準日を確認",IF(AND(F90="新規",COUNTA(G90)&gt;0),"新規の参照元は空欄",IF(AND(F90&lt;&gt;"新規",NOT(AND(ISTEXT(G90),LEN(G90)=8,EXACT(LEFT(G90,4),"MOV-"),ISNUMBER(FIND(MID(G90,5,1)&amp;"x","0x1x2x3x4x5x6x7x8x9x")),ISNUMBER(FIND(MID(G90,6,1)&amp;"x","0x1x2x3x4x5x6x7x8x9x")),ISNUMBER(FIND(MID(G90,7,1)&amp;"x","0x1x2x3x4x5x6x7x8x9x")),ISNUMBER(FIND(MID(G90,8,1)&amp;"x","0x1x2x3x4x5x6x7x8x9x"))))),"訂正/逆移動の参照元IDが必須",IF(AND(F90&lt;&gt;"新規",G90&gt;=A90),"参照元は自分より小さいID",IF(AND(F90&lt;&gt;"新規",COUNTIFS($A$8:$A$107,G90)&lt;&gt;1),"参照元が一意にありません",IF(AND(F90&lt;&gt;"新規",COUNTIFS($A$8:$A$107,G90,$F$8:$F$107,"新規")+COUNTIFS($A$8:$A$107,G90,$F$8:$F$107,"訂正")&lt;&gt;1),"逆移動を訂正/逆移動の元にできません",IF(AND(F90="訂正",COUNTIFS($A$8:$A$107,G90,$E$8:$E$107,"取消")&lt;&gt;1),"訂正の参照元は取消済が必要",IF(AND(F90="訂正",COUNTIFS($F$8:$F$107,"訂正",$G$8:$G$107,G90)&gt;1),"同じ元記録への訂正は1行まで",IF(AND(F90="逆移動",E90&lt;&gt;"取消",COUNTIFS($A$8:$A$107,G90,$E$8:$E$107,"確定")&lt;&gt;1),"有効な逆移動の元は確定が必要",IF(AND(F90="逆移動",E90="取消",COUNTIFS($A$8:$A$107,G90,$E$8:$E$107,"確定")+COUNTIFS($A$8:$A$107,G90,$E$8:$E$107,"取消")&lt;&gt;1),"取消済の逆移動も元の状態を確認",IF(AND(F90="逆移動",COUNTIFS($A$8:$A$107,G90,$C$8:$C$107,"&lt;&gt;"&amp;C90)&lt;&gt;1),"逆移動は元と反対の入出区分",IF(AND(F90="逆移動",B90&lt;SUMIFS($B$8:$B$107,$A$8:$A$107,G90)),"逆移動日が元より前",IF(AND(F90="逆移動",SUMIFS($D$8:$D$107,$F$8:$F$107,"逆移動",$G$8:$G$107,G90,$E$8:$E$107,"確定")&gt;SUMIFS($D$8:$D$107,$A$8:$A$107,G90)),"確定逆移動の合計が元数量を超過","確認済み")))))))))))))))))))))))</f>
        <v/>
      </c>
      <c r="N90" s="1" t="str">
        <f aca="false">IF(M90="","",IF(M90="確認済み",0,1))</f>
        <v/>
      </c>
      <c r="O90" s="1" t="n">
        <f aca="false">IF(COUNTA(A90:H90)=0,IF(AND(M90="",N90="",I90="",J90="",K90="",L90=""),0,1),IF(NOT(AND(ISTEXT(M90),M90=IF(COUNTA(A90:H90)=0,"",IF(NOT(AND(ISTEXT(A90),LEN(A90)=8,EXACT(LEFT(A90,4),"MOV-"),ISNUMBER(FIND(MID(A90,5,1)&amp;"x","0x1x2x3x4x5x6x7x8x9x")),ISNUMBER(FIND(MID(A90,6,1)&amp;"x","0x1x2x3x4x5x6x7x8x9x")),ISNUMBER(FIND(MID(A90,7,1)&amp;"x","0x1x2x3x4x5x6x7x8x9x")),ISNUMBER(FIND(MID(A90,8,1)&amp;"x","0x1x2x3x4x5x6x7x8x9x")))),"IDはMOV-と半角数字4桁",IF(COUNTIFS($A$8:$A$107,A90)&gt;1,"記録IDが重複",IF(NOT(IF(ISNUMBER(B90),AND(B90&gt;=43831,B90&lt;73051,B90=INT(B90)),FALSE())),"発生日は時刻なしで必須",IF(NOT(OR(C90="入庫",C90="出庫")),"入出区分を確認",IF(NOT(OR(E90="確定",E90="取消",E90="未確認")),"状態を確認",IF(NOT(OR(F90="新規",F90="訂正",F90="逆移動")),"種別を確認",IF(AND(E90&lt;&gt;"未確認",NOT(IF(ISNUMBER(D90),AND(D90&gt;=1,D90&lt;=1000000,D90=INT(D90)),FALSE()))),"確定/取消の数量は1〜100万個の整数",IF(AND(E90="未確認",COUNTA(D90)&gt;0),"未確認の数量は空欄",IF(NOT(IF(ISNUMBER(H90),AND(H90&gt;=43831,H90&lt;73051,H90=INT(H90)),FALSE())),"記録確認日は時刻なしで必須",IF(OR(B90&gt;H90,H90&gt;入出庫集計!$B$4),"発生日≦確認日≦基準日を確認",IF(AND(F90="新規",COUNTA(G90)&gt;0),"新規の参照元は空欄",IF(AND(F90&lt;&gt;"新規",NOT(AND(ISTEXT(G90),LEN(G90)=8,EXACT(LEFT(G90,4),"MOV-"),ISNUMBER(FIND(MID(G90,5,1)&amp;"x","0x1x2x3x4x5x6x7x8x9x")),ISNUMBER(FIND(MID(G90,6,1)&amp;"x","0x1x2x3x4x5x6x7x8x9x")),ISNUMBER(FIND(MID(G90,7,1)&amp;"x","0x1x2x3x4x5x6x7x8x9x")),ISNUMBER(FIND(MID(G90,8,1)&amp;"x","0x1x2x3x4x5x6x7x8x9x"))))),"訂正/逆移動の参照元IDが必須",IF(AND(F90&lt;&gt;"新規",G90&gt;=A90),"参照元は自分より小さいID",IF(AND(F90&lt;&gt;"新規",COUNTIFS($A$8:$A$107,G90)&lt;&gt;1),"参照元が一意にありません",IF(AND(F90&lt;&gt;"新規",COUNTIFS($A$8:$A$107,G90,$F$8:$F$107,"新規")+COUNTIFS($A$8:$A$107,G90,$F$8:$F$107,"訂正")&lt;&gt;1),"逆移動を訂正/逆移動の元にできません",IF(AND(F90="訂正",COUNTIFS($A$8:$A$107,G90,$E$8:$E$107,"取消")&lt;&gt;1),"訂正の参照元は取消済が必要",IF(AND(F90="訂正",COUNTIFS($F$8:$F$107,"訂正",$G$8:$G$107,G90)&gt;1),"同じ元記録への訂正は1行まで",IF(AND(F90="逆移動",E90&lt;&gt;"取消",COUNTIFS($A$8:$A$107,G90,$E$8:$E$107,"確定")&lt;&gt;1),"有効な逆移動の元は確定が必要",IF(AND(F90="逆移動",E90="取消",COUNTIFS($A$8:$A$107,G90,$E$8:$E$107,"確定")+COUNTIFS($A$8:$A$107,G90,$E$8:$E$107,"取消")&lt;&gt;1),"取消済の逆移動も元の状態を確認",IF(AND(F90="逆移動",COUNTIFS($A$8:$A$107,G90,$C$8:$C$107,"&lt;&gt;"&amp;C90)&lt;&gt;1),"逆移動は元と反対の入出区分",IF(AND(F90="逆移動",B90&lt;SUMIFS($B$8:$B$107,$A$8:$A$107,G90)),"逆移動日が元より前",IF(AND(F90="逆移動",SUMIFS($D$8:$D$107,$F$8:$F$107,"逆移動",$G$8:$G$107,G90,$E$8:$E$107,"確定")&gt;SUMIFS($D$8:$D$107,$A$8:$A$107,G90)),"確定逆移動の合計が元数量を超過","確認済み"))))))))))))))))))))))),ISNUMBER(N90),N90=IF(M90="確認済み",0,1))),1,IF(N90&lt;&gt;0,0,IF(AND(ISNUMBER(I90),I90=IF(AND(B90&gt;=入出庫集計!$B$3,B90&lt;=入出庫集計!$E$3),1,0),IF(OR(I90&lt;&gt;1,E90="未確認"),ISTEXT(J90),ISNUMBER(J90)),J90=IF(I90&lt;&gt;1,"",IF(E90="未確認","",IF(AND(E90="確定",C90="入庫"),D90,0))),IF(OR(I90&lt;&gt;1,E90="未確認"),ISTEXT(K90),ISNUMBER(K90)),K90=IF(I90&lt;&gt;1,"",IF(E90="未確認","",IF(AND(E90="確定",C90="出庫"),D90,0))),ISNUMBER(L90),L90=IF(AND(I90=1,E90="未確認"),1,0)),0,1))))</f>
        <v>0</v>
      </c>
    </row>
    <row r="91" customFormat="false" ht="30" hidden="false" customHeight="true" outlineLevel="0" collapsed="false">
      <c r="A91" s="4"/>
      <c r="B91" s="10"/>
      <c r="C91" s="11"/>
      <c r="D91" s="12"/>
      <c r="E91" s="11"/>
      <c r="F91" s="11"/>
      <c r="G91" s="14"/>
      <c r="H91" s="10"/>
      <c r="I91" s="1" t="str">
        <f aca="false">IF(M91="","",IF(N91&lt;&gt;0,NA(),IF(AND(B91&gt;=入出庫集計!$B$3,B91&lt;=入出庫集計!$E$3),1,0)))</f>
        <v/>
      </c>
      <c r="J91" s="5" t="str">
        <f aca="false">IF(M91="","",IF(N91&lt;&gt;0,NA(),IF(I91&lt;&gt;1,"",IF(E91="未確認","",IF(AND(E91="確定",C91="入庫"),D91,0)))))</f>
        <v/>
      </c>
      <c r="K91" s="5" t="str">
        <f aca="false">IF(M91="","",IF(N91&lt;&gt;0,NA(),IF(I91&lt;&gt;1,"",IF(E91="未確認","",IF(AND(E91="確定",C91="出庫"),D91,0)))))</f>
        <v/>
      </c>
      <c r="L91" s="1" t="str">
        <f aca="false">IF(M91="","",IF(N91&lt;&gt;0,NA(),IF(AND(I91=1,E91="未確認"),1,0)))</f>
        <v/>
      </c>
      <c r="M91" s="1" t="str">
        <f aca="false">IF(COUNTA(A91:H91)=0,"",IF(NOT(AND(ISTEXT(A91),LEN(A91)=8,EXACT(LEFT(A91,4),"MOV-"),ISNUMBER(FIND(MID(A91,5,1)&amp;"x","0x1x2x3x4x5x6x7x8x9x")),ISNUMBER(FIND(MID(A91,6,1)&amp;"x","0x1x2x3x4x5x6x7x8x9x")),ISNUMBER(FIND(MID(A91,7,1)&amp;"x","0x1x2x3x4x5x6x7x8x9x")),ISNUMBER(FIND(MID(A91,8,1)&amp;"x","0x1x2x3x4x5x6x7x8x9x")))),"IDはMOV-と半角数字4桁",IF(COUNTIFS($A$8:$A$107,A91)&gt;1,"記録IDが重複",IF(NOT(IF(ISNUMBER(B91),AND(B91&gt;=43831,B91&lt;73051,B91=INT(B91)),FALSE())),"発生日は時刻なしで必須",IF(NOT(OR(C91="入庫",C91="出庫")),"入出区分を確認",IF(NOT(OR(E91="確定",E91="取消",E91="未確認")),"状態を確認",IF(NOT(OR(F91="新規",F91="訂正",F91="逆移動")),"種別を確認",IF(AND(E91&lt;&gt;"未確認",NOT(IF(ISNUMBER(D91),AND(D91&gt;=1,D91&lt;=1000000,D91=INT(D91)),FALSE()))),"確定/取消の数量は1〜100万個の整数",IF(AND(E91="未確認",COUNTA(D91)&gt;0),"未確認の数量は空欄",IF(NOT(IF(ISNUMBER(H91),AND(H91&gt;=43831,H91&lt;73051,H91=INT(H91)),FALSE())),"記録確認日は時刻なしで必須",IF(OR(B91&gt;H91,H91&gt;入出庫集計!$B$4),"発生日≦確認日≦基準日を確認",IF(AND(F91="新規",COUNTA(G91)&gt;0),"新規の参照元は空欄",IF(AND(F91&lt;&gt;"新規",NOT(AND(ISTEXT(G91),LEN(G91)=8,EXACT(LEFT(G91,4),"MOV-"),ISNUMBER(FIND(MID(G91,5,1)&amp;"x","0x1x2x3x4x5x6x7x8x9x")),ISNUMBER(FIND(MID(G91,6,1)&amp;"x","0x1x2x3x4x5x6x7x8x9x")),ISNUMBER(FIND(MID(G91,7,1)&amp;"x","0x1x2x3x4x5x6x7x8x9x")),ISNUMBER(FIND(MID(G91,8,1)&amp;"x","0x1x2x3x4x5x6x7x8x9x"))))),"訂正/逆移動の参照元IDが必須",IF(AND(F91&lt;&gt;"新規",G91&gt;=A91),"参照元は自分より小さいID",IF(AND(F91&lt;&gt;"新規",COUNTIFS($A$8:$A$107,G91)&lt;&gt;1),"参照元が一意にありません",IF(AND(F91&lt;&gt;"新規",COUNTIFS($A$8:$A$107,G91,$F$8:$F$107,"新規")+COUNTIFS($A$8:$A$107,G91,$F$8:$F$107,"訂正")&lt;&gt;1),"逆移動を訂正/逆移動の元にできません",IF(AND(F91="訂正",COUNTIFS($A$8:$A$107,G91,$E$8:$E$107,"取消")&lt;&gt;1),"訂正の参照元は取消済が必要",IF(AND(F91="訂正",COUNTIFS($F$8:$F$107,"訂正",$G$8:$G$107,G91)&gt;1),"同じ元記録への訂正は1行まで",IF(AND(F91="逆移動",E91&lt;&gt;"取消",COUNTIFS($A$8:$A$107,G91,$E$8:$E$107,"確定")&lt;&gt;1),"有効な逆移動の元は確定が必要",IF(AND(F91="逆移動",E91="取消",COUNTIFS($A$8:$A$107,G91,$E$8:$E$107,"確定")+COUNTIFS($A$8:$A$107,G91,$E$8:$E$107,"取消")&lt;&gt;1),"取消済の逆移動も元の状態を確認",IF(AND(F91="逆移動",COUNTIFS($A$8:$A$107,G91,$C$8:$C$107,"&lt;&gt;"&amp;C91)&lt;&gt;1),"逆移動は元と反対の入出区分",IF(AND(F91="逆移動",B91&lt;SUMIFS($B$8:$B$107,$A$8:$A$107,G91)),"逆移動日が元より前",IF(AND(F91="逆移動",SUMIFS($D$8:$D$107,$F$8:$F$107,"逆移動",$G$8:$G$107,G91,$E$8:$E$107,"確定")&gt;SUMIFS($D$8:$D$107,$A$8:$A$107,G91)),"確定逆移動の合計が元数量を超過","確認済み")))))))))))))))))))))))</f>
        <v/>
      </c>
      <c r="N91" s="1" t="str">
        <f aca="false">IF(M91="","",IF(M91="確認済み",0,1))</f>
        <v/>
      </c>
      <c r="O91" s="1" t="n">
        <f aca="false">IF(COUNTA(A91:H91)=0,IF(AND(M91="",N91="",I91="",J91="",K91="",L91=""),0,1),IF(NOT(AND(ISTEXT(M91),M91=IF(COUNTA(A91:H91)=0,"",IF(NOT(AND(ISTEXT(A91),LEN(A91)=8,EXACT(LEFT(A91,4),"MOV-"),ISNUMBER(FIND(MID(A91,5,1)&amp;"x","0x1x2x3x4x5x6x7x8x9x")),ISNUMBER(FIND(MID(A91,6,1)&amp;"x","0x1x2x3x4x5x6x7x8x9x")),ISNUMBER(FIND(MID(A91,7,1)&amp;"x","0x1x2x3x4x5x6x7x8x9x")),ISNUMBER(FIND(MID(A91,8,1)&amp;"x","0x1x2x3x4x5x6x7x8x9x")))),"IDはMOV-と半角数字4桁",IF(COUNTIFS($A$8:$A$107,A91)&gt;1,"記録IDが重複",IF(NOT(IF(ISNUMBER(B91),AND(B91&gt;=43831,B91&lt;73051,B91=INT(B91)),FALSE())),"発生日は時刻なしで必須",IF(NOT(OR(C91="入庫",C91="出庫")),"入出区分を確認",IF(NOT(OR(E91="確定",E91="取消",E91="未確認")),"状態を確認",IF(NOT(OR(F91="新規",F91="訂正",F91="逆移動")),"種別を確認",IF(AND(E91&lt;&gt;"未確認",NOT(IF(ISNUMBER(D91),AND(D91&gt;=1,D91&lt;=1000000,D91=INT(D91)),FALSE()))),"確定/取消の数量は1〜100万個の整数",IF(AND(E91="未確認",COUNTA(D91)&gt;0),"未確認の数量は空欄",IF(NOT(IF(ISNUMBER(H91),AND(H91&gt;=43831,H91&lt;73051,H91=INT(H91)),FALSE())),"記録確認日は時刻なしで必須",IF(OR(B91&gt;H91,H91&gt;入出庫集計!$B$4),"発生日≦確認日≦基準日を確認",IF(AND(F91="新規",COUNTA(G91)&gt;0),"新規の参照元は空欄",IF(AND(F91&lt;&gt;"新規",NOT(AND(ISTEXT(G91),LEN(G91)=8,EXACT(LEFT(G91,4),"MOV-"),ISNUMBER(FIND(MID(G91,5,1)&amp;"x","0x1x2x3x4x5x6x7x8x9x")),ISNUMBER(FIND(MID(G91,6,1)&amp;"x","0x1x2x3x4x5x6x7x8x9x")),ISNUMBER(FIND(MID(G91,7,1)&amp;"x","0x1x2x3x4x5x6x7x8x9x")),ISNUMBER(FIND(MID(G91,8,1)&amp;"x","0x1x2x3x4x5x6x7x8x9x"))))),"訂正/逆移動の参照元IDが必須",IF(AND(F91&lt;&gt;"新規",G91&gt;=A91),"参照元は自分より小さいID",IF(AND(F91&lt;&gt;"新規",COUNTIFS($A$8:$A$107,G91)&lt;&gt;1),"参照元が一意にありません",IF(AND(F91&lt;&gt;"新規",COUNTIFS($A$8:$A$107,G91,$F$8:$F$107,"新規")+COUNTIFS($A$8:$A$107,G91,$F$8:$F$107,"訂正")&lt;&gt;1),"逆移動を訂正/逆移動の元にできません",IF(AND(F91="訂正",COUNTIFS($A$8:$A$107,G91,$E$8:$E$107,"取消")&lt;&gt;1),"訂正の参照元は取消済が必要",IF(AND(F91="訂正",COUNTIFS($F$8:$F$107,"訂正",$G$8:$G$107,G91)&gt;1),"同じ元記録への訂正は1行まで",IF(AND(F91="逆移動",E91&lt;&gt;"取消",COUNTIFS($A$8:$A$107,G91,$E$8:$E$107,"確定")&lt;&gt;1),"有効な逆移動の元は確定が必要",IF(AND(F91="逆移動",E91="取消",COUNTIFS($A$8:$A$107,G91,$E$8:$E$107,"確定")+COUNTIFS($A$8:$A$107,G91,$E$8:$E$107,"取消")&lt;&gt;1),"取消済の逆移動も元の状態を確認",IF(AND(F91="逆移動",COUNTIFS($A$8:$A$107,G91,$C$8:$C$107,"&lt;&gt;"&amp;C91)&lt;&gt;1),"逆移動は元と反対の入出区分",IF(AND(F91="逆移動",B91&lt;SUMIFS($B$8:$B$107,$A$8:$A$107,G91)),"逆移動日が元より前",IF(AND(F91="逆移動",SUMIFS($D$8:$D$107,$F$8:$F$107,"逆移動",$G$8:$G$107,G91,$E$8:$E$107,"確定")&gt;SUMIFS($D$8:$D$107,$A$8:$A$107,G91)),"確定逆移動の合計が元数量を超過","確認済み"))))))))))))))))))))))),ISNUMBER(N91),N91=IF(M91="確認済み",0,1))),1,IF(N91&lt;&gt;0,0,IF(AND(ISNUMBER(I91),I91=IF(AND(B91&gt;=入出庫集計!$B$3,B91&lt;=入出庫集計!$E$3),1,0),IF(OR(I91&lt;&gt;1,E91="未確認"),ISTEXT(J91),ISNUMBER(J91)),J91=IF(I91&lt;&gt;1,"",IF(E91="未確認","",IF(AND(E91="確定",C91="入庫"),D91,0))),IF(OR(I91&lt;&gt;1,E91="未確認"),ISTEXT(K91),ISNUMBER(K91)),K91=IF(I91&lt;&gt;1,"",IF(E91="未確認","",IF(AND(E91="確定",C91="出庫"),D91,0))),ISNUMBER(L91),L91=IF(AND(I91=1,E91="未確認"),1,0)),0,1))))</f>
        <v>0</v>
      </c>
    </row>
    <row r="92" customFormat="false" ht="30" hidden="false" customHeight="true" outlineLevel="0" collapsed="false">
      <c r="A92" s="4"/>
      <c r="B92" s="10"/>
      <c r="C92" s="11"/>
      <c r="D92" s="12"/>
      <c r="E92" s="11"/>
      <c r="F92" s="11"/>
      <c r="G92" s="14"/>
      <c r="H92" s="10"/>
      <c r="I92" s="1" t="str">
        <f aca="false">IF(M92="","",IF(N92&lt;&gt;0,NA(),IF(AND(B92&gt;=入出庫集計!$B$3,B92&lt;=入出庫集計!$E$3),1,0)))</f>
        <v/>
      </c>
      <c r="J92" s="5" t="str">
        <f aca="false">IF(M92="","",IF(N92&lt;&gt;0,NA(),IF(I92&lt;&gt;1,"",IF(E92="未確認","",IF(AND(E92="確定",C92="入庫"),D92,0)))))</f>
        <v/>
      </c>
      <c r="K92" s="5" t="str">
        <f aca="false">IF(M92="","",IF(N92&lt;&gt;0,NA(),IF(I92&lt;&gt;1,"",IF(E92="未確認","",IF(AND(E92="確定",C92="出庫"),D92,0)))))</f>
        <v/>
      </c>
      <c r="L92" s="1" t="str">
        <f aca="false">IF(M92="","",IF(N92&lt;&gt;0,NA(),IF(AND(I92=1,E92="未確認"),1,0)))</f>
        <v/>
      </c>
      <c r="M92" s="1" t="str">
        <f aca="false">IF(COUNTA(A92:H92)=0,"",IF(NOT(AND(ISTEXT(A92),LEN(A92)=8,EXACT(LEFT(A92,4),"MOV-"),ISNUMBER(FIND(MID(A92,5,1)&amp;"x","0x1x2x3x4x5x6x7x8x9x")),ISNUMBER(FIND(MID(A92,6,1)&amp;"x","0x1x2x3x4x5x6x7x8x9x")),ISNUMBER(FIND(MID(A92,7,1)&amp;"x","0x1x2x3x4x5x6x7x8x9x")),ISNUMBER(FIND(MID(A92,8,1)&amp;"x","0x1x2x3x4x5x6x7x8x9x")))),"IDはMOV-と半角数字4桁",IF(COUNTIFS($A$8:$A$107,A92)&gt;1,"記録IDが重複",IF(NOT(IF(ISNUMBER(B92),AND(B92&gt;=43831,B92&lt;73051,B92=INT(B92)),FALSE())),"発生日は時刻なしで必須",IF(NOT(OR(C92="入庫",C92="出庫")),"入出区分を確認",IF(NOT(OR(E92="確定",E92="取消",E92="未確認")),"状態を確認",IF(NOT(OR(F92="新規",F92="訂正",F92="逆移動")),"種別を確認",IF(AND(E92&lt;&gt;"未確認",NOT(IF(ISNUMBER(D92),AND(D92&gt;=1,D92&lt;=1000000,D92=INT(D92)),FALSE()))),"確定/取消の数量は1〜100万個の整数",IF(AND(E92="未確認",COUNTA(D92)&gt;0),"未確認の数量は空欄",IF(NOT(IF(ISNUMBER(H92),AND(H92&gt;=43831,H92&lt;73051,H92=INT(H92)),FALSE())),"記録確認日は時刻なしで必須",IF(OR(B92&gt;H92,H92&gt;入出庫集計!$B$4),"発生日≦確認日≦基準日を確認",IF(AND(F92="新規",COUNTA(G92)&gt;0),"新規の参照元は空欄",IF(AND(F92&lt;&gt;"新規",NOT(AND(ISTEXT(G92),LEN(G92)=8,EXACT(LEFT(G92,4),"MOV-"),ISNUMBER(FIND(MID(G92,5,1)&amp;"x","0x1x2x3x4x5x6x7x8x9x")),ISNUMBER(FIND(MID(G92,6,1)&amp;"x","0x1x2x3x4x5x6x7x8x9x")),ISNUMBER(FIND(MID(G92,7,1)&amp;"x","0x1x2x3x4x5x6x7x8x9x")),ISNUMBER(FIND(MID(G92,8,1)&amp;"x","0x1x2x3x4x5x6x7x8x9x"))))),"訂正/逆移動の参照元IDが必須",IF(AND(F92&lt;&gt;"新規",G92&gt;=A92),"参照元は自分より小さいID",IF(AND(F92&lt;&gt;"新規",COUNTIFS($A$8:$A$107,G92)&lt;&gt;1),"参照元が一意にありません",IF(AND(F92&lt;&gt;"新規",COUNTIFS($A$8:$A$107,G92,$F$8:$F$107,"新規")+COUNTIFS($A$8:$A$107,G92,$F$8:$F$107,"訂正")&lt;&gt;1),"逆移動を訂正/逆移動の元にできません",IF(AND(F92="訂正",COUNTIFS($A$8:$A$107,G92,$E$8:$E$107,"取消")&lt;&gt;1),"訂正の参照元は取消済が必要",IF(AND(F92="訂正",COUNTIFS($F$8:$F$107,"訂正",$G$8:$G$107,G92)&gt;1),"同じ元記録への訂正は1行まで",IF(AND(F92="逆移動",E92&lt;&gt;"取消",COUNTIFS($A$8:$A$107,G92,$E$8:$E$107,"確定")&lt;&gt;1),"有効な逆移動の元は確定が必要",IF(AND(F92="逆移動",E92="取消",COUNTIFS($A$8:$A$107,G92,$E$8:$E$107,"確定")+COUNTIFS($A$8:$A$107,G92,$E$8:$E$107,"取消")&lt;&gt;1),"取消済の逆移動も元の状態を確認",IF(AND(F92="逆移動",COUNTIFS($A$8:$A$107,G92,$C$8:$C$107,"&lt;&gt;"&amp;C92)&lt;&gt;1),"逆移動は元と反対の入出区分",IF(AND(F92="逆移動",B92&lt;SUMIFS($B$8:$B$107,$A$8:$A$107,G92)),"逆移動日が元より前",IF(AND(F92="逆移動",SUMIFS($D$8:$D$107,$F$8:$F$107,"逆移動",$G$8:$G$107,G92,$E$8:$E$107,"確定")&gt;SUMIFS($D$8:$D$107,$A$8:$A$107,G92)),"確定逆移動の合計が元数量を超過","確認済み")))))))))))))))))))))))</f>
        <v/>
      </c>
      <c r="N92" s="1" t="str">
        <f aca="false">IF(M92="","",IF(M92="確認済み",0,1))</f>
        <v/>
      </c>
      <c r="O92" s="1" t="n">
        <f aca="false">IF(COUNTA(A92:H92)=0,IF(AND(M92="",N92="",I92="",J92="",K92="",L92=""),0,1),IF(NOT(AND(ISTEXT(M92),M92=IF(COUNTA(A92:H92)=0,"",IF(NOT(AND(ISTEXT(A92),LEN(A92)=8,EXACT(LEFT(A92,4),"MOV-"),ISNUMBER(FIND(MID(A92,5,1)&amp;"x","0x1x2x3x4x5x6x7x8x9x")),ISNUMBER(FIND(MID(A92,6,1)&amp;"x","0x1x2x3x4x5x6x7x8x9x")),ISNUMBER(FIND(MID(A92,7,1)&amp;"x","0x1x2x3x4x5x6x7x8x9x")),ISNUMBER(FIND(MID(A92,8,1)&amp;"x","0x1x2x3x4x5x6x7x8x9x")))),"IDはMOV-と半角数字4桁",IF(COUNTIFS($A$8:$A$107,A92)&gt;1,"記録IDが重複",IF(NOT(IF(ISNUMBER(B92),AND(B92&gt;=43831,B92&lt;73051,B92=INT(B92)),FALSE())),"発生日は時刻なしで必須",IF(NOT(OR(C92="入庫",C92="出庫")),"入出区分を確認",IF(NOT(OR(E92="確定",E92="取消",E92="未確認")),"状態を確認",IF(NOT(OR(F92="新規",F92="訂正",F92="逆移動")),"種別を確認",IF(AND(E92&lt;&gt;"未確認",NOT(IF(ISNUMBER(D92),AND(D92&gt;=1,D92&lt;=1000000,D92=INT(D92)),FALSE()))),"確定/取消の数量は1〜100万個の整数",IF(AND(E92="未確認",COUNTA(D92)&gt;0),"未確認の数量は空欄",IF(NOT(IF(ISNUMBER(H92),AND(H92&gt;=43831,H92&lt;73051,H92=INT(H92)),FALSE())),"記録確認日は時刻なしで必須",IF(OR(B92&gt;H92,H92&gt;入出庫集計!$B$4),"発生日≦確認日≦基準日を確認",IF(AND(F92="新規",COUNTA(G92)&gt;0),"新規の参照元は空欄",IF(AND(F92&lt;&gt;"新規",NOT(AND(ISTEXT(G92),LEN(G92)=8,EXACT(LEFT(G92,4),"MOV-"),ISNUMBER(FIND(MID(G92,5,1)&amp;"x","0x1x2x3x4x5x6x7x8x9x")),ISNUMBER(FIND(MID(G92,6,1)&amp;"x","0x1x2x3x4x5x6x7x8x9x")),ISNUMBER(FIND(MID(G92,7,1)&amp;"x","0x1x2x3x4x5x6x7x8x9x")),ISNUMBER(FIND(MID(G92,8,1)&amp;"x","0x1x2x3x4x5x6x7x8x9x"))))),"訂正/逆移動の参照元IDが必須",IF(AND(F92&lt;&gt;"新規",G92&gt;=A92),"参照元は自分より小さいID",IF(AND(F92&lt;&gt;"新規",COUNTIFS($A$8:$A$107,G92)&lt;&gt;1),"参照元が一意にありません",IF(AND(F92&lt;&gt;"新規",COUNTIFS($A$8:$A$107,G92,$F$8:$F$107,"新規")+COUNTIFS($A$8:$A$107,G92,$F$8:$F$107,"訂正")&lt;&gt;1),"逆移動を訂正/逆移動の元にできません",IF(AND(F92="訂正",COUNTIFS($A$8:$A$107,G92,$E$8:$E$107,"取消")&lt;&gt;1),"訂正の参照元は取消済が必要",IF(AND(F92="訂正",COUNTIFS($F$8:$F$107,"訂正",$G$8:$G$107,G92)&gt;1),"同じ元記録への訂正は1行まで",IF(AND(F92="逆移動",E92&lt;&gt;"取消",COUNTIFS($A$8:$A$107,G92,$E$8:$E$107,"確定")&lt;&gt;1),"有効な逆移動の元は確定が必要",IF(AND(F92="逆移動",E92="取消",COUNTIFS($A$8:$A$107,G92,$E$8:$E$107,"確定")+COUNTIFS($A$8:$A$107,G92,$E$8:$E$107,"取消")&lt;&gt;1),"取消済の逆移動も元の状態を確認",IF(AND(F92="逆移動",COUNTIFS($A$8:$A$107,G92,$C$8:$C$107,"&lt;&gt;"&amp;C92)&lt;&gt;1),"逆移動は元と反対の入出区分",IF(AND(F92="逆移動",B92&lt;SUMIFS($B$8:$B$107,$A$8:$A$107,G92)),"逆移動日が元より前",IF(AND(F92="逆移動",SUMIFS($D$8:$D$107,$F$8:$F$107,"逆移動",$G$8:$G$107,G92,$E$8:$E$107,"確定")&gt;SUMIFS($D$8:$D$107,$A$8:$A$107,G92)),"確定逆移動の合計が元数量を超過","確認済み"))))))))))))))))))))))),ISNUMBER(N92),N92=IF(M92="確認済み",0,1))),1,IF(N92&lt;&gt;0,0,IF(AND(ISNUMBER(I92),I92=IF(AND(B92&gt;=入出庫集計!$B$3,B92&lt;=入出庫集計!$E$3),1,0),IF(OR(I92&lt;&gt;1,E92="未確認"),ISTEXT(J92),ISNUMBER(J92)),J92=IF(I92&lt;&gt;1,"",IF(E92="未確認","",IF(AND(E92="確定",C92="入庫"),D92,0))),IF(OR(I92&lt;&gt;1,E92="未確認"),ISTEXT(K92),ISNUMBER(K92)),K92=IF(I92&lt;&gt;1,"",IF(E92="未確認","",IF(AND(E92="確定",C92="出庫"),D92,0))),ISNUMBER(L92),L92=IF(AND(I92=1,E92="未確認"),1,0)),0,1))))</f>
        <v>0</v>
      </c>
    </row>
    <row r="93" customFormat="false" ht="30" hidden="false" customHeight="true" outlineLevel="0" collapsed="false">
      <c r="A93" s="4"/>
      <c r="B93" s="10"/>
      <c r="C93" s="11"/>
      <c r="D93" s="12"/>
      <c r="E93" s="11"/>
      <c r="F93" s="11"/>
      <c r="G93" s="14"/>
      <c r="H93" s="10"/>
      <c r="I93" s="1" t="str">
        <f aca="false">IF(M93="","",IF(N93&lt;&gt;0,NA(),IF(AND(B93&gt;=入出庫集計!$B$3,B93&lt;=入出庫集計!$E$3),1,0)))</f>
        <v/>
      </c>
      <c r="J93" s="5" t="str">
        <f aca="false">IF(M93="","",IF(N93&lt;&gt;0,NA(),IF(I93&lt;&gt;1,"",IF(E93="未確認","",IF(AND(E93="確定",C93="入庫"),D93,0)))))</f>
        <v/>
      </c>
      <c r="K93" s="5" t="str">
        <f aca="false">IF(M93="","",IF(N93&lt;&gt;0,NA(),IF(I93&lt;&gt;1,"",IF(E93="未確認","",IF(AND(E93="確定",C93="出庫"),D93,0)))))</f>
        <v/>
      </c>
      <c r="L93" s="1" t="str">
        <f aca="false">IF(M93="","",IF(N93&lt;&gt;0,NA(),IF(AND(I93=1,E93="未確認"),1,0)))</f>
        <v/>
      </c>
      <c r="M93" s="1" t="str">
        <f aca="false">IF(COUNTA(A93:H93)=0,"",IF(NOT(AND(ISTEXT(A93),LEN(A93)=8,EXACT(LEFT(A93,4),"MOV-"),ISNUMBER(FIND(MID(A93,5,1)&amp;"x","0x1x2x3x4x5x6x7x8x9x")),ISNUMBER(FIND(MID(A93,6,1)&amp;"x","0x1x2x3x4x5x6x7x8x9x")),ISNUMBER(FIND(MID(A93,7,1)&amp;"x","0x1x2x3x4x5x6x7x8x9x")),ISNUMBER(FIND(MID(A93,8,1)&amp;"x","0x1x2x3x4x5x6x7x8x9x")))),"IDはMOV-と半角数字4桁",IF(COUNTIFS($A$8:$A$107,A93)&gt;1,"記録IDが重複",IF(NOT(IF(ISNUMBER(B93),AND(B93&gt;=43831,B93&lt;73051,B93=INT(B93)),FALSE())),"発生日は時刻なしで必須",IF(NOT(OR(C93="入庫",C93="出庫")),"入出区分を確認",IF(NOT(OR(E93="確定",E93="取消",E93="未確認")),"状態を確認",IF(NOT(OR(F93="新規",F93="訂正",F93="逆移動")),"種別を確認",IF(AND(E93&lt;&gt;"未確認",NOT(IF(ISNUMBER(D93),AND(D93&gt;=1,D93&lt;=1000000,D93=INT(D93)),FALSE()))),"確定/取消の数量は1〜100万個の整数",IF(AND(E93="未確認",COUNTA(D93)&gt;0),"未確認の数量は空欄",IF(NOT(IF(ISNUMBER(H93),AND(H93&gt;=43831,H93&lt;73051,H93=INT(H93)),FALSE())),"記録確認日は時刻なしで必須",IF(OR(B93&gt;H93,H93&gt;入出庫集計!$B$4),"発生日≦確認日≦基準日を確認",IF(AND(F93="新規",COUNTA(G93)&gt;0),"新規の参照元は空欄",IF(AND(F93&lt;&gt;"新規",NOT(AND(ISTEXT(G93),LEN(G93)=8,EXACT(LEFT(G93,4),"MOV-"),ISNUMBER(FIND(MID(G93,5,1)&amp;"x","0x1x2x3x4x5x6x7x8x9x")),ISNUMBER(FIND(MID(G93,6,1)&amp;"x","0x1x2x3x4x5x6x7x8x9x")),ISNUMBER(FIND(MID(G93,7,1)&amp;"x","0x1x2x3x4x5x6x7x8x9x")),ISNUMBER(FIND(MID(G93,8,1)&amp;"x","0x1x2x3x4x5x6x7x8x9x"))))),"訂正/逆移動の参照元IDが必須",IF(AND(F93&lt;&gt;"新規",G93&gt;=A93),"参照元は自分より小さいID",IF(AND(F93&lt;&gt;"新規",COUNTIFS($A$8:$A$107,G93)&lt;&gt;1),"参照元が一意にありません",IF(AND(F93&lt;&gt;"新規",COUNTIFS($A$8:$A$107,G93,$F$8:$F$107,"新規")+COUNTIFS($A$8:$A$107,G93,$F$8:$F$107,"訂正")&lt;&gt;1),"逆移動を訂正/逆移動の元にできません",IF(AND(F93="訂正",COUNTIFS($A$8:$A$107,G93,$E$8:$E$107,"取消")&lt;&gt;1),"訂正の参照元は取消済が必要",IF(AND(F93="訂正",COUNTIFS($F$8:$F$107,"訂正",$G$8:$G$107,G93)&gt;1),"同じ元記録への訂正は1行まで",IF(AND(F93="逆移動",E93&lt;&gt;"取消",COUNTIFS($A$8:$A$107,G93,$E$8:$E$107,"確定")&lt;&gt;1),"有効な逆移動の元は確定が必要",IF(AND(F93="逆移動",E93="取消",COUNTIFS($A$8:$A$107,G93,$E$8:$E$107,"確定")+COUNTIFS($A$8:$A$107,G93,$E$8:$E$107,"取消")&lt;&gt;1),"取消済の逆移動も元の状態を確認",IF(AND(F93="逆移動",COUNTIFS($A$8:$A$107,G93,$C$8:$C$107,"&lt;&gt;"&amp;C93)&lt;&gt;1),"逆移動は元と反対の入出区分",IF(AND(F93="逆移動",B93&lt;SUMIFS($B$8:$B$107,$A$8:$A$107,G93)),"逆移動日が元より前",IF(AND(F93="逆移動",SUMIFS($D$8:$D$107,$F$8:$F$107,"逆移動",$G$8:$G$107,G93,$E$8:$E$107,"確定")&gt;SUMIFS($D$8:$D$107,$A$8:$A$107,G93)),"確定逆移動の合計が元数量を超過","確認済み")))))))))))))))))))))))</f>
        <v/>
      </c>
      <c r="N93" s="1" t="str">
        <f aca="false">IF(M93="","",IF(M93="確認済み",0,1))</f>
        <v/>
      </c>
      <c r="O93" s="1" t="n">
        <f aca="false">IF(COUNTA(A93:H93)=0,IF(AND(M93="",N93="",I93="",J93="",K93="",L93=""),0,1),IF(NOT(AND(ISTEXT(M93),M93=IF(COUNTA(A93:H93)=0,"",IF(NOT(AND(ISTEXT(A93),LEN(A93)=8,EXACT(LEFT(A93,4),"MOV-"),ISNUMBER(FIND(MID(A93,5,1)&amp;"x","0x1x2x3x4x5x6x7x8x9x")),ISNUMBER(FIND(MID(A93,6,1)&amp;"x","0x1x2x3x4x5x6x7x8x9x")),ISNUMBER(FIND(MID(A93,7,1)&amp;"x","0x1x2x3x4x5x6x7x8x9x")),ISNUMBER(FIND(MID(A93,8,1)&amp;"x","0x1x2x3x4x5x6x7x8x9x")))),"IDはMOV-と半角数字4桁",IF(COUNTIFS($A$8:$A$107,A93)&gt;1,"記録IDが重複",IF(NOT(IF(ISNUMBER(B93),AND(B93&gt;=43831,B93&lt;73051,B93=INT(B93)),FALSE())),"発生日は時刻なしで必須",IF(NOT(OR(C93="入庫",C93="出庫")),"入出区分を確認",IF(NOT(OR(E93="確定",E93="取消",E93="未確認")),"状態を確認",IF(NOT(OR(F93="新規",F93="訂正",F93="逆移動")),"種別を確認",IF(AND(E93&lt;&gt;"未確認",NOT(IF(ISNUMBER(D93),AND(D93&gt;=1,D93&lt;=1000000,D93=INT(D93)),FALSE()))),"確定/取消の数量は1〜100万個の整数",IF(AND(E93="未確認",COUNTA(D93)&gt;0),"未確認の数量は空欄",IF(NOT(IF(ISNUMBER(H93),AND(H93&gt;=43831,H93&lt;73051,H93=INT(H93)),FALSE())),"記録確認日は時刻なしで必須",IF(OR(B93&gt;H93,H93&gt;入出庫集計!$B$4),"発生日≦確認日≦基準日を確認",IF(AND(F93="新規",COUNTA(G93)&gt;0),"新規の参照元は空欄",IF(AND(F93&lt;&gt;"新規",NOT(AND(ISTEXT(G93),LEN(G93)=8,EXACT(LEFT(G93,4),"MOV-"),ISNUMBER(FIND(MID(G93,5,1)&amp;"x","0x1x2x3x4x5x6x7x8x9x")),ISNUMBER(FIND(MID(G93,6,1)&amp;"x","0x1x2x3x4x5x6x7x8x9x")),ISNUMBER(FIND(MID(G93,7,1)&amp;"x","0x1x2x3x4x5x6x7x8x9x")),ISNUMBER(FIND(MID(G93,8,1)&amp;"x","0x1x2x3x4x5x6x7x8x9x"))))),"訂正/逆移動の参照元IDが必須",IF(AND(F93&lt;&gt;"新規",G93&gt;=A93),"参照元は自分より小さいID",IF(AND(F93&lt;&gt;"新規",COUNTIFS($A$8:$A$107,G93)&lt;&gt;1),"参照元が一意にありません",IF(AND(F93&lt;&gt;"新規",COUNTIFS($A$8:$A$107,G93,$F$8:$F$107,"新規")+COUNTIFS($A$8:$A$107,G93,$F$8:$F$107,"訂正")&lt;&gt;1),"逆移動を訂正/逆移動の元にできません",IF(AND(F93="訂正",COUNTIFS($A$8:$A$107,G93,$E$8:$E$107,"取消")&lt;&gt;1),"訂正の参照元は取消済が必要",IF(AND(F93="訂正",COUNTIFS($F$8:$F$107,"訂正",$G$8:$G$107,G93)&gt;1),"同じ元記録への訂正は1行まで",IF(AND(F93="逆移動",E93&lt;&gt;"取消",COUNTIFS($A$8:$A$107,G93,$E$8:$E$107,"確定")&lt;&gt;1),"有効な逆移動の元は確定が必要",IF(AND(F93="逆移動",E93="取消",COUNTIFS($A$8:$A$107,G93,$E$8:$E$107,"確定")+COUNTIFS($A$8:$A$107,G93,$E$8:$E$107,"取消")&lt;&gt;1),"取消済の逆移動も元の状態を確認",IF(AND(F93="逆移動",COUNTIFS($A$8:$A$107,G93,$C$8:$C$107,"&lt;&gt;"&amp;C93)&lt;&gt;1),"逆移動は元と反対の入出区分",IF(AND(F93="逆移動",B93&lt;SUMIFS($B$8:$B$107,$A$8:$A$107,G93)),"逆移動日が元より前",IF(AND(F93="逆移動",SUMIFS($D$8:$D$107,$F$8:$F$107,"逆移動",$G$8:$G$107,G93,$E$8:$E$107,"確定")&gt;SUMIFS($D$8:$D$107,$A$8:$A$107,G93)),"確定逆移動の合計が元数量を超過","確認済み"))))))))))))))))))))))),ISNUMBER(N93),N93=IF(M93="確認済み",0,1))),1,IF(N93&lt;&gt;0,0,IF(AND(ISNUMBER(I93),I93=IF(AND(B93&gt;=入出庫集計!$B$3,B93&lt;=入出庫集計!$E$3),1,0),IF(OR(I93&lt;&gt;1,E93="未確認"),ISTEXT(J93),ISNUMBER(J93)),J93=IF(I93&lt;&gt;1,"",IF(E93="未確認","",IF(AND(E93="確定",C93="入庫"),D93,0))),IF(OR(I93&lt;&gt;1,E93="未確認"),ISTEXT(K93),ISNUMBER(K93)),K93=IF(I93&lt;&gt;1,"",IF(E93="未確認","",IF(AND(E93="確定",C93="出庫"),D93,0))),ISNUMBER(L93),L93=IF(AND(I93=1,E93="未確認"),1,0)),0,1))))</f>
        <v>0</v>
      </c>
    </row>
    <row r="94" customFormat="false" ht="30" hidden="false" customHeight="true" outlineLevel="0" collapsed="false">
      <c r="A94" s="4"/>
      <c r="B94" s="10"/>
      <c r="C94" s="11"/>
      <c r="D94" s="12"/>
      <c r="E94" s="11"/>
      <c r="F94" s="11"/>
      <c r="G94" s="14"/>
      <c r="H94" s="10"/>
      <c r="I94" s="1" t="str">
        <f aca="false">IF(M94="","",IF(N94&lt;&gt;0,NA(),IF(AND(B94&gt;=入出庫集計!$B$3,B94&lt;=入出庫集計!$E$3),1,0)))</f>
        <v/>
      </c>
      <c r="J94" s="5" t="str">
        <f aca="false">IF(M94="","",IF(N94&lt;&gt;0,NA(),IF(I94&lt;&gt;1,"",IF(E94="未確認","",IF(AND(E94="確定",C94="入庫"),D94,0)))))</f>
        <v/>
      </c>
      <c r="K94" s="5" t="str">
        <f aca="false">IF(M94="","",IF(N94&lt;&gt;0,NA(),IF(I94&lt;&gt;1,"",IF(E94="未確認","",IF(AND(E94="確定",C94="出庫"),D94,0)))))</f>
        <v/>
      </c>
      <c r="L94" s="1" t="str">
        <f aca="false">IF(M94="","",IF(N94&lt;&gt;0,NA(),IF(AND(I94=1,E94="未確認"),1,0)))</f>
        <v/>
      </c>
      <c r="M94" s="1" t="str">
        <f aca="false">IF(COUNTA(A94:H94)=0,"",IF(NOT(AND(ISTEXT(A94),LEN(A94)=8,EXACT(LEFT(A94,4),"MOV-"),ISNUMBER(FIND(MID(A94,5,1)&amp;"x","0x1x2x3x4x5x6x7x8x9x")),ISNUMBER(FIND(MID(A94,6,1)&amp;"x","0x1x2x3x4x5x6x7x8x9x")),ISNUMBER(FIND(MID(A94,7,1)&amp;"x","0x1x2x3x4x5x6x7x8x9x")),ISNUMBER(FIND(MID(A94,8,1)&amp;"x","0x1x2x3x4x5x6x7x8x9x")))),"IDはMOV-と半角数字4桁",IF(COUNTIFS($A$8:$A$107,A94)&gt;1,"記録IDが重複",IF(NOT(IF(ISNUMBER(B94),AND(B94&gt;=43831,B94&lt;73051,B94=INT(B94)),FALSE())),"発生日は時刻なしで必須",IF(NOT(OR(C94="入庫",C94="出庫")),"入出区分を確認",IF(NOT(OR(E94="確定",E94="取消",E94="未確認")),"状態を確認",IF(NOT(OR(F94="新規",F94="訂正",F94="逆移動")),"種別を確認",IF(AND(E94&lt;&gt;"未確認",NOT(IF(ISNUMBER(D94),AND(D94&gt;=1,D94&lt;=1000000,D94=INT(D94)),FALSE()))),"確定/取消の数量は1〜100万個の整数",IF(AND(E94="未確認",COUNTA(D94)&gt;0),"未確認の数量は空欄",IF(NOT(IF(ISNUMBER(H94),AND(H94&gt;=43831,H94&lt;73051,H94=INT(H94)),FALSE())),"記録確認日は時刻なしで必須",IF(OR(B94&gt;H94,H94&gt;入出庫集計!$B$4),"発生日≦確認日≦基準日を確認",IF(AND(F94="新規",COUNTA(G94)&gt;0),"新規の参照元は空欄",IF(AND(F94&lt;&gt;"新規",NOT(AND(ISTEXT(G94),LEN(G94)=8,EXACT(LEFT(G94,4),"MOV-"),ISNUMBER(FIND(MID(G94,5,1)&amp;"x","0x1x2x3x4x5x6x7x8x9x")),ISNUMBER(FIND(MID(G94,6,1)&amp;"x","0x1x2x3x4x5x6x7x8x9x")),ISNUMBER(FIND(MID(G94,7,1)&amp;"x","0x1x2x3x4x5x6x7x8x9x")),ISNUMBER(FIND(MID(G94,8,1)&amp;"x","0x1x2x3x4x5x6x7x8x9x"))))),"訂正/逆移動の参照元IDが必須",IF(AND(F94&lt;&gt;"新規",G94&gt;=A94),"参照元は自分より小さいID",IF(AND(F94&lt;&gt;"新規",COUNTIFS($A$8:$A$107,G94)&lt;&gt;1),"参照元が一意にありません",IF(AND(F94&lt;&gt;"新規",COUNTIFS($A$8:$A$107,G94,$F$8:$F$107,"新規")+COUNTIFS($A$8:$A$107,G94,$F$8:$F$107,"訂正")&lt;&gt;1),"逆移動を訂正/逆移動の元にできません",IF(AND(F94="訂正",COUNTIFS($A$8:$A$107,G94,$E$8:$E$107,"取消")&lt;&gt;1),"訂正の参照元は取消済が必要",IF(AND(F94="訂正",COUNTIFS($F$8:$F$107,"訂正",$G$8:$G$107,G94)&gt;1),"同じ元記録への訂正は1行まで",IF(AND(F94="逆移動",E94&lt;&gt;"取消",COUNTIFS($A$8:$A$107,G94,$E$8:$E$107,"確定")&lt;&gt;1),"有効な逆移動の元は確定が必要",IF(AND(F94="逆移動",E94="取消",COUNTIFS($A$8:$A$107,G94,$E$8:$E$107,"確定")+COUNTIFS($A$8:$A$107,G94,$E$8:$E$107,"取消")&lt;&gt;1),"取消済の逆移動も元の状態を確認",IF(AND(F94="逆移動",COUNTIFS($A$8:$A$107,G94,$C$8:$C$107,"&lt;&gt;"&amp;C94)&lt;&gt;1),"逆移動は元と反対の入出区分",IF(AND(F94="逆移動",B94&lt;SUMIFS($B$8:$B$107,$A$8:$A$107,G94)),"逆移動日が元より前",IF(AND(F94="逆移動",SUMIFS($D$8:$D$107,$F$8:$F$107,"逆移動",$G$8:$G$107,G94,$E$8:$E$107,"確定")&gt;SUMIFS($D$8:$D$107,$A$8:$A$107,G94)),"確定逆移動の合計が元数量を超過","確認済み")))))))))))))))))))))))</f>
        <v/>
      </c>
      <c r="N94" s="1" t="str">
        <f aca="false">IF(M94="","",IF(M94="確認済み",0,1))</f>
        <v/>
      </c>
      <c r="O94" s="1" t="n">
        <f aca="false">IF(COUNTA(A94:H94)=0,IF(AND(M94="",N94="",I94="",J94="",K94="",L94=""),0,1),IF(NOT(AND(ISTEXT(M94),M94=IF(COUNTA(A94:H94)=0,"",IF(NOT(AND(ISTEXT(A94),LEN(A94)=8,EXACT(LEFT(A94,4),"MOV-"),ISNUMBER(FIND(MID(A94,5,1)&amp;"x","0x1x2x3x4x5x6x7x8x9x")),ISNUMBER(FIND(MID(A94,6,1)&amp;"x","0x1x2x3x4x5x6x7x8x9x")),ISNUMBER(FIND(MID(A94,7,1)&amp;"x","0x1x2x3x4x5x6x7x8x9x")),ISNUMBER(FIND(MID(A94,8,1)&amp;"x","0x1x2x3x4x5x6x7x8x9x")))),"IDはMOV-と半角数字4桁",IF(COUNTIFS($A$8:$A$107,A94)&gt;1,"記録IDが重複",IF(NOT(IF(ISNUMBER(B94),AND(B94&gt;=43831,B94&lt;73051,B94=INT(B94)),FALSE())),"発生日は時刻なしで必須",IF(NOT(OR(C94="入庫",C94="出庫")),"入出区分を確認",IF(NOT(OR(E94="確定",E94="取消",E94="未確認")),"状態を確認",IF(NOT(OR(F94="新規",F94="訂正",F94="逆移動")),"種別を確認",IF(AND(E94&lt;&gt;"未確認",NOT(IF(ISNUMBER(D94),AND(D94&gt;=1,D94&lt;=1000000,D94=INT(D94)),FALSE()))),"確定/取消の数量は1〜100万個の整数",IF(AND(E94="未確認",COUNTA(D94)&gt;0),"未確認の数量は空欄",IF(NOT(IF(ISNUMBER(H94),AND(H94&gt;=43831,H94&lt;73051,H94=INT(H94)),FALSE())),"記録確認日は時刻なしで必須",IF(OR(B94&gt;H94,H94&gt;入出庫集計!$B$4),"発生日≦確認日≦基準日を確認",IF(AND(F94="新規",COUNTA(G94)&gt;0),"新規の参照元は空欄",IF(AND(F94&lt;&gt;"新規",NOT(AND(ISTEXT(G94),LEN(G94)=8,EXACT(LEFT(G94,4),"MOV-"),ISNUMBER(FIND(MID(G94,5,1)&amp;"x","0x1x2x3x4x5x6x7x8x9x")),ISNUMBER(FIND(MID(G94,6,1)&amp;"x","0x1x2x3x4x5x6x7x8x9x")),ISNUMBER(FIND(MID(G94,7,1)&amp;"x","0x1x2x3x4x5x6x7x8x9x")),ISNUMBER(FIND(MID(G94,8,1)&amp;"x","0x1x2x3x4x5x6x7x8x9x"))))),"訂正/逆移動の参照元IDが必須",IF(AND(F94&lt;&gt;"新規",G94&gt;=A94),"参照元は自分より小さいID",IF(AND(F94&lt;&gt;"新規",COUNTIFS($A$8:$A$107,G94)&lt;&gt;1),"参照元が一意にありません",IF(AND(F94&lt;&gt;"新規",COUNTIFS($A$8:$A$107,G94,$F$8:$F$107,"新規")+COUNTIFS($A$8:$A$107,G94,$F$8:$F$107,"訂正")&lt;&gt;1),"逆移動を訂正/逆移動の元にできません",IF(AND(F94="訂正",COUNTIFS($A$8:$A$107,G94,$E$8:$E$107,"取消")&lt;&gt;1),"訂正の参照元は取消済が必要",IF(AND(F94="訂正",COUNTIFS($F$8:$F$107,"訂正",$G$8:$G$107,G94)&gt;1),"同じ元記録への訂正は1行まで",IF(AND(F94="逆移動",E94&lt;&gt;"取消",COUNTIFS($A$8:$A$107,G94,$E$8:$E$107,"確定")&lt;&gt;1),"有効な逆移動の元は確定が必要",IF(AND(F94="逆移動",E94="取消",COUNTIFS($A$8:$A$107,G94,$E$8:$E$107,"確定")+COUNTIFS($A$8:$A$107,G94,$E$8:$E$107,"取消")&lt;&gt;1),"取消済の逆移動も元の状態を確認",IF(AND(F94="逆移動",COUNTIFS($A$8:$A$107,G94,$C$8:$C$107,"&lt;&gt;"&amp;C94)&lt;&gt;1),"逆移動は元と反対の入出区分",IF(AND(F94="逆移動",B94&lt;SUMIFS($B$8:$B$107,$A$8:$A$107,G94)),"逆移動日が元より前",IF(AND(F94="逆移動",SUMIFS($D$8:$D$107,$F$8:$F$107,"逆移動",$G$8:$G$107,G94,$E$8:$E$107,"確定")&gt;SUMIFS($D$8:$D$107,$A$8:$A$107,G94)),"確定逆移動の合計が元数量を超過","確認済み"))))))))))))))))))))))),ISNUMBER(N94),N94=IF(M94="確認済み",0,1))),1,IF(N94&lt;&gt;0,0,IF(AND(ISNUMBER(I94),I94=IF(AND(B94&gt;=入出庫集計!$B$3,B94&lt;=入出庫集計!$E$3),1,0),IF(OR(I94&lt;&gt;1,E94="未確認"),ISTEXT(J94),ISNUMBER(J94)),J94=IF(I94&lt;&gt;1,"",IF(E94="未確認","",IF(AND(E94="確定",C94="入庫"),D94,0))),IF(OR(I94&lt;&gt;1,E94="未確認"),ISTEXT(K94),ISNUMBER(K94)),K94=IF(I94&lt;&gt;1,"",IF(E94="未確認","",IF(AND(E94="確定",C94="出庫"),D94,0))),ISNUMBER(L94),L94=IF(AND(I94=1,E94="未確認"),1,0)),0,1))))</f>
        <v>0</v>
      </c>
    </row>
    <row r="95" customFormat="false" ht="30" hidden="false" customHeight="true" outlineLevel="0" collapsed="false">
      <c r="A95" s="4"/>
      <c r="B95" s="10"/>
      <c r="C95" s="11"/>
      <c r="D95" s="12"/>
      <c r="E95" s="11"/>
      <c r="F95" s="11"/>
      <c r="G95" s="14"/>
      <c r="H95" s="10"/>
      <c r="I95" s="1" t="str">
        <f aca="false">IF(M95="","",IF(N95&lt;&gt;0,NA(),IF(AND(B95&gt;=入出庫集計!$B$3,B95&lt;=入出庫集計!$E$3),1,0)))</f>
        <v/>
      </c>
      <c r="J95" s="5" t="str">
        <f aca="false">IF(M95="","",IF(N95&lt;&gt;0,NA(),IF(I95&lt;&gt;1,"",IF(E95="未確認","",IF(AND(E95="確定",C95="入庫"),D95,0)))))</f>
        <v/>
      </c>
      <c r="K95" s="5" t="str">
        <f aca="false">IF(M95="","",IF(N95&lt;&gt;0,NA(),IF(I95&lt;&gt;1,"",IF(E95="未確認","",IF(AND(E95="確定",C95="出庫"),D95,0)))))</f>
        <v/>
      </c>
      <c r="L95" s="1" t="str">
        <f aca="false">IF(M95="","",IF(N95&lt;&gt;0,NA(),IF(AND(I95=1,E95="未確認"),1,0)))</f>
        <v/>
      </c>
      <c r="M95" s="1" t="str">
        <f aca="false">IF(COUNTA(A95:H95)=0,"",IF(NOT(AND(ISTEXT(A95),LEN(A95)=8,EXACT(LEFT(A95,4),"MOV-"),ISNUMBER(FIND(MID(A95,5,1)&amp;"x","0x1x2x3x4x5x6x7x8x9x")),ISNUMBER(FIND(MID(A95,6,1)&amp;"x","0x1x2x3x4x5x6x7x8x9x")),ISNUMBER(FIND(MID(A95,7,1)&amp;"x","0x1x2x3x4x5x6x7x8x9x")),ISNUMBER(FIND(MID(A95,8,1)&amp;"x","0x1x2x3x4x5x6x7x8x9x")))),"IDはMOV-と半角数字4桁",IF(COUNTIFS($A$8:$A$107,A95)&gt;1,"記録IDが重複",IF(NOT(IF(ISNUMBER(B95),AND(B95&gt;=43831,B95&lt;73051,B95=INT(B95)),FALSE())),"発生日は時刻なしで必須",IF(NOT(OR(C95="入庫",C95="出庫")),"入出区分を確認",IF(NOT(OR(E95="確定",E95="取消",E95="未確認")),"状態を確認",IF(NOT(OR(F95="新規",F95="訂正",F95="逆移動")),"種別を確認",IF(AND(E95&lt;&gt;"未確認",NOT(IF(ISNUMBER(D95),AND(D95&gt;=1,D95&lt;=1000000,D95=INT(D95)),FALSE()))),"確定/取消の数量は1〜100万個の整数",IF(AND(E95="未確認",COUNTA(D95)&gt;0),"未確認の数量は空欄",IF(NOT(IF(ISNUMBER(H95),AND(H95&gt;=43831,H95&lt;73051,H95=INT(H95)),FALSE())),"記録確認日は時刻なしで必須",IF(OR(B95&gt;H95,H95&gt;入出庫集計!$B$4),"発生日≦確認日≦基準日を確認",IF(AND(F95="新規",COUNTA(G95)&gt;0),"新規の参照元は空欄",IF(AND(F95&lt;&gt;"新規",NOT(AND(ISTEXT(G95),LEN(G95)=8,EXACT(LEFT(G95,4),"MOV-"),ISNUMBER(FIND(MID(G95,5,1)&amp;"x","0x1x2x3x4x5x6x7x8x9x")),ISNUMBER(FIND(MID(G95,6,1)&amp;"x","0x1x2x3x4x5x6x7x8x9x")),ISNUMBER(FIND(MID(G95,7,1)&amp;"x","0x1x2x3x4x5x6x7x8x9x")),ISNUMBER(FIND(MID(G95,8,1)&amp;"x","0x1x2x3x4x5x6x7x8x9x"))))),"訂正/逆移動の参照元IDが必須",IF(AND(F95&lt;&gt;"新規",G95&gt;=A95),"参照元は自分より小さいID",IF(AND(F95&lt;&gt;"新規",COUNTIFS($A$8:$A$107,G95)&lt;&gt;1),"参照元が一意にありません",IF(AND(F95&lt;&gt;"新規",COUNTIFS($A$8:$A$107,G95,$F$8:$F$107,"新規")+COUNTIFS($A$8:$A$107,G95,$F$8:$F$107,"訂正")&lt;&gt;1),"逆移動を訂正/逆移動の元にできません",IF(AND(F95="訂正",COUNTIFS($A$8:$A$107,G95,$E$8:$E$107,"取消")&lt;&gt;1),"訂正の参照元は取消済が必要",IF(AND(F95="訂正",COUNTIFS($F$8:$F$107,"訂正",$G$8:$G$107,G95)&gt;1),"同じ元記録への訂正は1行まで",IF(AND(F95="逆移動",E95&lt;&gt;"取消",COUNTIFS($A$8:$A$107,G95,$E$8:$E$107,"確定")&lt;&gt;1),"有効な逆移動の元は確定が必要",IF(AND(F95="逆移動",E95="取消",COUNTIFS($A$8:$A$107,G95,$E$8:$E$107,"確定")+COUNTIFS($A$8:$A$107,G95,$E$8:$E$107,"取消")&lt;&gt;1),"取消済の逆移動も元の状態を確認",IF(AND(F95="逆移動",COUNTIFS($A$8:$A$107,G95,$C$8:$C$107,"&lt;&gt;"&amp;C95)&lt;&gt;1),"逆移動は元と反対の入出区分",IF(AND(F95="逆移動",B95&lt;SUMIFS($B$8:$B$107,$A$8:$A$107,G95)),"逆移動日が元より前",IF(AND(F95="逆移動",SUMIFS($D$8:$D$107,$F$8:$F$107,"逆移動",$G$8:$G$107,G95,$E$8:$E$107,"確定")&gt;SUMIFS($D$8:$D$107,$A$8:$A$107,G95)),"確定逆移動の合計が元数量を超過","確認済み")))))))))))))))))))))))</f>
        <v/>
      </c>
      <c r="N95" s="1" t="str">
        <f aca="false">IF(M95="","",IF(M95="確認済み",0,1))</f>
        <v/>
      </c>
      <c r="O95" s="1" t="n">
        <f aca="false">IF(COUNTA(A95:H95)=0,IF(AND(M95="",N95="",I95="",J95="",K95="",L95=""),0,1),IF(NOT(AND(ISTEXT(M95),M95=IF(COUNTA(A95:H95)=0,"",IF(NOT(AND(ISTEXT(A95),LEN(A95)=8,EXACT(LEFT(A95,4),"MOV-"),ISNUMBER(FIND(MID(A95,5,1)&amp;"x","0x1x2x3x4x5x6x7x8x9x")),ISNUMBER(FIND(MID(A95,6,1)&amp;"x","0x1x2x3x4x5x6x7x8x9x")),ISNUMBER(FIND(MID(A95,7,1)&amp;"x","0x1x2x3x4x5x6x7x8x9x")),ISNUMBER(FIND(MID(A95,8,1)&amp;"x","0x1x2x3x4x5x6x7x8x9x")))),"IDはMOV-と半角数字4桁",IF(COUNTIFS($A$8:$A$107,A95)&gt;1,"記録IDが重複",IF(NOT(IF(ISNUMBER(B95),AND(B95&gt;=43831,B95&lt;73051,B95=INT(B95)),FALSE())),"発生日は時刻なしで必須",IF(NOT(OR(C95="入庫",C95="出庫")),"入出区分を確認",IF(NOT(OR(E95="確定",E95="取消",E95="未確認")),"状態を確認",IF(NOT(OR(F95="新規",F95="訂正",F95="逆移動")),"種別を確認",IF(AND(E95&lt;&gt;"未確認",NOT(IF(ISNUMBER(D95),AND(D95&gt;=1,D95&lt;=1000000,D95=INT(D95)),FALSE()))),"確定/取消の数量は1〜100万個の整数",IF(AND(E95="未確認",COUNTA(D95)&gt;0),"未確認の数量は空欄",IF(NOT(IF(ISNUMBER(H95),AND(H95&gt;=43831,H95&lt;73051,H95=INT(H95)),FALSE())),"記録確認日は時刻なしで必須",IF(OR(B95&gt;H95,H95&gt;入出庫集計!$B$4),"発生日≦確認日≦基準日を確認",IF(AND(F95="新規",COUNTA(G95)&gt;0),"新規の参照元は空欄",IF(AND(F95&lt;&gt;"新規",NOT(AND(ISTEXT(G95),LEN(G95)=8,EXACT(LEFT(G95,4),"MOV-"),ISNUMBER(FIND(MID(G95,5,1)&amp;"x","0x1x2x3x4x5x6x7x8x9x")),ISNUMBER(FIND(MID(G95,6,1)&amp;"x","0x1x2x3x4x5x6x7x8x9x")),ISNUMBER(FIND(MID(G95,7,1)&amp;"x","0x1x2x3x4x5x6x7x8x9x")),ISNUMBER(FIND(MID(G95,8,1)&amp;"x","0x1x2x3x4x5x6x7x8x9x"))))),"訂正/逆移動の参照元IDが必須",IF(AND(F95&lt;&gt;"新規",G95&gt;=A95),"参照元は自分より小さいID",IF(AND(F95&lt;&gt;"新規",COUNTIFS($A$8:$A$107,G95)&lt;&gt;1),"参照元が一意にありません",IF(AND(F95&lt;&gt;"新規",COUNTIFS($A$8:$A$107,G95,$F$8:$F$107,"新規")+COUNTIFS($A$8:$A$107,G95,$F$8:$F$107,"訂正")&lt;&gt;1),"逆移動を訂正/逆移動の元にできません",IF(AND(F95="訂正",COUNTIFS($A$8:$A$107,G95,$E$8:$E$107,"取消")&lt;&gt;1),"訂正の参照元は取消済が必要",IF(AND(F95="訂正",COUNTIFS($F$8:$F$107,"訂正",$G$8:$G$107,G95)&gt;1),"同じ元記録への訂正は1行まで",IF(AND(F95="逆移動",E95&lt;&gt;"取消",COUNTIFS($A$8:$A$107,G95,$E$8:$E$107,"確定")&lt;&gt;1),"有効な逆移動の元は確定が必要",IF(AND(F95="逆移動",E95="取消",COUNTIFS($A$8:$A$107,G95,$E$8:$E$107,"確定")+COUNTIFS($A$8:$A$107,G95,$E$8:$E$107,"取消")&lt;&gt;1),"取消済の逆移動も元の状態を確認",IF(AND(F95="逆移動",COUNTIFS($A$8:$A$107,G95,$C$8:$C$107,"&lt;&gt;"&amp;C95)&lt;&gt;1),"逆移動は元と反対の入出区分",IF(AND(F95="逆移動",B95&lt;SUMIFS($B$8:$B$107,$A$8:$A$107,G95)),"逆移動日が元より前",IF(AND(F95="逆移動",SUMIFS($D$8:$D$107,$F$8:$F$107,"逆移動",$G$8:$G$107,G95,$E$8:$E$107,"確定")&gt;SUMIFS($D$8:$D$107,$A$8:$A$107,G95)),"確定逆移動の合計が元数量を超過","確認済み"))))))))))))))))))))))),ISNUMBER(N95),N95=IF(M95="確認済み",0,1))),1,IF(N95&lt;&gt;0,0,IF(AND(ISNUMBER(I95),I95=IF(AND(B95&gt;=入出庫集計!$B$3,B95&lt;=入出庫集計!$E$3),1,0),IF(OR(I95&lt;&gt;1,E95="未確認"),ISTEXT(J95),ISNUMBER(J95)),J95=IF(I95&lt;&gt;1,"",IF(E95="未確認","",IF(AND(E95="確定",C95="入庫"),D95,0))),IF(OR(I95&lt;&gt;1,E95="未確認"),ISTEXT(K95),ISNUMBER(K95)),K95=IF(I95&lt;&gt;1,"",IF(E95="未確認","",IF(AND(E95="確定",C95="出庫"),D95,0))),ISNUMBER(L95),L95=IF(AND(I95=1,E95="未確認"),1,0)),0,1))))</f>
        <v>0</v>
      </c>
    </row>
    <row r="96" customFormat="false" ht="30" hidden="false" customHeight="true" outlineLevel="0" collapsed="false">
      <c r="A96" s="4"/>
      <c r="B96" s="10"/>
      <c r="C96" s="11"/>
      <c r="D96" s="12"/>
      <c r="E96" s="11"/>
      <c r="F96" s="11"/>
      <c r="G96" s="14"/>
      <c r="H96" s="10"/>
      <c r="I96" s="1" t="str">
        <f aca="false">IF(M96="","",IF(N96&lt;&gt;0,NA(),IF(AND(B96&gt;=入出庫集計!$B$3,B96&lt;=入出庫集計!$E$3),1,0)))</f>
        <v/>
      </c>
      <c r="J96" s="5" t="str">
        <f aca="false">IF(M96="","",IF(N96&lt;&gt;0,NA(),IF(I96&lt;&gt;1,"",IF(E96="未確認","",IF(AND(E96="確定",C96="入庫"),D96,0)))))</f>
        <v/>
      </c>
      <c r="K96" s="5" t="str">
        <f aca="false">IF(M96="","",IF(N96&lt;&gt;0,NA(),IF(I96&lt;&gt;1,"",IF(E96="未確認","",IF(AND(E96="確定",C96="出庫"),D96,0)))))</f>
        <v/>
      </c>
      <c r="L96" s="1" t="str">
        <f aca="false">IF(M96="","",IF(N96&lt;&gt;0,NA(),IF(AND(I96=1,E96="未確認"),1,0)))</f>
        <v/>
      </c>
      <c r="M96" s="1" t="str">
        <f aca="false">IF(COUNTA(A96:H96)=0,"",IF(NOT(AND(ISTEXT(A96),LEN(A96)=8,EXACT(LEFT(A96,4),"MOV-"),ISNUMBER(FIND(MID(A96,5,1)&amp;"x","0x1x2x3x4x5x6x7x8x9x")),ISNUMBER(FIND(MID(A96,6,1)&amp;"x","0x1x2x3x4x5x6x7x8x9x")),ISNUMBER(FIND(MID(A96,7,1)&amp;"x","0x1x2x3x4x5x6x7x8x9x")),ISNUMBER(FIND(MID(A96,8,1)&amp;"x","0x1x2x3x4x5x6x7x8x9x")))),"IDはMOV-と半角数字4桁",IF(COUNTIFS($A$8:$A$107,A96)&gt;1,"記録IDが重複",IF(NOT(IF(ISNUMBER(B96),AND(B96&gt;=43831,B96&lt;73051,B96=INT(B96)),FALSE())),"発生日は時刻なしで必須",IF(NOT(OR(C96="入庫",C96="出庫")),"入出区分を確認",IF(NOT(OR(E96="確定",E96="取消",E96="未確認")),"状態を確認",IF(NOT(OR(F96="新規",F96="訂正",F96="逆移動")),"種別を確認",IF(AND(E96&lt;&gt;"未確認",NOT(IF(ISNUMBER(D96),AND(D96&gt;=1,D96&lt;=1000000,D96=INT(D96)),FALSE()))),"確定/取消の数量は1〜100万個の整数",IF(AND(E96="未確認",COUNTA(D96)&gt;0),"未確認の数量は空欄",IF(NOT(IF(ISNUMBER(H96),AND(H96&gt;=43831,H96&lt;73051,H96=INT(H96)),FALSE())),"記録確認日は時刻なしで必須",IF(OR(B96&gt;H96,H96&gt;入出庫集計!$B$4),"発生日≦確認日≦基準日を確認",IF(AND(F96="新規",COUNTA(G96)&gt;0),"新規の参照元は空欄",IF(AND(F96&lt;&gt;"新規",NOT(AND(ISTEXT(G96),LEN(G96)=8,EXACT(LEFT(G96,4),"MOV-"),ISNUMBER(FIND(MID(G96,5,1)&amp;"x","0x1x2x3x4x5x6x7x8x9x")),ISNUMBER(FIND(MID(G96,6,1)&amp;"x","0x1x2x3x4x5x6x7x8x9x")),ISNUMBER(FIND(MID(G96,7,1)&amp;"x","0x1x2x3x4x5x6x7x8x9x")),ISNUMBER(FIND(MID(G96,8,1)&amp;"x","0x1x2x3x4x5x6x7x8x9x"))))),"訂正/逆移動の参照元IDが必須",IF(AND(F96&lt;&gt;"新規",G96&gt;=A96),"参照元は自分より小さいID",IF(AND(F96&lt;&gt;"新規",COUNTIFS($A$8:$A$107,G96)&lt;&gt;1),"参照元が一意にありません",IF(AND(F96&lt;&gt;"新規",COUNTIFS($A$8:$A$107,G96,$F$8:$F$107,"新規")+COUNTIFS($A$8:$A$107,G96,$F$8:$F$107,"訂正")&lt;&gt;1),"逆移動を訂正/逆移動の元にできません",IF(AND(F96="訂正",COUNTIFS($A$8:$A$107,G96,$E$8:$E$107,"取消")&lt;&gt;1),"訂正の参照元は取消済が必要",IF(AND(F96="訂正",COUNTIFS($F$8:$F$107,"訂正",$G$8:$G$107,G96)&gt;1),"同じ元記録への訂正は1行まで",IF(AND(F96="逆移動",E96&lt;&gt;"取消",COUNTIFS($A$8:$A$107,G96,$E$8:$E$107,"確定")&lt;&gt;1),"有効な逆移動の元は確定が必要",IF(AND(F96="逆移動",E96="取消",COUNTIFS($A$8:$A$107,G96,$E$8:$E$107,"確定")+COUNTIFS($A$8:$A$107,G96,$E$8:$E$107,"取消")&lt;&gt;1),"取消済の逆移動も元の状態を確認",IF(AND(F96="逆移動",COUNTIFS($A$8:$A$107,G96,$C$8:$C$107,"&lt;&gt;"&amp;C96)&lt;&gt;1),"逆移動は元と反対の入出区分",IF(AND(F96="逆移動",B96&lt;SUMIFS($B$8:$B$107,$A$8:$A$107,G96)),"逆移動日が元より前",IF(AND(F96="逆移動",SUMIFS($D$8:$D$107,$F$8:$F$107,"逆移動",$G$8:$G$107,G96,$E$8:$E$107,"確定")&gt;SUMIFS($D$8:$D$107,$A$8:$A$107,G96)),"確定逆移動の合計が元数量を超過","確認済み")))))))))))))))))))))))</f>
        <v/>
      </c>
      <c r="N96" s="1" t="str">
        <f aca="false">IF(M96="","",IF(M96="確認済み",0,1))</f>
        <v/>
      </c>
      <c r="O96" s="1" t="n">
        <f aca="false">IF(COUNTA(A96:H96)=0,IF(AND(M96="",N96="",I96="",J96="",K96="",L96=""),0,1),IF(NOT(AND(ISTEXT(M96),M96=IF(COUNTA(A96:H96)=0,"",IF(NOT(AND(ISTEXT(A96),LEN(A96)=8,EXACT(LEFT(A96,4),"MOV-"),ISNUMBER(FIND(MID(A96,5,1)&amp;"x","0x1x2x3x4x5x6x7x8x9x")),ISNUMBER(FIND(MID(A96,6,1)&amp;"x","0x1x2x3x4x5x6x7x8x9x")),ISNUMBER(FIND(MID(A96,7,1)&amp;"x","0x1x2x3x4x5x6x7x8x9x")),ISNUMBER(FIND(MID(A96,8,1)&amp;"x","0x1x2x3x4x5x6x7x8x9x")))),"IDはMOV-と半角数字4桁",IF(COUNTIFS($A$8:$A$107,A96)&gt;1,"記録IDが重複",IF(NOT(IF(ISNUMBER(B96),AND(B96&gt;=43831,B96&lt;73051,B96=INT(B96)),FALSE())),"発生日は時刻なしで必須",IF(NOT(OR(C96="入庫",C96="出庫")),"入出区分を確認",IF(NOT(OR(E96="確定",E96="取消",E96="未確認")),"状態を確認",IF(NOT(OR(F96="新規",F96="訂正",F96="逆移動")),"種別を確認",IF(AND(E96&lt;&gt;"未確認",NOT(IF(ISNUMBER(D96),AND(D96&gt;=1,D96&lt;=1000000,D96=INT(D96)),FALSE()))),"確定/取消の数量は1〜100万個の整数",IF(AND(E96="未確認",COUNTA(D96)&gt;0),"未確認の数量は空欄",IF(NOT(IF(ISNUMBER(H96),AND(H96&gt;=43831,H96&lt;73051,H96=INT(H96)),FALSE())),"記録確認日は時刻なしで必須",IF(OR(B96&gt;H96,H96&gt;入出庫集計!$B$4),"発生日≦確認日≦基準日を確認",IF(AND(F96="新規",COUNTA(G96)&gt;0),"新規の参照元は空欄",IF(AND(F96&lt;&gt;"新規",NOT(AND(ISTEXT(G96),LEN(G96)=8,EXACT(LEFT(G96,4),"MOV-"),ISNUMBER(FIND(MID(G96,5,1)&amp;"x","0x1x2x3x4x5x6x7x8x9x")),ISNUMBER(FIND(MID(G96,6,1)&amp;"x","0x1x2x3x4x5x6x7x8x9x")),ISNUMBER(FIND(MID(G96,7,1)&amp;"x","0x1x2x3x4x5x6x7x8x9x")),ISNUMBER(FIND(MID(G96,8,1)&amp;"x","0x1x2x3x4x5x6x7x8x9x"))))),"訂正/逆移動の参照元IDが必須",IF(AND(F96&lt;&gt;"新規",G96&gt;=A96),"参照元は自分より小さいID",IF(AND(F96&lt;&gt;"新規",COUNTIFS($A$8:$A$107,G96)&lt;&gt;1),"参照元が一意にありません",IF(AND(F96&lt;&gt;"新規",COUNTIFS($A$8:$A$107,G96,$F$8:$F$107,"新規")+COUNTIFS($A$8:$A$107,G96,$F$8:$F$107,"訂正")&lt;&gt;1),"逆移動を訂正/逆移動の元にできません",IF(AND(F96="訂正",COUNTIFS($A$8:$A$107,G96,$E$8:$E$107,"取消")&lt;&gt;1),"訂正の参照元は取消済が必要",IF(AND(F96="訂正",COUNTIFS($F$8:$F$107,"訂正",$G$8:$G$107,G96)&gt;1),"同じ元記録への訂正は1行まで",IF(AND(F96="逆移動",E96&lt;&gt;"取消",COUNTIFS($A$8:$A$107,G96,$E$8:$E$107,"確定")&lt;&gt;1),"有効な逆移動の元は確定が必要",IF(AND(F96="逆移動",E96="取消",COUNTIFS($A$8:$A$107,G96,$E$8:$E$107,"確定")+COUNTIFS($A$8:$A$107,G96,$E$8:$E$107,"取消")&lt;&gt;1),"取消済の逆移動も元の状態を確認",IF(AND(F96="逆移動",COUNTIFS($A$8:$A$107,G96,$C$8:$C$107,"&lt;&gt;"&amp;C96)&lt;&gt;1),"逆移動は元と反対の入出区分",IF(AND(F96="逆移動",B96&lt;SUMIFS($B$8:$B$107,$A$8:$A$107,G96)),"逆移動日が元より前",IF(AND(F96="逆移動",SUMIFS($D$8:$D$107,$F$8:$F$107,"逆移動",$G$8:$G$107,G96,$E$8:$E$107,"確定")&gt;SUMIFS($D$8:$D$107,$A$8:$A$107,G96)),"確定逆移動の合計が元数量を超過","確認済み"))))))))))))))))))))))),ISNUMBER(N96),N96=IF(M96="確認済み",0,1))),1,IF(N96&lt;&gt;0,0,IF(AND(ISNUMBER(I96),I96=IF(AND(B96&gt;=入出庫集計!$B$3,B96&lt;=入出庫集計!$E$3),1,0),IF(OR(I96&lt;&gt;1,E96="未確認"),ISTEXT(J96),ISNUMBER(J96)),J96=IF(I96&lt;&gt;1,"",IF(E96="未確認","",IF(AND(E96="確定",C96="入庫"),D96,0))),IF(OR(I96&lt;&gt;1,E96="未確認"),ISTEXT(K96),ISNUMBER(K96)),K96=IF(I96&lt;&gt;1,"",IF(E96="未確認","",IF(AND(E96="確定",C96="出庫"),D96,0))),ISNUMBER(L96),L96=IF(AND(I96=1,E96="未確認"),1,0)),0,1))))</f>
        <v>0</v>
      </c>
    </row>
    <row r="97" customFormat="false" ht="30" hidden="false" customHeight="true" outlineLevel="0" collapsed="false">
      <c r="A97" s="4"/>
      <c r="B97" s="10"/>
      <c r="C97" s="11"/>
      <c r="D97" s="12"/>
      <c r="E97" s="11"/>
      <c r="F97" s="11"/>
      <c r="G97" s="14"/>
      <c r="H97" s="10"/>
      <c r="I97" s="1" t="str">
        <f aca="false">IF(M97="","",IF(N97&lt;&gt;0,NA(),IF(AND(B97&gt;=入出庫集計!$B$3,B97&lt;=入出庫集計!$E$3),1,0)))</f>
        <v/>
      </c>
      <c r="J97" s="5" t="str">
        <f aca="false">IF(M97="","",IF(N97&lt;&gt;0,NA(),IF(I97&lt;&gt;1,"",IF(E97="未確認","",IF(AND(E97="確定",C97="入庫"),D97,0)))))</f>
        <v/>
      </c>
      <c r="K97" s="5" t="str">
        <f aca="false">IF(M97="","",IF(N97&lt;&gt;0,NA(),IF(I97&lt;&gt;1,"",IF(E97="未確認","",IF(AND(E97="確定",C97="出庫"),D97,0)))))</f>
        <v/>
      </c>
      <c r="L97" s="1" t="str">
        <f aca="false">IF(M97="","",IF(N97&lt;&gt;0,NA(),IF(AND(I97=1,E97="未確認"),1,0)))</f>
        <v/>
      </c>
      <c r="M97" s="1" t="str">
        <f aca="false">IF(COUNTA(A97:H97)=0,"",IF(NOT(AND(ISTEXT(A97),LEN(A97)=8,EXACT(LEFT(A97,4),"MOV-"),ISNUMBER(FIND(MID(A97,5,1)&amp;"x","0x1x2x3x4x5x6x7x8x9x")),ISNUMBER(FIND(MID(A97,6,1)&amp;"x","0x1x2x3x4x5x6x7x8x9x")),ISNUMBER(FIND(MID(A97,7,1)&amp;"x","0x1x2x3x4x5x6x7x8x9x")),ISNUMBER(FIND(MID(A97,8,1)&amp;"x","0x1x2x3x4x5x6x7x8x9x")))),"IDはMOV-と半角数字4桁",IF(COUNTIFS($A$8:$A$107,A97)&gt;1,"記録IDが重複",IF(NOT(IF(ISNUMBER(B97),AND(B97&gt;=43831,B97&lt;73051,B97=INT(B97)),FALSE())),"発生日は時刻なしで必須",IF(NOT(OR(C97="入庫",C97="出庫")),"入出区分を確認",IF(NOT(OR(E97="確定",E97="取消",E97="未確認")),"状態を確認",IF(NOT(OR(F97="新規",F97="訂正",F97="逆移動")),"種別を確認",IF(AND(E97&lt;&gt;"未確認",NOT(IF(ISNUMBER(D97),AND(D97&gt;=1,D97&lt;=1000000,D97=INT(D97)),FALSE()))),"確定/取消の数量は1〜100万個の整数",IF(AND(E97="未確認",COUNTA(D97)&gt;0),"未確認の数量は空欄",IF(NOT(IF(ISNUMBER(H97),AND(H97&gt;=43831,H97&lt;73051,H97=INT(H97)),FALSE())),"記録確認日は時刻なしで必須",IF(OR(B97&gt;H97,H97&gt;入出庫集計!$B$4),"発生日≦確認日≦基準日を確認",IF(AND(F97="新規",COUNTA(G97)&gt;0),"新規の参照元は空欄",IF(AND(F97&lt;&gt;"新規",NOT(AND(ISTEXT(G97),LEN(G97)=8,EXACT(LEFT(G97,4),"MOV-"),ISNUMBER(FIND(MID(G97,5,1)&amp;"x","0x1x2x3x4x5x6x7x8x9x")),ISNUMBER(FIND(MID(G97,6,1)&amp;"x","0x1x2x3x4x5x6x7x8x9x")),ISNUMBER(FIND(MID(G97,7,1)&amp;"x","0x1x2x3x4x5x6x7x8x9x")),ISNUMBER(FIND(MID(G97,8,1)&amp;"x","0x1x2x3x4x5x6x7x8x9x"))))),"訂正/逆移動の参照元IDが必須",IF(AND(F97&lt;&gt;"新規",G97&gt;=A97),"参照元は自分より小さいID",IF(AND(F97&lt;&gt;"新規",COUNTIFS($A$8:$A$107,G97)&lt;&gt;1),"参照元が一意にありません",IF(AND(F97&lt;&gt;"新規",COUNTIFS($A$8:$A$107,G97,$F$8:$F$107,"新規")+COUNTIFS($A$8:$A$107,G97,$F$8:$F$107,"訂正")&lt;&gt;1),"逆移動を訂正/逆移動の元にできません",IF(AND(F97="訂正",COUNTIFS($A$8:$A$107,G97,$E$8:$E$107,"取消")&lt;&gt;1),"訂正の参照元は取消済が必要",IF(AND(F97="訂正",COUNTIFS($F$8:$F$107,"訂正",$G$8:$G$107,G97)&gt;1),"同じ元記録への訂正は1行まで",IF(AND(F97="逆移動",E97&lt;&gt;"取消",COUNTIFS($A$8:$A$107,G97,$E$8:$E$107,"確定")&lt;&gt;1),"有効な逆移動の元は確定が必要",IF(AND(F97="逆移動",E97="取消",COUNTIFS($A$8:$A$107,G97,$E$8:$E$107,"確定")+COUNTIFS($A$8:$A$107,G97,$E$8:$E$107,"取消")&lt;&gt;1),"取消済の逆移動も元の状態を確認",IF(AND(F97="逆移動",COUNTIFS($A$8:$A$107,G97,$C$8:$C$107,"&lt;&gt;"&amp;C97)&lt;&gt;1),"逆移動は元と反対の入出区分",IF(AND(F97="逆移動",B97&lt;SUMIFS($B$8:$B$107,$A$8:$A$107,G97)),"逆移動日が元より前",IF(AND(F97="逆移動",SUMIFS($D$8:$D$107,$F$8:$F$107,"逆移動",$G$8:$G$107,G97,$E$8:$E$107,"確定")&gt;SUMIFS($D$8:$D$107,$A$8:$A$107,G97)),"確定逆移動の合計が元数量を超過","確認済み")))))))))))))))))))))))</f>
        <v/>
      </c>
      <c r="N97" s="1" t="str">
        <f aca="false">IF(M97="","",IF(M97="確認済み",0,1))</f>
        <v/>
      </c>
      <c r="O97" s="1" t="n">
        <f aca="false">IF(COUNTA(A97:H97)=0,IF(AND(M97="",N97="",I97="",J97="",K97="",L97=""),0,1),IF(NOT(AND(ISTEXT(M97),M97=IF(COUNTA(A97:H97)=0,"",IF(NOT(AND(ISTEXT(A97),LEN(A97)=8,EXACT(LEFT(A97,4),"MOV-"),ISNUMBER(FIND(MID(A97,5,1)&amp;"x","0x1x2x3x4x5x6x7x8x9x")),ISNUMBER(FIND(MID(A97,6,1)&amp;"x","0x1x2x3x4x5x6x7x8x9x")),ISNUMBER(FIND(MID(A97,7,1)&amp;"x","0x1x2x3x4x5x6x7x8x9x")),ISNUMBER(FIND(MID(A97,8,1)&amp;"x","0x1x2x3x4x5x6x7x8x9x")))),"IDはMOV-と半角数字4桁",IF(COUNTIFS($A$8:$A$107,A97)&gt;1,"記録IDが重複",IF(NOT(IF(ISNUMBER(B97),AND(B97&gt;=43831,B97&lt;73051,B97=INT(B97)),FALSE())),"発生日は時刻なしで必須",IF(NOT(OR(C97="入庫",C97="出庫")),"入出区分を確認",IF(NOT(OR(E97="確定",E97="取消",E97="未確認")),"状態を確認",IF(NOT(OR(F97="新規",F97="訂正",F97="逆移動")),"種別を確認",IF(AND(E97&lt;&gt;"未確認",NOT(IF(ISNUMBER(D97),AND(D97&gt;=1,D97&lt;=1000000,D97=INT(D97)),FALSE()))),"確定/取消の数量は1〜100万個の整数",IF(AND(E97="未確認",COUNTA(D97)&gt;0),"未確認の数量は空欄",IF(NOT(IF(ISNUMBER(H97),AND(H97&gt;=43831,H97&lt;73051,H97=INT(H97)),FALSE())),"記録確認日は時刻なしで必須",IF(OR(B97&gt;H97,H97&gt;入出庫集計!$B$4),"発生日≦確認日≦基準日を確認",IF(AND(F97="新規",COUNTA(G97)&gt;0),"新規の参照元は空欄",IF(AND(F97&lt;&gt;"新規",NOT(AND(ISTEXT(G97),LEN(G97)=8,EXACT(LEFT(G97,4),"MOV-"),ISNUMBER(FIND(MID(G97,5,1)&amp;"x","0x1x2x3x4x5x6x7x8x9x")),ISNUMBER(FIND(MID(G97,6,1)&amp;"x","0x1x2x3x4x5x6x7x8x9x")),ISNUMBER(FIND(MID(G97,7,1)&amp;"x","0x1x2x3x4x5x6x7x8x9x")),ISNUMBER(FIND(MID(G97,8,1)&amp;"x","0x1x2x3x4x5x6x7x8x9x"))))),"訂正/逆移動の参照元IDが必須",IF(AND(F97&lt;&gt;"新規",G97&gt;=A97),"参照元は自分より小さいID",IF(AND(F97&lt;&gt;"新規",COUNTIFS($A$8:$A$107,G97)&lt;&gt;1),"参照元が一意にありません",IF(AND(F97&lt;&gt;"新規",COUNTIFS($A$8:$A$107,G97,$F$8:$F$107,"新規")+COUNTIFS($A$8:$A$107,G97,$F$8:$F$107,"訂正")&lt;&gt;1),"逆移動を訂正/逆移動の元にできません",IF(AND(F97="訂正",COUNTIFS($A$8:$A$107,G97,$E$8:$E$107,"取消")&lt;&gt;1),"訂正の参照元は取消済が必要",IF(AND(F97="訂正",COUNTIFS($F$8:$F$107,"訂正",$G$8:$G$107,G97)&gt;1),"同じ元記録への訂正は1行まで",IF(AND(F97="逆移動",E97&lt;&gt;"取消",COUNTIFS($A$8:$A$107,G97,$E$8:$E$107,"確定")&lt;&gt;1),"有効な逆移動の元は確定が必要",IF(AND(F97="逆移動",E97="取消",COUNTIFS($A$8:$A$107,G97,$E$8:$E$107,"確定")+COUNTIFS($A$8:$A$107,G97,$E$8:$E$107,"取消")&lt;&gt;1),"取消済の逆移動も元の状態を確認",IF(AND(F97="逆移動",COUNTIFS($A$8:$A$107,G97,$C$8:$C$107,"&lt;&gt;"&amp;C97)&lt;&gt;1),"逆移動は元と反対の入出区分",IF(AND(F97="逆移動",B97&lt;SUMIFS($B$8:$B$107,$A$8:$A$107,G97)),"逆移動日が元より前",IF(AND(F97="逆移動",SUMIFS($D$8:$D$107,$F$8:$F$107,"逆移動",$G$8:$G$107,G97,$E$8:$E$107,"確定")&gt;SUMIFS($D$8:$D$107,$A$8:$A$107,G97)),"確定逆移動の合計が元数量を超過","確認済み"))))))))))))))))))))))),ISNUMBER(N97),N97=IF(M97="確認済み",0,1))),1,IF(N97&lt;&gt;0,0,IF(AND(ISNUMBER(I97),I97=IF(AND(B97&gt;=入出庫集計!$B$3,B97&lt;=入出庫集計!$E$3),1,0),IF(OR(I97&lt;&gt;1,E97="未確認"),ISTEXT(J97),ISNUMBER(J97)),J97=IF(I97&lt;&gt;1,"",IF(E97="未確認","",IF(AND(E97="確定",C97="入庫"),D97,0))),IF(OR(I97&lt;&gt;1,E97="未確認"),ISTEXT(K97),ISNUMBER(K97)),K97=IF(I97&lt;&gt;1,"",IF(E97="未確認","",IF(AND(E97="確定",C97="出庫"),D97,0))),ISNUMBER(L97),L97=IF(AND(I97=1,E97="未確認"),1,0)),0,1))))</f>
        <v>0</v>
      </c>
    </row>
    <row r="98" customFormat="false" ht="30" hidden="false" customHeight="true" outlineLevel="0" collapsed="false">
      <c r="A98" s="4"/>
      <c r="B98" s="10"/>
      <c r="C98" s="11"/>
      <c r="D98" s="12"/>
      <c r="E98" s="11"/>
      <c r="F98" s="11"/>
      <c r="G98" s="14"/>
      <c r="H98" s="10"/>
      <c r="I98" s="1" t="str">
        <f aca="false">IF(M98="","",IF(N98&lt;&gt;0,NA(),IF(AND(B98&gt;=入出庫集計!$B$3,B98&lt;=入出庫集計!$E$3),1,0)))</f>
        <v/>
      </c>
      <c r="J98" s="5" t="str">
        <f aca="false">IF(M98="","",IF(N98&lt;&gt;0,NA(),IF(I98&lt;&gt;1,"",IF(E98="未確認","",IF(AND(E98="確定",C98="入庫"),D98,0)))))</f>
        <v/>
      </c>
      <c r="K98" s="5" t="str">
        <f aca="false">IF(M98="","",IF(N98&lt;&gt;0,NA(),IF(I98&lt;&gt;1,"",IF(E98="未確認","",IF(AND(E98="確定",C98="出庫"),D98,0)))))</f>
        <v/>
      </c>
      <c r="L98" s="1" t="str">
        <f aca="false">IF(M98="","",IF(N98&lt;&gt;0,NA(),IF(AND(I98=1,E98="未確認"),1,0)))</f>
        <v/>
      </c>
      <c r="M98" s="1" t="str">
        <f aca="false">IF(COUNTA(A98:H98)=0,"",IF(NOT(AND(ISTEXT(A98),LEN(A98)=8,EXACT(LEFT(A98,4),"MOV-"),ISNUMBER(FIND(MID(A98,5,1)&amp;"x","0x1x2x3x4x5x6x7x8x9x")),ISNUMBER(FIND(MID(A98,6,1)&amp;"x","0x1x2x3x4x5x6x7x8x9x")),ISNUMBER(FIND(MID(A98,7,1)&amp;"x","0x1x2x3x4x5x6x7x8x9x")),ISNUMBER(FIND(MID(A98,8,1)&amp;"x","0x1x2x3x4x5x6x7x8x9x")))),"IDはMOV-と半角数字4桁",IF(COUNTIFS($A$8:$A$107,A98)&gt;1,"記録IDが重複",IF(NOT(IF(ISNUMBER(B98),AND(B98&gt;=43831,B98&lt;73051,B98=INT(B98)),FALSE())),"発生日は時刻なしで必須",IF(NOT(OR(C98="入庫",C98="出庫")),"入出区分を確認",IF(NOT(OR(E98="確定",E98="取消",E98="未確認")),"状態を確認",IF(NOT(OR(F98="新規",F98="訂正",F98="逆移動")),"種別を確認",IF(AND(E98&lt;&gt;"未確認",NOT(IF(ISNUMBER(D98),AND(D98&gt;=1,D98&lt;=1000000,D98=INT(D98)),FALSE()))),"確定/取消の数量は1〜100万個の整数",IF(AND(E98="未確認",COUNTA(D98)&gt;0),"未確認の数量は空欄",IF(NOT(IF(ISNUMBER(H98),AND(H98&gt;=43831,H98&lt;73051,H98=INT(H98)),FALSE())),"記録確認日は時刻なしで必須",IF(OR(B98&gt;H98,H98&gt;入出庫集計!$B$4),"発生日≦確認日≦基準日を確認",IF(AND(F98="新規",COUNTA(G98)&gt;0),"新規の参照元は空欄",IF(AND(F98&lt;&gt;"新規",NOT(AND(ISTEXT(G98),LEN(G98)=8,EXACT(LEFT(G98,4),"MOV-"),ISNUMBER(FIND(MID(G98,5,1)&amp;"x","0x1x2x3x4x5x6x7x8x9x")),ISNUMBER(FIND(MID(G98,6,1)&amp;"x","0x1x2x3x4x5x6x7x8x9x")),ISNUMBER(FIND(MID(G98,7,1)&amp;"x","0x1x2x3x4x5x6x7x8x9x")),ISNUMBER(FIND(MID(G98,8,1)&amp;"x","0x1x2x3x4x5x6x7x8x9x"))))),"訂正/逆移動の参照元IDが必須",IF(AND(F98&lt;&gt;"新規",G98&gt;=A98),"参照元は自分より小さいID",IF(AND(F98&lt;&gt;"新規",COUNTIFS($A$8:$A$107,G98)&lt;&gt;1),"参照元が一意にありません",IF(AND(F98&lt;&gt;"新規",COUNTIFS($A$8:$A$107,G98,$F$8:$F$107,"新規")+COUNTIFS($A$8:$A$107,G98,$F$8:$F$107,"訂正")&lt;&gt;1),"逆移動を訂正/逆移動の元にできません",IF(AND(F98="訂正",COUNTIFS($A$8:$A$107,G98,$E$8:$E$107,"取消")&lt;&gt;1),"訂正の参照元は取消済が必要",IF(AND(F98="訂正",COUNTIFS($F$8:$F$107,"訂正",$G$8:$G$107,G98)&gt;1),"同じ元記録への訂正は1行まで",IF(AND(F98="逆移動",E98&lt;&gt;"取消",COUNTIFS($A$8:$A$107,G98,$E$8:$E$107,"確定")&lt;&gt;1),"有効な逆移動の元は確定が必要",IF(AND(F98="逆移動",E98="取消",COUNTIFS($A$8:$A$107,G98,$E$8:$E$107,"確定")+COUNTIFS($A$8:$A$107,G98,$E$8:$E$107,"取消")&lt;&gt;1),"取消済の逆移動も元の状態を確認",IF(AND(F98="逆移動",COUNTIFS($A$8:$A$107,G98,$C$8:$C$107,"&lt;&gt;"&amp;C98)&lt;&gt;1),"逆移動は元と反対の入出区分",IF(AND(F98="逆移動",B98&lt;SUMIFS($B$8:$B$107,$A$8:$A$107,G98)),"逆移動日が元より前",IF(AND(F98="逆移動",SUMIFS($D$8:$D$107,$F$8:$F$107,"逆移動",$G$8:$G$107,G98,$E$8:$E$107,"確定")&gt;SUMIFS($D$8:$D$107,$A$8:$A$107,G98)),"確定逆移動の合計が元数量を超過","確認済み")))))))))))))))))))))))</f>
        <v/>
      </c>
      <c r="N98" s="1" t="str">
        <f aca="false">IF(M98="","",IF(M98="確認済み",0,1))</f>
        <v/>
      </c>
      <c r="O98" s="1" t="n">
        <f aca="false">IF(COUNTA(A98:H98)=0,IF(AND(M98="",N98="",I98="",J98="",K98="",L98=""),0,1),IF(NOT(AND(ISTEXT(M98),M98=IF(COUNTA(A98:H98)=0,"",IF(NOT(AND(ISTEXT(A98),LEN(A98)=8,EXACT(LEFT(A98,4),"MOV-"),ISNUMBER(FIND(MID(A98,5,1)&amp;"x","0x1x2x3x4x5x6x7x8x9x")),ISNUMBER(FIND(MID(A98,6,1)&amp;"x","0x1x2x3x4x5x6x7x8x9x")),ISNUMBER(FIND(MID(A98,7,1)&amp;"x","0x1x2x3x4x5x6x7x8x9x")),ISNUMBER(FIND(MID(A98,8,1)&amp;"x","0x1x2x3x4x5x6x7x8x9x")))),"IDはMOV-と半角数字4桁",IF(COUNTIFS($A$8:$A$107,A98)&gt;1,"記録IDが重複",IF(NOT(IF(ISNUMBER(B98),AND(B98&gt;=43831,B98&lt;73051,B98=INT(B98)),FALSE())),"発生日は時刻なしで必須",IF(NOT(OR(C98="入庫",C98="出庫")),"入出区分を確認",IF(NOT(OR(E98="確定",E98="取消",E98="未確認")),"状態を確認",IF(NOT(OR(F98="新規",F98="訂正",F98="逆移動")),"種別を確認",IF(AND(E98&lt;&gt;"未確認",NOT(IF(ISNUMBER(D98),AND(D98&gt;=1,D98&lt;=1000000,D98=INT(D98)),FALSE()))),"確定/取消の数量は1〜100万個の整数",IF(AND(E98="未確認",COUNTA(D98)&gt;0),"未確認の数量は空欄",IF(NOT(IF(ISNUMBER(H98),AND(H98&gt;=43831,H98&lt;73051,H98=INT(H98)),FALSE())),"記録確認日は時刻なしで必須",IF(OR(B98&gt;H98,H98&gt;入出庫集計!$B$4),"発生日≦確認日≦基準日を確認",IF(AND(F98="新規",COUNTA(G98)&gt;0),"新規の参照元は空欄",IF(AND(F98&lt;&gt;"新規",NOT(AND(ISTEXT(G98),LEN(G98)=8,EXACT(LEFT(G98,4),"MOV-"),ISNUMBER(FIND(MID(G98,5,1)&amp;"x","0x1x2x3x4x5x6x7x8x9x")),ISNUMBER(FIND(MID(G98,6,1)&amp;"x","0x1x2x3x4x5x6x7x8x9x")),ISNUMBER(FIND(MID(G98,7,1)&amp;"x","0x1x2x3x4x5x6x7x8x9x")),ISNUMBER(FIND(MID(G98,8,1)&amp;"x","0x1x2x3x4x5x6x7x8x9x"))))),"訂正/逆移動の参照元IDが必須",IF(AND(F98&lt;&gt;"新規",G98&gt;=A98),"参照元は自分より小さいID",IF(AND(F98&lt;&gt;"新規",COUNTIFS($A$8:$A$107,G98)&lt;&gt;1),"参照元が一意にありません",IF(AND(F98&lt;&gt;"新規",COUNTIFS($A$8:$A$107,G98,$F$8:$F$107,"新規")+COUNTIFS($A$8:$A$107,G98,$F$8:$F$107,"訂正")&lt;&gt;1),"逆移動を訂正/逆移動の元にできません",IF(AND(F98="訂正",COUNTIFS($A$8:$A$107,G98,$E$8:$E$107,"取消")&lt;&gt;1),"訂正の参照元は取消済が必要",IF(AND(F98="訂正",COUNTIFS($F$8:$F$107,"訂正",$G$8:$G$107,G98)&gt;1),"同じ元記録への訂正は1行まで",IF(AND(F98="逆移動",E98&lt;&gt;"取消",COUNTIFS($A$8:$A$107,G98,$E$8:$E$107,"確定")&lt;&gt;1),"有効な逆移動の元は確定が必要",IF(AND(F98="逆移動",E98="取消",COUNTIFS($A$8:$A$107,G98,$E$8:$E$107,"確定")+COUNTIFS($A$8:$A$107,G98,$E$8:$E$107,"取消")&lt;&gt;1),"取消済の逆移動も元の状態を確認",IF(AND(F98="逆移動",COUNTIFS($A$8:$A$107,G98,$C$8:$C$107,"&lt;&gt;"&amp;C98)&lt;&gt;1),"逆移動は元と反対の入出区分",IF(AND(F98="逆移動",B98&lt;SUMIFS($B$8:$B$107,$A$8:$A$107,G98)),"逆移動日が元より前",IF(AND(F98="逆移動",SUMIFS($D$8:$D$107,$F$8:$F$107,"逆移動",$G$8:$G$107,G98,$E$8:$E$107,"確定")&gt;SUMIFS($D$8:$D$107,$A$8:$A$107,G98)),"確定逆移動の合計が元数量を超過","確認済み"))))))))))))))))))))))),ISNUMBER(N98),N98=IF(M98="確認済み",0,1))),1,IF(N98&lt;&gt;0,0,IF(AND(ISNUMBER(I98),I98=IF(AND(B98&gt;=入出庫集計!$B$3,B98&lt;=入出庫集計!$E$3),1,0),IF(OR(I98&lt;&gt;1,E98="未確認"),ISTEXT(J98),ISNUMBER(J98)),J98=IF(I98&lt;&gt;1,"",IF(E98="未確認","",IF(AND(E98="確定",C98="入庫"),D98,0))),IF(OR(I98&lt;&gt;1,E98="未確認"),ISTEXT(K98),ISNUMBER(K98)),K98=IF(I98&lt;&gt;1,"",IF(E98="未確認","",IF(AND(E98="確定",C98="出庫"),D98,0))),ISNUMBER(L98),L98=IF(AND(I98=1,E98="未確認"),1,0)),0,1))))</f>
        <v>0</v>
      </c>
    </row>
    <row r="99" customFormat="false" ht="30" hidden="false" customHeight="true" outlineLevel="0" collapsed="false">
      <c r="A99" s="4"/>
      <c r="B99" s="10"/>
      <c r="C99" s="11"/>
      <c r="D99" s="12"/>
      <c r="E99" s="11"/>
      <c r="F99" s="11"/>
      <c r="G99" s="14"/>
      <c r="H99" s="10"/>
      <c r="I99" s="1" t="str">
        <f aca="false">IF(M99="","",IF(N99&lt;&gt;0,NA(),IF(AND(B99&gt;=入出庫集計!$B$3,B99&lt;=入出庫集計!$E$3),1,0)))</f>
        <v/>
      </c>
      <c r="J99" s="5" t="str">
        <f aca="false">IF(M99="","",IF(N99&lt;&gt;0,NA(),IF(I99&lt;&gt;1,"",IF(E99="未確認","",IF(AND(E99="確定",C99="入庫"),D99,0)))))</f>
        <v/>
      </c>
      <c r="K99" s="5" t="str">
        <f aca="false">IF(M99="","",IF(N99&lt;&gt;0,NA(),IF(I99&lt;&gt;1,"",IF(E99="未確認","",IF(AND(E99="確定",C99="出庫"),D99,0)))))</f>
        <v/>
      </c>
      <c r="L99" s="1" t="str">
        <f aca="false">IF(M99="","",IF(N99&lt;&gt;0,NA(),IF(AND(I99=1,E99="未確認"),1,0)))</f>
        <v/>
      </c>
      <c r="M99" s="1" t="str">
        <f aca="false">IF(COUNTA(A99:H99)=0,"",IF(NOT(AND(ISTEXT(A99),LEN(A99)=8,EXACT(LEFT(A99,4),"MOV-"),ISNUMBER(FIND(MID(A99,5,1)&amp;"x","0x1x2x3x4x5x6x7x8x9x")),ISNUMBER(FIND(MID(A99,6,1)&amp;"x","0x1x2x3x4x5x6x7x8x9x")),ISNUMBER(FIND(MID(A99,7,1)&amp;"x","0x1x2x3x4x5x6x7x8x9x")),ISNUMBER(FIND(MID(A99,8,1)&amp;"x","0x1x2x3x4x5x6x7x8x9x")))),"IDはMOV-と半角数字4桁",IF(COUNTIFS($A$8:$A$107,A99)&gt;1,"記録IDが重複",IF(NOT(IF(ISNUMBER(B99),AND(B99&gt;=43831,B99&lt;73051,B99=INT(B99)),FALSE())),"発生日は時刻なしで必須",IF(NOT(OR(C99="入庫",C99="出庫")),"入出区分を確認",IF(NOT(OR(E99="確定",E99="取消",E99="未確認")),"状態を確認",IF(NOT(OR(F99="新規",F99="訂正",F99="逆移動")),"種別を確認",IF(AND(E99&lt;&gt;"未確認",NOT(IF(ISNUMBER(D99),AND(D99&gt;=1,D99&lt;=1000000,D99=INT(D99)),FALSE()))),"確定/取消の数量は1〜100万個の整数",IF(AND(E99="未確認",COUNTA(D99)&gt;0),"未確認の数量は空欄",IF(NOT(IF(ISNUMBER(H99),AND(H99&gt;=43831,H99&lt;73051,H99=INT(H99)),FALSE())),"記録確認日は時刻なしで必須",IF(OR(B99&gt;H99,H99&gt;入出庫集計!$B$4),"発生日≦確認日≦基準日を確認",IF(AND(F99="新規",COUNTA(G99)&gt;0),"新規の参照元は空欄",IF(AND(F99&lt;&gt;"新規",NOT(AND(ISTEXT(G99),LEN(G99)=8,EXACT(LEFT(G99,4),"MOV-"),ISNUMBER(FIND(MID(G99,5,1)&amp;"x","0x1x2x3x4x5x6x7x8x9x")),ISNUMBER(FIND(MID(G99,6,1)&amp;"x","0x1x2x3x4x5x6x7x8x9x")),ISNUMBER(FIND(MID(G99,7,1)&amp;"x","0x1x2x3x4x5x6x7x8x9x")),ISNUMBER(FIND(MID(G99,8,1)&amp;"x","0x1x2x3x4x5x6x7x8x9x"))))),"訂正/逆移動の参照元IDが必須",IF(AND(F99&lt;&gt;"新規",G99&gt;=A99),"参照元は自分より小さいID",IF(AND(F99&lt;&gt;"新規",COUNTIFS($A$8:$A$107,G99)&lt;&gt;1),"参照元が一意にありません",IF(AND(F99&lt;&gt;"新規",COUNTIFS($A$8:$A$107,G99,$F$8:$F$107,"新規")+COUNTIFS($A$8:$A$107,G99,$F$8:$F$107,"訂正")&lt;&gt;1),"逆移動を訂正/逆移動の元にできません",IF(AND(F99="訂正",COUNTIFS($A$8:$A$107,G99,$E$8:$E$107,"取消")&lt;&gt;1),"訂正の参照元は取消済が必要",IF(AND(F99="訂正",COUNTIFS($F$8:$F$107,"訂正",$G$8:$G$107,G99)&gt;1),"同じ元記録への訂正は1行まで",IF(AND(F99="逆移動",E99&lt;&gt;"取消",COUNTIFS($A$8:$A$107,G99,$E$8:$E$107,"確定")&lt;&gt;1),"有効な逆移動の元は確定が必要",IF(AND(F99="逆移動",E99="取消",COUNTIFS($A$8:$A$107,G99,$E$8:$E$107,"確定")+COUNTIFS($A$8:$A$107,G99,$E$8:$E$107,"取消")&lt;&gt;1),"取消済の逆移動も元の状態を確認",IF(AND(F99="逆移動",COUNTIFS($A$8:$A$107,G99,$C$8:$C$107,"&lt;&gt;"&amp;C99)&lt;&gt;1),"逆移動は元と反対の入出区分",IF(AND(F99="逆移動",B99&lt;SUMIFS($B$8:$B$107,$A$8:$A$107,G99)),"逆移動日が元より前",IF(AND(F99="逆移動",SUMIFS($D$8:$D$107,$F$8:$F$107,"逆移動",$G$8:$G$107,G99,$E$8:$E$107,"確定")&gt;SUMIFS($D$8:$D$107,$A$8:$A$107,G99)),"確定逆移動の合計が元数量を超過","確認済み")))))))))))))))))))))))</f>
        <v/>
      </c>
      <c r="N99" s="1" t="str">
        <f aca="false">IF(M99="","",IF(M99="確認済み",0,1))</f>
        <v/>
      </c>
      <c r="O99" s="1" t="n">
        <f aca="false">IF(COUNTA(A99:H99)=0,IF(AND(M99="",N99="",I99="",J99="",K99="",L99=""),0,1),IF(NOT(AND(ISTEXT(M99),M99=IF(COUNTA(A99:H99)=0,"",IF(NOT(AND(ISTEXT(A99),LEN(A99)=8,EXACT(LEFT(A99,4),"MOV-"),ISNUMBER(FIND(MID(A99,5,1)&amp;"x","0x1x2x3x4x5x6x7x8x9x")),ISNUMBER(FIND(MID(A99,6,1)&amp;"x","0x1x2x3x4x5x6x7x8x9x")),ISNUMBER(FIND(MID(A99,7,1)&amp;"x","0x1x2x3x4x5x6x7x8x9x")),ISNUMBER(FIND(MID(A99,8,1)&amp;"x","0x1x2x3x4x5x6x7x8x9x")))),"IDはMOV-と半角数字4桁",IF(COUNTIFS($A$8:$A$107,A99)&gt;1,"記録IDが重複",IF(NOT(IF(ISNUMBER(B99),AND(B99&gt;=43831,B99&lt;73051,B99=INT(B99)),FALSE())),"発生日は時刻なしで必須",IF(NOT(OR(C99="入庫",C99="出庫")),"入出区分を確認",IF(NOT(OR(E99="確定",E99="取消",E99="未確認")),"状態を確認",IF(NOT(OR(F99="新規",F99="訂正",F99="逆移動")),"種別を確認",IF(AND(E99&lt;&gt;"未確認",NOT(IF(ISNUMBER(D99),AND(D99&gt;=1,D99&lt;=1000000,D99=INT(D99)),FALSE()))),"確定/取消の数量は1〜100万個の整数",IF(AND(E99="未確認",COUNTA(D99)&gt;0),"未確認の数量は空欄",IF(NOT(IF(ISNUMBER(H99),AND(H99&gt;=43831,H99&lt;73051,H99=INT(H99)),FALSE())),"記録確認日は時刻なしで必須",IF(OR(B99&gt;H99,H99&gt;入出庫集計!$B$4),"発生日≦確認日≦基準日を確認",IF(AND(F99="新規",COUNTA(G99)&gt;0),"新規の参照元は空欄",IF(AND(F99&lt;&gt;"新規",NOT(AND(ISTEXT(G99),LEN(G99)=8,EXACT(LEFT(G99,4),"MOV-"),ISNUMBER(FIND(MID(G99,5,1)&amp;"x","0x1x2x3x4x5x6x7x8x9x")),ISNUMBER(FIND(MID(G99,6,1)&amp;"x","0x1x2x3x4x5x6x7x8x9x")),ISNUMBER(FIND(MID(G99,7,1)&amp;"x","0x1x2x3x4x5x6x7x8x9x")),ISNUMBER(FIND(MID(G99,8,1)&amp;"x","0x1x2x3x4x5x6x7x8x9x"))))),"訂正/逆移動の参照元IDが必須",IF(AND(F99&lt;&gt;"新規",G99&gt;=A99),"参照元は自分より小さいID",IF(AND(F99&lt;&gt;"新規",COUNTIFS($A$8:$A$107,G99)&lt;&gt;1),"参照元が一意にありません",IF(AND(F99&lt;&gt;"新規",COUNTIFS($A$8:$A$107,G99,$F$8:$F$107,"新規")+COUNTIFS($A$8:$A$107,G99,$F$8:$F$107,"訂正")&lt;&gt;1),"逆移動を訂正/逆移動の元にできません",IF(AND(F99="訂正",COUNTIFS($A$8:$A$107,G99,$E$8:$E$107,"取消")&lt;&gt;1),"訂正の参照元は取消済が必要",IF(AND(F99="訂正",COUNTIFS($F$8:$F$107,"訂正",$G$8:$G$107,G99)&gt;1),"同じ元記録への訂正は1行まで",IF(AND(F99="逆移動",E99&lt;&gt;"取消",COUNTIFS($A$8:$A$107,G99,$E$8:$E$107,"確定")&lt;&gt;1),"有効な逆移動の元は確定が必要",IF(AND(F99="逆移動",E99="取消",COUNTIFS($A$8:$A$107,G99,$E$8:$E$107,"確定")+COUNTIFS($A$8:$A$107,G99,$E$8:$E$107,"取消")&lt;&gt;1),"取消済の逆移動も元の状態を確認",IF(AND(F99="逆移動",COUNTIFS($A$8:$A$107,G99,$C$8:$C$107,"&lt;&gt;"&amp;C99)&lt;&gt;1),"逆移動は元と反対の入出区分",IF(AND(F99="逆移動",B99&lt;SUMIFS($B$8:$B$107,$A$8:$A$107,G99)),"逆移動日が元より前",IF(AND(F99="逆移動",SUMIFS($D$8:$D$107,$F$8:$F$107,"逆移動",$G$8:$G$107,G99,$E$8:$E$107,"確定")&gt;SUMIFS($D$8:$D$107,$A$8:$A$107,G99)),"確定逆移動の合計が元数量を超過","確認済み"))))))))))))))))))))))),ISNUMBER(N99),N99=IF(M99="確認済み",0,1))),1,IF(N99&lt;&gt;0,0,IF(AND(ISNUMBER(I99),I99=IF(AND(B99&gt;=入出庫集計!$B$3,B99&lt;=入出庫集計!$E$3),1,0),IF(OR(I99&lt;&gt;1,E99="未確認"),ISTEXT(J99),ISNUMBER(J99)),J99=IF(I99&lt;&gt;1,"",IF(E99="未確認","",IF(AND(E99="確定",C99="入庫"),D99,0))),IF(OR(I99&lt;&gt;1,E99="未確認"),ISTEXT(K99),ISNUMBER(K99)),K99=IF(I99&lt;&gt;1,"",IF(E99="未確認","",IF(AND(E99="確定",C99="出庫"),D99,0))),ISNUMBER(L99),L99=IF(AND(I99=1,E99="未確認"),1,0)),0,1))))</f>
        <v>0</v>
      </c>
    </row>
    <row r="100" customFormat="false" ht="30" hidden="false" customHeight="true" outlineLevel="0" collapsed="false">
      <c r="A100" s="4"/>
      <c r="B100" s="10"/>
      <c r="C100" s="11"/>
      <c r="D100" s="12"/>
      <c r="E100" s="11"/>
      <c r="F100" s="11"/>
      <c r="G100" s="14"/>
      <c r="H100" s="10"/>
      <c r="I100" s="1" t="str">
        <f aca="false">IF(M100="","",IF(N100&lt;&gt;0,NA(),IF(AND(B100&gt;=入出庫集計!$B$3,B100&lt;=入出庫集計!$E$3),1,0)))</f>
        <v/>
      </c>
      <c r="J100" s="5" t="str">
        <f aca="false">IF(M100="","",IF(N100&lt;&gt;0,NA(),IF(I100&lt;&gt;1,"",IF(E100="未確認","",IF(AND(E100="確定",C100="入庫"),D100,0)))))</f>
        <v/>
      </c>
      <c r="K100" s="5" t="str">
        <f aca="false">IF(M100="","",IF(N100&lt;&gt;0,NA(),IF(I100&lt;&gt;1,"",IF(E100="未確認","",IF(AND(E100="確定",C100="出庫"),D100,0)))))</f>
        <v/>
      </c>
      <c r="L100" s="1" t="str">
        <f aca="false">IF(M100="","",IF(N100&lt;&gt;0,NA(),IF(AND(I100=1,E100="未確認"),1,0)))</f>
        <v/>
      </c>
      <c r="M100" s="1" t="str">
        <f aca="false">IF(COUNTA(A100:H100)=0,"",IF(NOT(AND(ISTEXT(A100),LEN(A100)=8,EXACT(LEFT(A100,4),"MOV-"),ISNUMBER(FIND(MID(A100,5,1)&amp;"x","0x1x2x3x4x5x6x7x8x9x")),ISNUMBER(FIND(MID(A100,6,1)&amp;"x","0x1x2x3x4x5x6x7x8x9x")),ISNUMBER(FIND(MID(A100,7,1)&amp;"x","0x1x2x3x4x5x6x7x8x9x")),ISNUMBER(FIND(MID(A100,8,1)&amp;"x","0x1x2x3x4x5x6x7x8x9x")))),"IDはMOV-と半角数字4桁",IF(COUNTIFS($A$8:$A$107,A100)&gt;1,"記録IDが重複",IF(NOT(IF(ISNUMBER(B100),AND(B100&gt;=43831,B100&lt;73051,B100=INT(B100)),FALSE())),"発生日は時刻なしで必須",IF(NOT(OR(C100="入庫",C100="出庫")),"入出区分を確認",IF(NOT(OR(E100="確定",E100="取消",E100="未確認")),"状態を確認",IF(NOT(OR(F100="新規",F100="訂正",F100="逆移動")),"種別を確認",IF(AND(E100&lt;&gt;"未確認",NOT(IF(ISNUMBER(D100),AND(D100&gt;=1,D100&lt;=1000000,D100=INT(D100)),FALSE()))),"確定/取消の数量は1〜100万個の整数",IF(AND(E100="未確認",COUNTA(D100)&gt;0),"未確認の数量は空欄",IF(NOT(IF(ISNUMBER(H100),AND(H100&gt;=43831,H100&lt;73051,H100=INT(H100)),FALSE())),"記録確認日は時刻なしで必須",IF(OR(B100&gt;H100,H100&gt;入出庫集計!$B$4),"発生日≦確認日≦基準日を確認",IF(AND(F100="新規",COUNTA(G100)&gt;0),"新規の参照元は空欄",IF(AND(F100&lt;&gt;"新規",NOT(AND(ISTEXT(G100),LEN(G100)=8,EXACT(LEFT(G100,4),"MOV-"),ISNUMBER(FIND(MID(G100,5,1)&amp;"x","0x1x2x3x4x5x6x7x8x9x")),ISNUMBER(FIND(MID(G100,6,1)&amp;"x","0x1x2x3x4x5x6x7x8x9x")),ISNUMBER(FIND(MID(G100,7,1)&amp;"x","0x1x2x3x4x5x6x7x8x9x")),ISNUMBER(FIND(MID(G100,8,1)&amp;"x","0x1x2x3x4x5x6x7x8x9x"))))),"訂正/逆移動の参照元IDが必須",IF(AND(F100&lt;&gt;"新規",G100&gt;=A100),"参照元は自分より小さいID",IF(AND(F100&lt;&gt;"新規",COUNTIFS($A$8:$A$107,G100)&lt;&gt;1),"参照元が一意にありません",IF(AND(F100&lt;&gt;"新規",COUNTIFS($A$8:$A$107,G100,$F$8:$F$107,"新規")+COUNTIFS($A$8:$A$107,G100,$F$8:$F$107,"訂正")&lt;&gt;1),"逆移動を訂正/逆移動の元にできません",IF(AND(F100="訂正",COUNTIFS($A$8:$A$107,G100,$E$8:$E$107,"取消")&lt;&gt;1),"訂正の参照元は取消済が必要",IF(AND(F100="訂正",COUNTIFS($F$8:$F$107,"訂正",$G$8:$G$107,G100)&gt;1),"同じ元記録への訂正は1行まで",IF(AND(F100="逆移動",E100&lt;&gt;"取消",COUNTIFS($A$8:$A$107,G100,$E$8:$E$107,"確定")&lt;&gt;1),"有効な逆移動の元は確定が必要",IF(AND(F100="逆移動",E100="取消",COUNTIFS($A$8:$A$107,G100,$E$8:$E$107,"確定")+COUNTIFS($A$8:$A$107,G100,$E$8:$E$107,"取消")&lt;&gt;1),"取消済の逆移動も元の状態を確認",IF(AND(F100="逆移動",COUNTIFS($A$8:$A$107,G100,$C$8:$C$107,"&lt;&gt;"&amp;C100)&lt;&gt;1),"逆移動は元と反対の入出区分",IF(AND(F100="逆移動",B100&lt;SUMIFS($B$8:$B$107,$A$8:$A$107,G100)),"逆移動日が元より前",IF(AND(F100="逆移動",SUMIFS($D$8:$D$107,$F$8:$F$107,"逆移動",$G$8:$G$107,G100,$E$8:$E$107,"確定")&gt;SUMIFS($D$8:$D$107,$A$8:$A$107,G100)),"確定逆移動の合計が元数量を超過","確認済み")))))))))))))))))))))))</f>
        <v/>
      </c>
      <c r="N100" s="1" t="str">
        <f aca="false">IF(M100="","",IF(M100="確認済み",0,1))</f>
        <v/>
      </c>
      <c r="O100" s="1" t="n">
        <f aca="false">IF(COUNTA(A100:H100)=0,IF(AND(M100="",N100="",I100="",J100="",K100="",L100=""),0,1),IF(NOT(AND(ISTEXT(M100),M100=IF(COUNTA(A100:H100)=0,"",IF(NOT(AND(ISTEXT(A100),LEN(A100)=8,EXACT(LEFT(A100,4),"MOV-"),ISNUMBER(FIND(MID(A100,5,1)&amp;"x","0x1x2x3x4x5x6x7x8x9x")),ISNUMBER(FIND(MID(A100,6,1)&amp;"x","0x1x2x3x4x5x6x7x8x9x")),ISNUMBER(FIND(MID(A100,7,1)&amp;"x","0x1x2x3x4x5x6x7x8x9x")),ISNUMBER(FIND(MID(A100,8,1)&amp;"x","0x1x2x3x4x5x6x7x8x9x")))),"IDはMOV-と半角数字4桁",IF(COUNTIFS($A$8:$A$107,A100)&gt;1,"記録IDが重複",IF(NOT(IF(ISNUMBER(B100),AND(B100&gt;=43831,B100&lt;73051,B100=INT(B100)),FALSE())),"発生日は時刻なしで必須",IF(NOT(OR(C100="入庫",C100="出庫")),"入出区分を確認",IF(NOT(OR(E100="確定",E100="取消",E100="未確認")),"状態を確認",IF(NOT(OR(F100="新規",F100="訂正",F100="逆移動")),"種別を確認",IF(AND(E100&lt;&gt;"未確認",NOT(IF(ISNUMBER(D100),AND(D100&gt;=1,D100&lt;=1000000,D100=INT(D100)),FALSE()))),"確定/取消の数量は1〜100万個の整数",IF(AND(E100="未確認",COUNTA(D100)&gt;0),"未確認の数量は空欄",IF(NOT(IF(ISNUMBER(H100),AND(H100&gt;=43831,H100&lt;73051,H100=INT(H100)),FALSE())),"記録確認日は時刻なしで必須",IF(OR(B100&gt;H100,H100&gt;入出庫集計!$B$4),"発生日≦確認日≦基準日を確認",IF(AND(F100="新規",COUNTA(G100)&gt;0),"新規の参照元は空欄",IF(AND(F100&lt;&gt;"新規",NOT(AND(ISTEXT(G100),LEN(G100)=8,EXACT(LEFT(G100,4),"MOV-"),ISNUMBER(FIND(MID(G100,5,1)&amp;"x","0x1x2x3x4x5x6x7x8x9x")),ISNUMBER(FIND(MID(G100,6,1)&amp;"x","0x1x2x3x4x5x6x7x8x9x")),ISNUMBER(FIND(MID(G100,7,1)&amp;"x","0x1x2x3x4x5x6x7x8x9x")),ISNUMBER(FIND(MID(G100,8,1)&amp;"x","0x1x2x3x4x5x6x7x8x9x"))))),"訂正/逆移動の参照元IDが必須",IF(AND(F100&lt;&gt;"新規",G100&gt;=A100),"参照元は自分より小さいID",IF(AND(F100&lt;&gt;"新規",COUNTIFS($A$8:$A$107,G100)&lt;&gt;1),"参照元が一意にありません",IF(AND(F100&lt;&gt;"新規",COUNTIFS($A$8:$A$107,G100,$F$8:$F$107,"新規")+COUNTIFS($A$8:$A$107,G100,$F$8:$F$107,"訂正")&lt;&gt;1),"逆移動を訂正/逆移動の元にできません",IF(AND(F100="訂正",COUNTIFS($A$8:$A$107,G100,$E$8:$E$107,"取消")&lt;&gt;1),"訂正の参照元は取消済が必要",IF(AND(F100="訂正",COUNTIFS($F$8:$F$107,"訂正",$G$8:$G$107,G100)&gt;1),"同じ元記録への訂正は1行まで",IF(AND(F100="逆移動",E100&lt;&gt;"取消",COUNTIFS($A$8:$A$107,G100,$E$8:$E$107,"確定")&lt;&gt;1),"有効な逆移動の元は確定が必要",IF(AND(F100="逆移動",E100="取消",COUNTIFS($A$8:$A$107,G100,$E$8:$E$107,"確定")+COUNTIFS($A$8:$A$107,G100,$E$8:$E$107,"取消")&lt;&gt;1),"取消済の逆移動も元の状態を確認",IF(AND(F100="逆移動",COUNTIFS($A$8:$A$107,G100,$C$8:$C$107,"&lt;&gt;"&amp;C100)&lt;&gt;1),"逆移動は元と反対の入出区分",IF(AND(F100="逆移動",B100&lt;SUMIFS($B$8:$B$107,$A$8:$A$107,G100)),"逆移動日が元より前",IF(AND(F100="逆移動",SUMIFS($D$8:$D$107,$F$8:$F$107,"逆移動",$G$8:$G$107,G100,$E$8:$E$107,"確定")&gt;SUMIFS($D$8:$D$107,$A$8:$A$107,G100)),"確定逆移動の合計が元数量を超過","確認済み"))))))))))))))))))))))),ISNUMBER(N100),N100=IF(M100="確認済み",0,1))),1,IF(N100&lt;&gt;0,0,IF(AND(ISNUMBER(I100),I100=IF(AND(B100&gt;=入出庫集計!$B$3,B100&lt;=入出庫集計!$E$3),1,0),IF(OR(I100&lt;&gt;1,E100="未確認"),ISTEXT(J100),ISNUMBER(J100)),J100=IF(I100&lt;&gt;1,"",IF(E100="未確認","",IF(AND(E100="確定",C100="入庫"),D100,0))),IF(OR(I100&lt;&gt;1,E100="未確認"),ISTEXT(K100),ISNUMBER(K100)),K100=IF(I100&lt;&gt;1,"",IF(E100="未確認","",IF(AND(E100="確定",C100="出庫"),D100,0))),ISNUMBER(L100),L100=IF(AND(I100=1,E100="未確認"),1,0)),0,1))))</f>
        <v>0</v>
      </c>
    </row>
    <row r="101" customFormat="false" ht="30" hidden="false" customHeight="true" outlineLevel="0" collapsed="false">
      <c r="A101" s="4"/>
      <c r="B101" s="10"/>
      <c r="C101" s="11"/>
      <c r="D101" s="12"/>
      <c r="E101" s="11"/>
      <c r="F101" s="11"/>
      <c r="G101" s="14"/>
      <c r="H101" s="10"/>
      <c r="I101" s="1" t="str">
        <f aca="false">IF(M101="","",IF(N101&lt;&gt;0,NA(),IF(AND(B101&gt;=入出庫集計!$B$3,B101&lt;=入出庫集計!$E$3),1,0)))</f>
        <v/>
      </c>
      <c r="J101" s="5" t="str">
        <f aca="false">IF(M101="","",IF(N101&lt;&gt;0,NA(),IF(I101&lt;&gt;1,"",IF(E101="未確認","",IF(AND(E101="確定",C101="入庫"),D101,0)))))</f>
        <v/>
      </c>
      <c r="K101" s="5" t="str">
        <f aca="false">IF(M101="","",IF(N101&lt;&gt;0,NA(),IF(I101&lt;&gt;1,"",IF(E101="未確認","",IF(AND(E101="確定",C101="出庫"),D101,0)))))</f>
        <v/>
      </c>
      <c r="L101" s="1" t="str">
        <f aca="false">IF(M101="","",IF(N101&lt;&gt;0,NA(),IF(AND(I101=1,E101="未確認"),1,0)))</f>
        <v/>
      </c>
      <c r="M101" s="1" t="str">
        <f aca="false">IF(COUNTA(A101:H101)=0,"",IF(NOT(AND(ISTEXT(A101),LEN(A101)=8,EXACT(LEFT(A101,4),"MOV-"),ISNUMBER(FIND(MID(A101,5,1)&amp;"x","0x1x2x3x4x5x6x7x8x9x")),ISNUMBER(FIND(MID(A101,6,1)&amp;"x","0x1x2x3x4x5x6x7x8x9x")),ISNUMBER(FIND(MID(A101,7,1)&amp;"x","0x1x2x3x4x5x6x7x8x9x")),ISNUMBER(FIND(MID(A101,8,1)&amp;"x","0x1x2x3x4x5x6x7x8x9x")))),"IDはMOV-と半角数字4桁",IF(COUNTIFS($A$8:$A$107,A101)&gt;1,"記録IDが重複",IF(NOT(IF(ISNUMBER(B101),AND(B101&gt;=43831,B101&lt;73051,B101=INT(B101)),FALSE())),"発生日は時刻なしで必須",IF(NOT(OR(C101="入庫",C101="出庫")),"入出区分を確認",IF(NOT(OR(E101="確定",E101="取消",E101="未確認")),"状態を確認",IF(NOT(OR(F101="新規",F101="訂正",F101="逆移動")),"種別を確認",IF(AND(E101&lt;&gt;"未確認",NOT(IF(ISNUMBER(D101),AND(D101&gt;=1,D101&lt;=1000000,D101=INT(D101)),FALSE()))),"確定/取消の数量は1〜100万個の整数",IF(AND(E101="未確認",COUNTA(D101)&gt;0),"未確認の数量は空欄",IF(NOT(IF(ISNUMBER(H101),AND(H101&gt;=43831,H101&lt;73051,H101=INT(H101)),FALSE())),"記録確認日は時刻なしで必須",IF(OR(B101&gt;H101,H101&gt;入出庫集計!$B$4),"発生日≦確認日≦基準日を確認",IF(AND(F101="新規",COUNTA(G101)&gt;0),"新規の参照元は空欄",IF(AND(F101&lt;&gt;"新規",NOT(AND(ISTEXT(G101),LEN(G101)=8,EXACT(LEFT(G101,4),"MOV-"),ISNUMBER(FIND(MID(G101,5,1)&amp;"x","0x1x2x3x4x5x6x7x8x9x")),ISNUMBER(FIND(MID(G101,6,1)&amp;"x","0x1x2x3x4x5x6x7x8x9x")),ISNUMBER(FIND(MID(G101,7,1)&amp;"x","0x1x2x3x4x5x6x7x8x9x")),ISNUMBER(FIND(MID(G101,8,1)&amp;"x","0x1x2x3x4x5x6x7x8x9x"))))),"訂正/逆移動の参照元IDが必須",IF(AND(F101&lt;&gt;"新規",G101&gt;=A101),"参照元は自分より小さいID",IF(AND(F101&lt;&gt;"新規",COUNTIFS($A$8:$A$107,G101)&lt;&gt;1),"参照元が一意にありません",IF(AND(F101&lt;&gt;"新規",COUNTIFS($A$8:$A$107,G101,$F$8:$F$107,"新規")+COUNTIFS($A$8:$A$107,G101,$F$8:$F$107,"訂正")&lt;&gt;1),"逆移動を訂正/逆移動の元にできません",IF(AND(F101="訂正",COUNTIFS($A$8:$A$107,G101,$E$8:$E$107,"取消")&lt;&gt;1),"訂正の参照元は取消済が必要",IF(AND(F101="訂正",COUNTIFS($F$8:$F$107,"訂正",$G$8:$G$107,G101)&gt;1),"同じ元記録への訂正は1行まで",IF(AND(F101="逆移動",E101&lt;&gt;"取消",COUNTIFS($A$8:$A$107,G101,$E$8:$E$107,"確定")&lt;&gt;1),"有効な逆移動の元は確定が必要",IF(AND(F101="逆移動",E101="取消",COUNTIFS($A$8:$A$107,G101,$E$8:$E$107,"確定")+COUNTIFS($A$8:$A$107,G101,$E$8:$E$107,"取消")&lt;&gt;1),"取消済の逆移動も元の状態を確認",IF(AND(F101="逆移動",COUNTIFS($A$8:$A$107,G101,$C$8:$C$107,"&lt;&gt;"&amp;C101)&lt;&gt;1),"逆移動は元と反対の入出区分",IF(AND(F101="逆移動",B101&lt;SUMIFS($B$8:$B$107,$A$8:$A$107,G101)),"逆移動日が元より前",IF(AND(F101="逆移動",SUMIFS($D$8:$D$107,$F$8:$F$107,"逆移動",$G$8:$G$107,G101,$E$8:$E$107,"確定")&gt;SUMIFS($D$8:$D$107,$A$8:$A$107,G101)),"確定逆移動の合計が元数量を超過","確認済み")))))))))))))))))))))))</f>
        <v/>
      </c>
      <c r="N101" s="1" t="str">
        <f aca="false">IF(M101="","",IF(M101="確認済み",0,1))</f>
        <v/>
      </c>
      <c r="O101" s="1" t="n">
        <f aca="false">IF(COUNTA(A101:H101)=0,IF(AND(M101="",N101="",I101="",J101="",K101="",L101=""),0,1),IF(NOT(AND(ISTEXT(M101),M101=IF(COUNTA(A101:H101)=0,"",IF(NOT(AND(ISTEXT(A101),LEN(A101)=8,EXACT(LEFT(A101,4),"MOV-"),ISNUMBER(FIND(MID(A101,5,1)&amp;"x","0x1x2x3x4x5x6x7x8x9x")),ISNUMBER(FIND(MID(A101,6,1)&amp;"x","0x1x2x3x4x5x6x7x8x9x")),ISNUMBER(FIND(MID(A101,7,1)&amp;"x","0x1x2x3x4x5x6x7x8x9x")),ISNUMBER(FIND(MID(A101,8,1)&amp;"x","0x1x2x3x4x5x6x7x8x9x")))),"IDはMOV-と半角数字4桁",IF(COUNTIFS($A$8:$A$107,A101)&gt;1,"記録IDが重複",IF(NOT(IF(ISNUMBER(B101),AND(B101&gt;=43831,B101&lt;73051,B101=INT(B101)),FALSE())),"発生日は時刻なしで必須",IF(NOT(OR(C101="入庫",C101="出庫")),"入出区分を確認",IF(NOT(OR(E101="確定",E101="取消",E101="未確認")),"状態を確認",IF(NOT(OR(F101="新規",F101="訂正",F101="逆移動")),"種別を確認",IF(AND(E101&lt;&gt;"未確認",NOT(IF(ISNUMBER(D101),AND(D101&gt;=1,D101&lt;=1000000,D101=INT(D101)),FALSE()))),"確定/取消の数量は1〜100万個の整数",IF(AND(E101="未確認",COUNTA(D101)&gt;0),"未確認の数量は空欄",IF(NOT(IF(ISNUMBER(H101),AND(H101&gt;=43831,H101&lt;73051,H101=INT(H101)),FALSE())),"記録確認日は時刻なしで必須",IF(OR(B101&gt;H101,H101&gt;入出庫集計!$B$4),"発生日≦確認日≦基準日を確認",IF(AND(F101="新規",COUNTA(G101)&gt;0),"新規の参照元は空欄",IF(AND(F101&lt;&gt;"新規",NOT(AND(ISTEXT(G101),LEN(G101)=8,EXACT(LEFT(G101,4),"MOV-"),ISNUMBER(FIND(MID(G101,5,1)&amp;"x","0x1x2x3x4x5x6x7x8x9x")),ISNUMBER(FIND(MID(G101,6,1)&amp;"x","0x1x2x3x4x5x6x7x8x9x")),ISNUMBER(FIND(MID(G101,7,1)&amp;"x","0x1x2x3x4x5x6x7x8x9x")),ISNUMBER(FIND(MID(G101,8,1)&amp;"x","0x1x2x3x4x5x6x7x8x9x"))))),"訂正/逆移動の参照元IDが必須",IF(AND(F101&lt;&gt;"新規",G101&gt;=A101),"参照元は自分より小さいID",IF(AND(F101&lt;&gt;"新規",COUNTIFS($A$8:$A$107,G101)&lt;&gt;1),"参照元が一意にありません",IF(AND(F101&lt;&gt;"新規",COUNTIFS($A$8:$A$107,G101,$F$8:$F$107,"新規")+COUNTIFS($A$8:$A$107,G101,$F$8:$F$107,"訂正")&lt;&gt;1),"逆移動を訂正/逆移動の元にできません",IF(AND(F101="訂正",COUNTIFS($A$8:$A$107,G101,$E$8:$E$107,"取消")&lt;&gt;1),"訂正の参照元は取消済が必要",IF(AND(F101="訂正",COUNTIFS($F$8:$F$107,"訂正",$G$8:$G$107,G101)&gt;1),"同じ元記録への訂正は1行まで",IF(AND(F101="逆移動",E101&lt;&gt;"取消",COUNTIFS($A$8:$A$107,G101,$E$8:$E$107,"確定")&lt;&gt;1),"有効な逆移動の元は確定が必要",IF(AND(F101="逆移動",E101="取消",COUNTIFS($A$8:$A$107,G101,$E$8:$E$107,"確定")+COUNTIFS($A$8:$A$107,G101,$E$8:$E$107,"取消")&lt;&gt;1),"取消済の逆移動も元の状態を確認",IF(AND(F101="逆移動",COUNTIFS($A$8:$A$107,G101,$C$8:$C$107,"&lt;&gt;"&amp;C101)&lt;&gt;1),"逆移動は元と反対の入出区分",IF(AND(F101="逆移動",B101&lt;SUMIFS($B$8:$B$107,$A$8:$A$107,G101)),"逆移動日が元より前",IF(AND(F101="逆移動",SUMIFS($D$8:$D$107,$F$8:$F$107,"逆移動",$G$8:$G$107,G101,$E$8:$E$107,"確定")&gt;SUMIFS($D$8:$D$107,$A$8:$A$107,G101)),"確定逆移動の合計が元数量を超過","確認済み"))))))))))))))))))))))),ISNUMBER(N101),N101=IF(M101="確認済み",0,1))),1,IF(N101&lt;&gt;0,0,IF(AND(ISNUMBER(I101),I101=IF(AND(B101&gt;=入出庫集計!$B$3,B101&lt;=入出庫集計!$E$3),1,0),IF(OR(I101&lt;&gt;1,E101="未確認"),ISTEXT(J101),ISNUMBER(J101)),J101=IF(I101&lt;&gt;1,"",IF(E101="未確認","",IF(AND(E101="確定",C101="入庫"),D101,0))),IF(OR(I101&lt;&gt;1,E101="未確認"),ISTEXT(K101),ISNUMBER(K101)),K101=IF(I101&lt;&gt;1,"",IF(E101="未確認","",IF(AND(E101="確定",C101="出庫"),D101,0))),ISNUMBER(L101),L101=IF(AND(I101=1,E101="未確認"),1,0)),0,1))))</f>
        <v>0</v>
      </c>
    </row>
    <row r="102" customFormat="false" ht="30" hidden="false" customHeight="true" outlineLevel="0" collapsed="false">
      <c r="A102" s="4"/>
      <c r="B102" s="10"/>
      <c r="C102" s="11"/>
      <c r="D102" s="12"/>
      <c r="E102" s="11"/>
      <c r="F102" s="11"/>
      <c r="G102" s="14"/>
      <c r="H102" s="10"/>
      <c r="I102" s="1" t="str">
        <f aca="false">IF(M102="","",IF(N102&lt;&gt;0,NA(),IF(AND(B102&gt;=入出庫集計!$B$3,B102&lt;=入出庫集計!$E$3),1,0)))</f>
        <v/>
      </c>
      <c r="J102" s="5" t="str">
        <f aca="false">IF(M102="","",IF(N102&lt;&gt;0,NA(),IF(I102&lt;&gt;1,"",IF(E102="未確認","",IF(AND(E102="確定",C102="入庫"),D102,0)))))</f>
        <v/>
      </c>
      <c r="K102" s="5" t="str">
        <f aca="false">IF(M102="","",IF(N102&lt;&gt;0,NA(),IF(I102&lt;&gt;1,"",IF(E102="未確認","",IF(AND(E102="確定",C102="出庫"),D102,0)))))</f>
        <v/>
      </c>
      <c r="L102" s="1" t="str">
        <f aca="false">IF(M102="","",IF(N102&lt;&gt;0,NA(),IF(AND(I102=1,E102="未確認"),1,0)))</f>
        <v/>
      </c>
      <c r="M102" s="1" t="str">
        <f aca="false">IF(COUNTA(A102:H102)=0,"",IF(NOT(AND(ISTEXT(A102),LEN(A102)=8,EXACT(LEFT(A102,4),"MOV-"),ISNUMBER(FIND(MID(A102,5,1)&amp;"x","0x1x2x3x4x5x6x7x8x9x")),ISNUMBER(FIND(MID(A102,6,1)&amp;"x","0x1x2x3x4x5x6x7x8x9x")),ISNUMBER(FIND(MID(A102,7,1)&amp;"x","0x1x2x3x4x5x6x7x8x9x")),ISNUMBER(FIND(MID(A102,8,1)&amp;"x","0x1x2x3x4x5x6x7x8x9x")))),"IDはMOV-と半角数字4桁",IF(COUNTIFS($A$8:$A$107,A102)&gt;1,"記録IDが重複",IF(NOT(IF(ISNUMBER(B102),AND(B102&gt;=43831,B102&lt;73051,B102=INT(B102)),FALSE())),"発生日は時刻なしで必須",IF(NOT(OR(C102="入庫",C102="出庫")),"入出区分を確認",IF(NOT(OR(E102="確定",E102="取消",E102="未確認")),"状態を確認",IF(NOT(OR(F102="新規",F102="訂正",F102="逆移動")),"種別を確認",IF(AND(E102&lt;&gt;"未確認",NOT(IF(ISNUMBER(D102),AND(D102&gt;=1,D102&lt;=1000000,D102=INT(D102)),FALSE()))),"確定/取消の数量は1〜100万個の整数",IF(AND(E102="未確認",COUNTA(D102)&gt;0),"未確認の数量は空欄",IF(NOT(IF(ISNUMBER(H102),AND(H102&gt;=43831,H102&lt;73051,H102=INT(H102)),FALSE())),"記録確認日は時刻なしで必須",IF(OR(B102&gt;H102,H102&gt;入出庫集計!$B$4),"発生日≦確認日≦基準日を確認",IF(AND(F102="新規",COUNTA(G102)&gt;0),"新規の参照元は空欄",IF(AND(F102&lt;&gt;"新規",NOT(AND(ISTEXT(G102),LEN(G102)=8,EXACT(LEFT(G102,4),"MOV-"),ISNUMBER(FIND(MID(G102,5,1)&amp;"x","0x1x2x3x4x5x6x7x8x9x")),ISNUMBER(FIND(MID(G102,6,1)&amp;"x","0x1x2x3x4x5x6x7x8x9x")),ISNUMBER(FIND(MID(G102,7,1)&amp;"x","0x1x2x3x4x5x6x7x8x9x")),ISNUMBER(FIND(MID(G102,8,1)&amp;"x","0x1x2x3x4x5x6x7x8x9x"))))),"訂正/逆移動の参照元IDが必須",IF(AND(F102&lt;&gt;"新規",G102&gt;=A102),"参照元は自分より小さいID",IF(AND(F102&lt;&gt;"新規",COUNTIFS($A$8:$A$107,G102)&lt;&gt;1),"参照元が一意にありません",IF(AND(F102&lt;&gt;"新規",COUNTIFS($A$8:$A$107,G102,$F$8:$F$107,"新規")+COUNTIFS($A$8:$A$107,G102,$F$8:$F$107,"訂正")&lt;&gt;1),"逆移動を訂正/逆移動の元にできません",IF(AND(F102="訂正",COUNTIFS($A$8:$A$107,G102,$E$8:$E$107,"取消")&lt;&gt;1),"訂正の参照元は取消済が必要",IF(AND(F102="訂正",COUNTIFS($F$8:$F$107,"訂正",$G$8:$G$107,G102)&gt;1),"同じ元記録への訂正は1行まで",IF(AND(F102="逆移動",E102&lt;&gt;"取消",COUNTIFS($A$8:$A$107,G102,$E$8:$E$107,"確定")&lt;&gt;1),"有効な逆移動の元は確定が必要",IF(AND(F102="逆移動",E102="取消",COUNTIFS($A$8:$A$107,G102,$E$8:$E$107,"確定")+COUNTIFS($A$8:$A$107,G102,$E$8:$E$107,"取消")&lt;&gt;1),"取消済の逆移動も元の状態を確認",IF(AND(F102="逆移動",COUNTIFS($A$8:$A$107,G102,$C$8:$C$107,"&lt;&gt;"&amp;C102)&lt;&gt;1),"逆移動は元と反対の入出区分",IF(AND(F102="逆移動",B102&lt;SUMIFS($B$8:$B$107,$A$8:$A$107,G102)),"逆移動日が元より前",IF(AND(F102="逆移動",SUMIFS($D$8:$D$107,$F$8:$F$107,"逆移動",$G$8:$G$107,G102,$E$8:$E$107,"確定")&gt;SUMIFS($D$8:$D$107,$A$8:$A$107,G102)),"確定逆移動の合計が元数量を超過","確認済み")))))))))))))))))))))))</f>
        <v/>
      </c>
      <c r="N102" s="1" t="str">
        <f aca="false">IF(M102="","",IF(M102="確認済み",0,1))</f>
        <v/>
      </c>
      <c r="O102" s="1" t="n">
        <f aca="false">IF(COUNTA(A102:H102)=0,IF(AND(M102="",N102="",I102="",J102="",K102="",L102=""),0,1),IF(NOT(AND(ISTEXT(M102),M102=IF(COUNTA(A102:H102)=0,"",IF(NOT(AND(ISTEXT(A102),LEN(A102)=8,EXACT(LEFT(A102,4),"MOV-"),ISNUMBER(FIND(MID(A102,5,1)&amp;"x","0x1x2x3x4x5x6x7x8x9x")),ISNUMBER(FIND(MID(A102,6,1)&amp;"x","0x1x2x3x4x5x6x7x8x9x")),ISNUMBER(FIND(MID(A102,7,1)&amp;"x","0x1x2x3x4x5x6x7x8x9x")),ISNUMBER(FIND(MID(A102,8,1)&amp;"x","0x1x2x3x4x5x6x7x8x9x")))),"IDはMOV-と半角数字4桁",IF(COUNTIFS($A$8:$A$107,A102)&gt;1,"記録IDが重複",IF(NOT(IF(ISNUMBER(B102),AND(B102&gt;=43831,B102&lt;73051,B102=INT(B102)),FALSE())),"発生日は時刻なしで必須",IF(NOT(OR(C102="入庫",C102="出庫")),"入出区分を確認",IF(NOT(OR(E102="確定",E102="取消",E102="未確認")),"状態を確認",IF(NOT(OR(F102="新規",F102="訂正",F102="逆移動")),"種別を確認",IF(AND(E102&lt;&gt;"未確認",NOT(IF(ISNUMBER(D102),AND(D102&gt;=1,D102&lt;=1000000,D102=INT(D102)),FALSE()))),"確定/取消の数量は1〜100万個の整数",IF(AND(E102="未確認",COUNTA(D102)&gt;0),"未確認の数量は空欄",IF(NOT(IF(ISNUMBER(H102),AND(H102&gt;=43831,H102&lt;73051,H102=INT(H102)),FALSE())),"記録確認日は時刻なしで必須",IF(OR(B102&gt;H102,H102&gt;入出庫集計!$B$4),"発生日≦確認日≦基準日を確認",IF(AND(F102="新規",COUNTA(G102)&gt;0),"新規の参照元は空欄",IF(AND(F102&lt;&gt;"新規",NOT(AND(ISTEXT(G102),LEN(G102)=8,EXACT(LEFT(G102,4),"MOV-"),ISNUMBER(FIND(MID(G102,5,1)&amp;"x","0x1x2x3x4x5x6x7x8x9x")),ISNUMBER(FIND(MID(G102,6,1)&amp;"x","0x1x2x3x4x5x6x7x8x9x")),ISNUMBER(FIND(MID(G102,7,1)&amp;"x","0x1x2x3x4x5x6x7x8x9x")),ISNUMBER(FIND(MID(G102,8,1)&amp;"x","0x1x2x3x4x5x6x7x8x9x"))))),"訂正/逆移動の参照元IDが必須",IF(AND(F102&lt;&gt;"新規",G102&gt;=A102),"参照元は自分より小さいID",IF(AND(F102&lt;&gt;"新規",COUNTIFS($A$8:$A$107,G102)&lt;&gt;1),"参照元が一意にありません",IF(AND(F102&lt;&gt;"新規",COUNTIFS($A$8:$A$107,G102,$F$8:$F$107,"新規")+COUNTIFS($A$8:$A$107,G102,$F$8:$F$107,"訂正")&lt;&gt;1),"逆移動を訂正/逆移動の元にできません",IF(AND(F102="訂正",COUNTIFS($A$8:$A$107,G102,$E$8:$E$107,"取消")&lt;&gt;1),"訂正の参照元は取消済が必要",IF(AND(F102="訂正",COUNTIFS($F$8:$F$107,"訂正",$G$8:$G$107,G102)&gt;1),"同じ元記録への訂正は1行まで",IF(AND(F102="逆移動",E102&lt;&gt;"取消",COUNTIFS($A$8:$A$107,G102,$E$8:$E$107,"確定")&lt;&gt;1),"有効な逆移動の元は確定が必要",IF(AND(F102="逆移動",E102="取消",COUNTIFS($A$8:$A$107,G102,$E$8:$E$107,"確定")+COUNTIFS($A$8:$A$107,G102,$E$8:$E$107,"取消")&lt;&gt;1),"取消済の逆移動も元の状態を確認",IF(AND(F102="逆移動",COUNTIFS($A$8:$A$107,G102,$C$8:$C$107,"&lt;&gt;"&amp;C102)&lt;&gt;1),"逆移動は元と反対の入出区分",IF(AND(F102="逆移動",B102&lt;SUMIFS($B$8:$B$107,$A$8:$A$107,G102)),"逆移動日が元より前",IF(AND(F102="逆移動",SUMIFS($D$8:$D$107,$F$8:$F$107,"逆移動",$G$8:$G$107,G102,$E$8:$E$107,"確定")&gt;SUMIFS($D$8:$D$107,$A$8:$A$107,G102)),"確定逆移動の合計が元数量を超過","確認済み"))))))))))))))))))))))),ISNUMBER(N102),N102=IF(M102="確認済み",0,1))),1,IF(N102&lt;&gt;0,0,IF(AND(ISNUMBER(I102),I102=IF(AND(B102&gt;=入出庫集計!$B$3,B102&lt;=入出庫集計!$E$3),1,0),IF(OR(I102&lt;&gt;1,E102="未確認"),ISTEXT(J102),ISNUMBER(J102)),J102=IF(I102&lt;&gt;1,"",IF(E102="未確認","",IF(AND(E102="確定",C102="入庫"),D102,0))),IF(OR(I102&lt;&gt;1,E102="未確認"),ISTEXT(K102),ISNUMBER(K102)),K102=IF(I102&lt;&gt;1,"",IF(E102="未確認","",IF(AND(E102="確定",C102="出庫"),D102,0))),ISNUMBER(L102),L102=IF(AND(I102=1,E102="未確認"),1,0)),0,1))))</f>
        <v>0</v>
      </c>
    </row>
    <row r="103" customFormat="false" ht="30" hidden="false" customHeight="true" outlineLevel="0" collapsed="false">
      <c r="A103" s="4"/>
      <c r="B103" s="10"/>
      <c r="C103" s="11"/>
      <c r="D103" s="12"/>
      <c r="E103" s="11"/>
      <c r="F103" s="11"/>
      <c r="G103" s="14"/>
      <c r="H103" s="10"/>
      <c r="I103" s="1" t="str">
        <f aca="false">IF(M103="","",IF(N103&lt;&gt;0,NA(),IF(AND(B103&gt;=入出庫集計!$B$3,B103&lt;=入出庫集計!$E$3),1,0)))</f>
        <v/>
      </c>
      <c r="J103" s="5" t="str">
        <f aca="false">IF(M103="","",IF(N103&lt;&gt;0,NA(),IF(I103&lt;&gt;1,"",IF(E103="未確認","",IF(AND(E103="確定",C103="入庫"),D103,0)))))</f>
        <v/>
      </c>
      <c r="K103" s="5" t="str">
        <f aca="false">IF(M103="","",IF(N103&lt;&gt;0,NA(),IF(I103&lt;&gt;1,"",IF(E103="未確認","",IF(AND(E103="確定",C103="出庫"),D103,0)))))</f>
        <v/>
      </c>
      <c r="L103" s="1" t="str">
        <f aca="false">IF(M103="","",IF(N103&lt;&gt;0,NA(),IF(AND(I103=1,E103="未確認"),1,0)))</f>
        <v/>
      </c>
      <c r="M103" s="1" t="str">
        <f aca="false">IF(COUNTA(A103:H103)=0,"",IF(NOT(AND(ISTEXT(A103),LEN(A103)=8,EXACT(LEFT(A103,4),"MOV-"),ISNUMBER(FIND(MID(A103,5,1)&amp;"x","0x1x2x3x4x5x6x7x8x9x")),ISNUMBER(FIND(MID(A103,6,1)&amp;"x","0x1x2x3x4x5x6x7x8x9x")),ISNUMBER(FIND(MID(A103,7,1)&amp;"x","0x1x2x3x4x5x6x7x8x9x")),ISNUMBER(FIND(MID(A103,8,1)&amp;"x","0x1x2x3x4x5x6x7x8x9x")))),"IDはMOV-と半角数字4桁",IF(COUNTIFS($A$8:$A$107,A103)&gt;1,"記録IDが重複",IF(NOT(IF(ISNUMBER(B103),AND(B103&gt;=43831,B103&lt;73051,B103=INT(B103)),FALSE())),"発生日は時刻なしで必須",IF(NOT(OR(C103="入庫",C103="出庫")),"入出区分を確認",IF(NOT(OR(E103="確定",E103="取消",E103="未確認")),"状態を確認",IF(NOT(OR(F103="新規",F103="訂正",F103="逆移動")),"種別を確認",IF(AND(E103&lt;&gt;"未確認",NOT(IF(ISNUMBER(D103),AND(D103&gt;=1,D103&lt;=1000000,D103=INT(D103)),FALSE()))),"確定/取消の数量は1〜100万個の整数",IF(AND(E103="未確認",COUNTA(D103)&gt;0),"未確認の数量は空欄",IF(NOT(IF(ISNUMBER(H103),AND(H103&gt;=43831,H103&lt;73051,H103=INT(H103)),FALSE())),"記録確認日は時刻なしで必須",IF(OR(B103&gt;H103,H103&gt;入出庫集計!$B$4),"発生日≦確認日≦基準日を確認",IF(AND(F103="新規",COUNTA(G103)&gt;0),"新規の参照元は空欄",IF(AND(F103&lt;&gt;"新規",NOT(AND(ISTEXT(G103),LEN(G103)=8,EXACT(LEFT(G103,4),"MOV-"),ISNUMBER(FIND(MID(G103,5,1)&amp;"x","0x1x2x3x4x5x6x7x8x9x")),ISNUMBER(FIND(MID(G103,6,1)&amp;"x","0x1x2x3x4x5x6x7x8x9x")),ISNUMBER(FIND(MID(G103,7,1)&amp;"x","0x1x2x3x4x5x6x7x8x9x")),ISNUMBER(FIND(MID(G103,8,1)&amp;"x","0x1x2x3x4x5x6x7x8x9x"))))),"訂正/逆移動の参照元IDが必須",IF(AND(F103&lt;&gt;"新規",G103&gt;=A103),"参照元は自分より小さいID",IF(AND(F103&lt;&gt;"新規",COUNTIFS($A$8:$A$107,G103)&lt;&gt;1),"参照元が一意にありません",IF(AND(F103&lt;&gt;"新規",COUNTIFS($A$8:$A$107,G103,$F$8:$F$107,"新規")+COUNTIFS($A$8:$A$107,G103,$F$8:$F$107,"訂正")&lt;&gt;1),"逆移動を訂正/逆移動の元にできません",IF(AND(F103="訂正",COUNTIFS($A$8:$A$107,G103,$E$8:$E$107,"取消")&lt;&gt;1),"訂正の参照元は取消済が必要",IF(AND(F103="訂正",COUNTIFS($F$8:$F$107,"訂正",$G$8:$G$107,G103)&gt;1),"同じ元記録への訂正は1行まで",IF(AND(F103="逆移動",E103&lt;&gt;"取消",COUNTIFS($A$8:$A$107,G103,$E$8:$E$107,"確定")&lt;&gt;1),"有効な逆移動の元は確定が必要",IF(AND(F103="逆移動",E103="取消",COUNTIFS($A$8:$A$107,G103,$E$8:$E$107,"確定")+COUNTIFS($A$8:$A$107,G103,$E$8:$E$107,"取消")&lt;&gt;1),"取消済の逆移動も元の状態を確認",IF(AND(F103="逆移動",COUNTIFS($A$8:$A$107,G103,$C$8:$C$107,"&lt;&gt;"&amp;C103)&lt;&gt;1),"逆移動は元と反対の入出区分",IF(AND(F103="逆移動",B103&lt;SUMIFS($B$8:$B$107,$A$8:$A$107,G103)),"逆移動日が元より前",IF(AND(F103="逆移動",SUMIFS($D$8:$D$107,$F$8:$F$107,"逆移動",$G$8:$G$107,G103,$E$8:$E$107,"確定")&gt;SUMIFS($D$8:$D$107,$A$8:$A$107,G103)),"確定逆移動の合計が元数量を超過","確認済み")))))))))))))))))))))))</f>
        <v/>
      </c>
      <c r="N103" s="1" t="str">
        <f aca="false">IF(M103="","",IF(M103="確認済み",0,1))</f>
        <v/>
      </c>
      <c r="O103" s="1" t="n">
        <f aca="false">IF(COUNTA(A103:H103)=0,IF(AND(M103="",N103="",I103="",J103="",K103="",L103=""),0,1),IF(NOT(AND(ISTEXT(M103),M103=IF(COUNTA(A103:H103)=0,"",IF(NOT(AND(ISTEXT(A103),LEN(A103)=8,EXACT(LEFT(A103,4),"MOV-"),ISNUMBER(FIND(MID(A103,5,1)&amp;"x","0x1x2x3x4x5x6x7x8x9x")),ISNUMBER(FIND(MID(A103,6,1)&amp;"x","0x1x2x3x4x5x6x7x8x9x")),ISNUMBER(FIND(MID(A103,7,1)&amp;"x","0x1x2x3x4x5x6x7x8x9x")),ISNUMBER(FIND(MID(A103,8,1)&amp;"x","0x1x2x3x4x5x6x7x8x9x")))),"IDはMOV-と半角数字4桁",IF(COUNTIFS($A$8:$A$107,A103)&gt;1,"記録IDが重複",IF(NOT(IF(ISNUMBER(B103),AND(B103&gt;=43831,B103&lt;73051,B103=INT(B103)),FALSE())),"発生日は時刻なしで必須",IF(NOT(OR(C103="入庫",C103="出庫")),"入出区分を確認",IF(NOT(OR(E103="確定",E103="取消",E103="未確認")),"状態を確認",IF(NOT(OR(F103="新規",F103="訂正",F103="逆移動")),"種別を確認",IF(AND(E103&lt;&gt;"未確認",NOT(IF(ISNUMBER(D103),AND(D103&gt;=1,D103&lt;=1000000,D103=INT(D103)),FALSE()))),"確定/取消の数量は1〜100万個の整数",IF(AND(E103="未確認",COUNTA(D103)&gt;0),"未確認の数量は空欄",IF(NOT(IF(ISNUMBER(H103),AND(H103&gt;=43831,H103&lt;73051,H103=INT(H103)),FALSE())),"記録確認日は時刻なしで必須",IF(OR(B103&gt;H103,H103&gt;入出庫集計!$B$4),"発生日≦確認日≦基準日を確認",IF(AND(F103="新規",COUNTA(G103)&gt;0),"新規の参照元は空欄",IF(AND(F103&lt;&gt;"新規",NOT(AND(ISTEXT(G103),LEN(G103)=8,EXACT(LEFT(G103,4),"MOV-"),ISNUMBER(FIND(MID(G103,5,1)&amp;"x","0x1x2x3x4x5x6x7x8x9x")),ISNUMBER(FIND(MID(G103,6,1)&amp;"x","0x1x2x3x4x5x6x7x8x9x")),ISNUMBER(FIND(MID(G103,7,1)&amp;"x","0x1x2x3x4x5x6x7x8x9x")),ISNUMBER(FIND(MID(G103,8,1)&amp;"x","0x1x2x3x4x5x6x7x8x9x"))))),"訂正/逆移動の参照元IDが必須",IF(AND(F103&lt;&gt;"新規",G103&gt;=A103),"参照元は自分より小さいID",IF(AND(F103&lt;&gt;"新規",COUNTIFS($A$8:$A$107,G103)&lt;&gt;1),"参照元が一意にありません",IF(AND(F103&lt;&gt;"新規",COUNTIFS($A$8:$A$107,G103,$F$8:$F$107,"新規")+COUNTIFS($A$8:$A$107,G103,$F$8:$F$107,"訂正")&lt;&gt;1),"逆移動を訂正/逆移動の元にできません",IF(AND(F103="訂正",COUNTIFS($A$8:$A$107,G103,$E$8:$E$107,"取消")&lt;&gt;1),"訂正の参照元は取消済が必要",IF(AND(F103="訂正",COUNTIFS($F$8:$F$107,"訂正",$G$8:$G$107,G103)&gt;1),"同じ元記録への訂正は1行まで",IF(AND(F103="逆移動",E103&lt;&gt;"取消",COUNTIFS($A$8:$A$107,G103,$E$8:$E$107,"確定")&lt;&gt;1),"有効な逆移動の元は確定が必要",IF(AND(F103="逆移動",E103="取消",COUNTIFS($A$8:$A$107,G103,$E$8:$E$107,"確定")+COUNTIFS($A$8:$A$107,G103,$E$8:$E$107,"取消")&lt;&gt;1),"取消済の逆移動も元の状態を確認",IF(AND(F103="逆移動",COUNTIFS($A$8:$A$107,G103,$C$8:$C$107,"&lt;&gt;"&amp;C103)&lt;&gt;1),"逆移動は元と反対の入出区分",IF(AND(F103="逆移動",B103&lt;SUMIFS($B$8:$B$107,$A$8:$A$107,G103)),"逆移動日が元より前",IF(AND(F103="逆移動",SUMIFS($D$8:$D$107,$F$8:$F$107,"逆移動",$G$8:$G$107,G103,$E$8:$E$107,"確定")&gt;SUMIFS($D$8:$D$107,$A$8:$A$107,G103)),"確定逆移動の合計が元数量を超過","確認済み"))))))))))))))))))))))),ISNUMBER(N103),N103=IF(M103="確認済み",0,1))),1,IF(N103&lt;&gt;0,0,IF(AND(ISNUMBER(I103),I103=IF(AND(B103&gt;=入出庫集計!$B$3,B103&lt;=入出庫集計!$E$3),1,0),IF(OR(I103&lt;&gt;1,E103="未確認"),ISTEXT(J103),ISNUMBER(J103)),J103=IF(I103&lt;&gt;1,"",IF(E103="未確認","",IF(AND(E103="確定",C103="入庫"),D103,0))),IF(OR(I103&lt;&gt;1,E103="未確認"),ISTEXT(K103),ISNUMBER(K103)),K103=IF(I103&lt;&gt;1,"",IF(E103="未確認","",IF(AND(E103="確定",C103="出庫"),D103,0))),ISNUMBER(L103),L103=IF(AND(I103=1,E103="未確認"),1,0)),0,1))))</f>
        <v>0</v>
      </c>
    </row>
    <row r="104" customFormat="false" ht="30" hidden="false" customHeight="true" outlineLevel="0" collapsed="false">
      <c r="A104" s="4"/>
      <c r="B104" s="10"/>
      <c r="C104" s="11"/>
      <c r="D104" s="12"/>
      <c r="E104" s="11"/>
      <c r="F104" s="11"/>
      <c r="G104" s="14"/>
      <c r="H104" s="10"/>
      <c r="I104" s="1" t="str">
        <f aca="false">IF(M104="","",IF(N104&lt;&gt;0,NA(),IF(AND(B104&gt;=入出庫集計!$B$3,B104&lt;=入出庫集計!$E$3),1,0)))</f>
        <v/>
      </c>
      <c r="J104" s="5" t="str">
        <f aca="false">IF(M104="","",IF(N104&lt;&gt;0,NA(),IF(I104&lt;&gt;1,"",IF(E104="未確認","",IF(AND(E104="確定",C104="入庫"),D104,0)))))</f>
        <v/>
      </c>
      <c r="K104" s="5" t="str">
        <f aca="false">IF(M104="","",IF(N104&lt;&gt;0,NA(),IF(I104&lt;&gt;1,"",IF(E104="未確認","",IF(AND(E104="確定",C104="出庫"),D104,0)))))</f>
        <v/>
      </c>
      <c r="L104" s="1" t="str">
        <f aca="false">IF(M104="","",IF(N104&lt;&gt;0,NA(),IF(AND(I104=1,E104="未確認"),1,0)))</f>
        <v/>
      </c>
      <c r="M104" s="1" t="str">
        <f aca="false">IF(COUNTA(A104:H104)=0,"",IF(NOT(AND(ISTEXT(A104),LEN(A104)=8,EXACT(LEFT(A104,4),"MOV-"),ISNUMBER(FIND(MID(A104,5,1)&amp;"x","0x1x2x3x4x5x6x7x8x9x")),ISNUMBER(FIND(MID(A104,6,1)&amp;"x","0x1x2x3x4x5x6x7x8x9x")),ISNUMBER(FIND(MID(A104,7,1)&amp;"x","0x1x2x3x4x5x6x7x8x9x")),ISNUMBER(FIND(MID(A104,8,1)&amp;"x","0x1x2x3x4x5x6x7x8x9x")))),"IDはMOV-と半角数字4桁",IF(COUNTIFS($A$8:$A$107,A104)&gt;1,"記録IDが重複",IF(NOT(IF(ISNUMBER(B104),AND(B104&gt;=43831,B104&lt;73051,B104=INT(B104)),FALSE())),"発生日は時刻なしで必須",IF(NOT(OR(C104="入庫",C104="出庫")),"入出区分を確認",IF(NOT(OR(E104="確定",E104="取消",E104="未確認")),"状態を確認",IF(NOT(OR(F104="新規",F104="訂正",F104="逆移動")),"種別を確認",IF(AND(E104&lt;&gt;"未確認",NOT(IF(ISNUMBER(D104),AND(D104&gt;=1,D104&lt;=1000000,D104=INT(D104)),FALSE()))),"確定/取消の数量は1〜100万個の整数",IF(AND(E104="未確認",COUNTA(D104)&gt;0),"未確認の数量は空欄",IF(NOT(IF(ISNUMBER(H104),AND(H104&gt;=43831,H104&lt;73051,H104=INT(H104)),FALSE())),"記録確認日は時刻なしで必須",IF(OR(B104&gt;H104,H104&gt;入出庫集計!$B$4),"発生日≦確認日≦基準日を確認",IF(AND(F104="新規",COUNTA(G104)&gt;0),"新規の参照元は空欄",IF(AND(F104&lt;&gt;"新規",NOT(AND(ISTEXT(G104),LEN(G104)=8,EXACT(LEFT(G104,4),"MOV-"),ISNUMBER(FIND(MID(G104,5,1)&amp;"x","0x1x2x3x4x5x6x7x8x9x")),ISNUMBER(FIND(MID(G104,6,1)&amp;"x","0x1x2x3x4x5x6x7x8x9x")),ISNUMBER(FIND(MID(G104,7,1)&amp;"x","0x1x2x3x4x5x6x7x8x9x")),ISNUMBER(FIND(MID(G104,8,1)&amp;"x","0x1x2x3x4x5x6x7x8x9x"))))),"訂正/逆移動の参照元IDが必須",IF(AND(F104&lt;&gt;"新規",G104&gt;=A104),"参照元は自分より小さいID",IF(AND(F104&lt;&gt;"新規",COUNTIFS($A$8:$A$107,G104)&lt;&gt;1),"参照元が一意にありません",IF(AND(F104&lt;&gt;"新規",COUNTIFS($A$8:$A$107,G104,$F$8:$F$107,"新規")+COUNTIFS($A$8:$A$107,G104,$F$8:$F$107,"訂正")&lt;&gt;1),"逆移動を訂正/逆移動の元にできません",IF(AND(F104="訂正",COUNTIFS($A$8:$A$107,G104,$E$8:$E$107,"取消")&lt;&gt;1),"訂正の参照元は取消済が必要",IF(AND(F104="訂正",COUNTIFS($F$8:$F$107,"訂正",$G$8:$G$107,G104)&gt;1),"同じ元記録への訂正は1行まで",IF(AND(F104="逆移動",E104&lt;&gt;"取消",COUNTIFS($A$8:$A$107,G104,$E$8:$E$107,"確定")&lt;&gt;1),"有効な逆移動の元は確定が必要",IF(AND(F104="逆移動",E104="取消",COUNTIFS($A$8:$A$107,G104,$E$8:$E$107,"確定")+COUNTIFS($A$8:$A$107,G104,$E$8:$E$107,"取消")&lt;&gt;1),"取消済の逆移動も元の状態を確認",IF(AND(F104="逆移動",COUNTIFS($A$8:$A$107,G104,$C$8:$C$107,"&lt;&gt;"&amp;C104)&lt;&gt;1),"逆移動は元と反対の入出区分",IF(AND(F104="逆移動",B104&lt;SUMIFS($B$8:$B$107,$A$8:$A$107,G104)),"逆移動日が元より前",IF(AND(F104="逆移動",SUMIFS($D$8:$D$107,$F$8:$F$107,"逆移動",$G$8:$G$107,G104,$E$8:$E$107,"確定")&gt;SUMIFS($D$8:$D$107,$A$8:$A$107,G104)),"確定逆移動の合計が元数量を超過","確認済み")))))))))))))))))))))))</f>
        <v/>
      </c>
      <c r="N104" s="1" t="str">
        <f aca="false">IF(M104="","",IF(M104="確認済み",0,1))</f>
        <v/>
      </c>
      <c r="O104" s="1" t="n">
        <f aca="false">IF(COUNTA(A104:H104)=0,IF(AND(M104="",N104="",I104="",J104="",K104="",L104=""),0,1),IF(NOT(AND(ISTEXT(M104),M104=IF(COUNTA(A104:H104)=0,"",IF(NOT(AND(ISTEXT(A104),LEN(A104)=8,EXACT(LEFT(A104,4),"MOV-"),ISNUMBER(FIND(MID(A104,5,1)&amp;"x","0x1x2x3x4x5x6x7x8x9x")),ISNUMBER(FIND(MID(A104,6,1)&amp;"x","0x1x2x3x4x5x6x7x8x9x")),ISNUMBER(FIND(MID(A104,7,1)&amp;"x","0x1x2x3x4x5x6x7x8x9x")),ISNUMBER(FIND(MID(A104,8,1)&amp;"x","0x1x2x3x4x5x6x7x8x9x")))),"IDはMOV-と半角数字4桁",IF(COUNTIFS($A$8:$A$107,A104)&gt;1,"記録IDが重複",IF(NOT(IF(ISNUMBER(B104),AND(B104&gt;=43831,B104&lt;73051,B104=INT(B104)),FALSE())),"発生日は時刻なしで必須",IF(NOT(OR(C104="入庫",C104="出庫")),"入出区分を確認",IF(NOT(OR(E104="確定",E104="取消",E104="未確認")),"状態を確認",IF(NOT(OR(F104="新規",F104="訂正",F104="逆移動")),"種別を確認",IF(AND(E104&lt;&gt;"未確認",NOT(IF(ISNUMBER(D104),AND(D104&gt;=1,D104&lt;=1000000,D104=INT(D104)),FALSE()))),"確定/取消の数量は1〜100万個の整数",IF(AND(E104="未確認",COUNTA(D104)&gt;0),"未確認の数量は空欄",IF(NOT(IF(ISNUMBER(H104),AND(H104&gt;=43831,H104&lt;73051,H104=INT(H104)),FALSE())),"記録確認日は時刻なしで必須",IF(OR(B104&gt;H104,H104&gt;入出庫集計!$B$4),"発生日≦確認日≦基準日を確認",IF(AND(F104="新規",COUNTA(G104)&gt;0),"新規の参照元は空欄",IF(AND(F104&lt;&gt;"新規",NOT(AND(ISTEXT(G104),LEN(G104)=8,EXACT(LEFT(G104,4),"MOV-"),ISNUMBER(FIND(MID(G104,5,1)&amp;"x","0x1x2x3x4x5x6x7x8x9x")),ISNUMBER(FIND(MID(G104,6,1)&amp;"x","0x1x2x3x4x5x6x7x8x9x")),ISNUMBER(FIND(MID(G104,7,1)&amp;"x","0x1x2x3x4x5x6x7x8x9x")),ISNUMBER(FIND(MID(G104,8,1)&amp;"x","0x1x2x3x4x5x6x7x8x9x"))))),"訂正/逆移動の参照元IDが必須",IF(AND(F104&lt;&gt;"新規",G104&gt;=A104),"参照元は自分より小さいID",IF(AND(F104&lt;&gt;"新規",COUNTIFS($A$8:$A$107,G104)&lt;&gt;1),"参照元が一意にありません",IF(AND(F104&lt;&gt;"新規",COUNTIFS($A$8:$A$107,G104,$F$8:$F$107,"新規")+COUNTIFS($A$8:$A$107,G104,$F$8:$F$107,"訂正")&lt;&gt;1),"逆移動を訂正/逆移動の元にできません",IF(AND(F104="訂正",COUNTIFS($A$8:$A$107,G104,$E$8:$E$107,"取消")&lt;&gt;1),"訂正の参照元は取消済が必要",IF(AND(F104="訂正",COUNTIFS($F$8:$F$107,"訂正",$G$8:$G$107,G104)&gt;1),"同じ元記録への訂正は1行まで",IF(AND(F104="逆移動",E104&lt;&gt;"取消",COUNTIFS($A$8:$A$107,G104,$E$8:$E$107,"確定")&lt;&gt;1),"有効な逆移動の元は確定が必要",IF(AND(F104="逆移動",E104="取消",COUNTIFS($A$8:$A$107,G104,$E$8:$E$107,"確定")+COUNTIFS($A$8:$A$107,G104,$E$8:$E$107,"取消")&lt;&gt;1),"取消済の逆移動も元の状態を確認",IF(AND(F104="逆移動",COUNTIFS($A$8:$A$107,G104,$C$8:$C$107,"&lt;&gt;"&amp;C104)&lt;&gt;1),"逆移動は元と反対の入出区分",IF(AND(F104="逆移動",B104&lt;SUMIFS($B$8:$B$107,$A$8:$A$107,G104)),"逆移動日が元より前",IF(AND(F104="逆移動",SUMIFS($D$8:$D$107,$F$8:$F$107,"逆移動",$G$8:$G$107,G104,$E$8:$E$107,"確定")&gt;SUMIFS($D$8:$D$107,$A$8:$A$107,G104)),"確定逆移動の合計が元数量を超過","確認済み"))))))))))))))))))))))),ISNUMBER(N104),N104=IF(M104="確認済み",0,1))),1,IF(N104&lt;&gt;0,0,IF(AND(ISNUMBER(I104),I104=IF(AND(B104&gt;=入出庫集計!$B$3,B104&lt;=入出庫集計!$E$3),1,0),IF(OR(I104&lt;&gt;1,E104="未確認"),ISTEXT(J104),ISNUMBER(J104)),J104=IF(I104&lt;&gt;1,"",IF(E104="未確認","",IF(AND(E104="確定",C104="入庫"),D104,0))),IF(OR(I104&lt;&gt;1,E104="未確認"),ISTEXT(K104),ISNUMBER(K104)),K104=IF(I104&lt;&gt;1,"",IF(E104="未確認","",IF(AND(E104="確定",C104="出庫"),D104,0))),ISNUMBER(L104),L104=IF(AND(I104=1,E104="未確認"),1,0)),0,1))))</f>
        <v>0</v>
      </c>
    </row>
    <row r="105" customFormat="false" ht="30" hidden="false" customHeight="true" outlineLevel="0" collapsed="false">
      <c r="A105" s="4"/>
      <c r="B105" s="10"/>
      <c r="C105" s="11"/>
      <c r="D105" s="12"/>
      <c r="E105" s="11"/>
      <c r="F105" s="11"/>
      <c r="G105" s="14"/>
      <c r="H105" s="10"/>
      <c r="I105" s="1" t="str">
        <f aca="false">IF(M105="","",IF(N105&lt;&gt;0,NA(),IF(AND(B105&gt;=入出庫集計!$B$3,B105&lt;=入出庫集計!$E$3),1,0)))</f>
        <v/>
      </c>
      <c r="J105" s="5" t="str">
        <f aca="false">IF(M105="","",IF(N105&lt;&gt;0,NA(),IF(I105&lt;&gt;1,"",IF(E105="未確認","",IF(AND(E105="確定",C105="入庫"),D105,0)))))</f>
        <v/>
      </c>
      <c r="K105" s="5" t="str">
        <f aca="false">IF(M105="","",IF(N105&lt;&gt;0,NA(),IF(I105&lt;&gt;1,"",IF(E105="未確認","",IF(AND(E105="確定",C105="出庫"),D105,0)))))</f>
        <v/>
      </c>
      <c r="L105" s="1" t="str">
        <f aca="false">IF(M105="","",IF(N105&lt;&gt;0,NA(),IF(AND(I105=1,E105="未確認"),1,0)))</f>
        <v/>
      </c>
      <c r="M105" s="1" t="str">
        <f aca="false">IF(COUNTA(A105:H105)=0,"",IF(NOT(AND(ISTEXT(A105),LEN(A105)=8,EXACT(LEFT(A105,4),"MOV-"),ISNUMBER(FIND(MID(A105,5,1)&amp;"x","0x1x2x3x4x5x6x7x8x9x")),ISNUMBER(FIND(MID(A105,6,1)&amp;"x","0x1x2x3x4x5x6x7x8x9x")),ISNUMBER(FIND(MID(A105,7,1)&amp;"x","0x1x2x3x4x5x6x7x8x9x")),ISNUMBER(FIND(MID(A105,8,1)&amp;"x","0x1x2x3x4x5x6x7x8x9x")))),"IDはMOV-と半角数字4桁",IF(COUNTIFS($A$8:$A$107,A105)&gt;1,"記録IDが重複",IF(NOT(IF(ISNUMBER(B105),AND(B105&gt;=43831,B105&lt;73051,B105=INT(B105)),FALSE())),"発生日は時刻なしで必須",IF(NOT(OR(C105="入庫",C105="出庫")),"入出区分を確認",IF(NOT(OR(E105="確定",E105="取消",E105="未確認")),"状態を確認",IF(NOT(OR(F105="新規",F105="訂正",F105="逆移動")),"種別を確認",IF(AND(E105&lt;&gt;"未確認",NOT(IF(ISNUMBER(D105),AND(D105&gt;=1,D105&lt;=1000000,D105=INT(D105)),FALSE()))),"確定/取消の数量は1〜100万個の整数",IF(AND(E105="未確認",COUNTA(D105)&gt;0),"未確認の数量は空欄",IF(NOT(IF(ISNUMBER(H105),AND(H105&gt;=43831,H105&lt;73051,H105=INT(H105)),FALSE())),"記録確認日は時刻なしで必須",IF(OR(B105&gt;H105,H105&gt;入出庫集計!$B$4),"発生日≦確認日≦基準日を確認",IF(AND(F105="新規",COUNTA(G105)&gt;0),"新規の参照元は空欄",IF(AND(F105&lt;&gt;"新規",NOT(AND(ISTEXT(G105),LEN(G105)=8,EXACT(LEFT(G105,4),"MOV-"),ISNUMBER(FIND(MID(G105,5,1)&amp;"x","0x1x2x3x4x5x6x7x8x9x")),ISNUMBER(FIND(MID(G105,6,1)&amp;"x","0x1x2x3x4x5x6x7x8x9x")),ISNUMBER(FIND(MID(G105,7,1)&amp;"x","0x1x2x3x4x5x6x7x8x9x")),ISNUMBER(FIND(MID(G105,8,1)&amp;"x","0x1x2x3x4x5x6x7x8x9x"))))),"訂正/逆移動の参照元IDが必須",IF(AND(F105&lt;&gt;"新規",G105&gt;=A105),"参照元は自分より小さいID",IF(AND(F105&lt;&gt;"新規",COUNTIFS($A$8:$A$107,G105)&lt;&gt;1),"参照元が一意にありません",IF(AND(F105&lt;&gt;"新規",COUNTIFS($A$8:$A$107,G105,$F$8:$F$107,"新規")+COUNTIFS($A$8:$A$107,G105,$F$8:$F$107,"訂正")&lt;&gt;1),"逆移動を訂正/逆移動の元にできません",IF(AND(F105="訂正",COUNTIFS($A$8:$A$107,G105,$E$8:$E$107,"取消")&lt;&gt;1),"訂正の参照元は取消済が必要",IF(AND(F105="訂正",COUNTIFS($F$8:$F$107,"訂正",$G$8:$G$107,G105)&gt;1),"同じ元記録への訂正は1行まで",IF(AND(F105="逆移動",E105&lt;&gt;"取消",COUNTIFS($A$8:$A$107,G105,$E$8:$E$107,"確定")&lt;&gt;1),"有効な逆移動の元は確定が必要",IF(AND(F105="逆移動",E105="取消",COUNTIFS($A$8:$A$107,G105,$E$8:$E$107,"確定")+COUNTIFS($A$8:$A$107,G105,$E$8:$E$107,"取消")&lt;&gt;1),"取消済の逆移動も元の状態を確認",IF(AND(F105="逆移動",COUNTIFS($A$8:$A$107,G105,$C$8:$C$107,"&lt;&gt;"&amp;C105)&lt;&gt;1),"逆移動は元と反対の入出区分",IF(AND(F105="逆移動",B105&lt;SUMIFS($B$8:$B$107,$A$8:$A$107,G105)),"逆移動日が元より前",IF(AND(F105="逆移動",SUMIFS($D$8:$D$107,$F$8:$F$107,"逆移動",$G$8:$G$107,G105,$E$8:$E$107,"確定")&gt;SUMIFS($D$8:$D$107,$A$8:$A$107,G105)),"確定逆移動の合計が元数量を超過","確認済み")))))))))))))))))))))))</f>
        <v/>
      </c>
      <c r="N105" s="1" t="str">
        <f aca="false">IF(M105="","",IF(M105="確認済み",0,1))</f>
        <v/>
      </c>
      <c r="O105" s="1" t="n">
        <f aca="false">IF(COUNTA(A105:H105)=0,IF(AND(M105="",N105="",I105="",J105="",K105="",L105=""),0,1),IF(NOT(AND(ISTEXT(M105),M105=IF(COUNTA(A105:H105)=0,"",IF(NOT(AND(ISTEXT(A105),LEN(A105)=8,EXACT(LEFT(A105,4),"MOV-"),ISNUMBER(FIND(MID(A105,5,1)&amp;"x","0x1x2x3x4x5x6x7x8x9x")),ISNUMBER(FIND(MID(A105,6,1)&amp;"x","0x1x2x3x4x5x6x7x8x9x")),ISNUMBER(FIND(MID(A105,7,1)&amp;"x","0x1x2x3x4x5x6x7x8x9x")),ISNUMBER(FIND(MID(A105,8,1)&amp;"x","0x1x2x3x4x5x6x7x8x9x")))),"IDはMOV-と半角数字4桁",IF(COUNTIFS($A$8:$A$107,A105)&gt;1,"記録IDが重複",IF(NOT(IF(ISNUMBER(B105),AND(B105&gt;=43831,B105&lt;73051,B105=INT(B105)),FALSE())),"発生日は時刻なしで必須",IF(NOT(OR(C105="入庫",C105="出庫")),"入出区分を確認",IF(NOT(OR(E105="確定",E105="取消",E105="未確認")),"状態を確認",IF(NOT(OR(F105="新規",F105="訂正",F105="逆移動")),"種別を確認",IF(AND(E105&lt;&gt;"未確認",NOT(IF(ISNUMBER(D105),AND(D105&gt;=1,D105&lt;=1000000,D105=INT(D105)),FALSE()))),"確定/取消の数量は1〜100万個の整数",IF(AND(E105="未確認",COUNTA(D105)&gt;0),"未確認の数量は空欄",IF(NOT(IF(ISNUMBER(H105),AND(H105&gt;=43831,H105&lt;73051,H105=INT(H105)),FALSE())),"記録確認日は時刻なしで必須",IF(OR(B105&gt;H105,H105&gt;入出庫集計!$B$4),"発生日≦確認日≦基準日を確認",IF(AND(F105="新規",COUNTA(G105)&gt;0),"新規の参照元は空欄",IF(AND(F105&lt;&gt;"新規",NOT(AND(ISTEXT(G105),LEN(G105)=8,EXACT(LEFT(G105,4),"MOV-"),ISNUMBER(FIND(MID(G105,5,1)&amp;"x","0x1x2x3x4x5x6x7x8x9x")),ISNUMBER(FIND(MID(G105,6,1)&amp;"x","0x1x2x3x4x5x6x7x8x9x")),ISNUMBER(FIND(MID(G105,7,1)&amp;"x","0x1x2x3x4x5x6x7x8x9x")),ISNUMBER(FIND(MID(G105,8,1)&amp;"x","0x1x2x3x4x5x6x7x8x9x"))))),"訂正/逆移動の参照元IDが必須",IF(AND(F105&lt;&gt;"新規",G105&gt;=A105),"参照元は自分より小さいID",IF(AND(F105&lt;&gt;"新規",COUNTIFS($A$8:$A$107,G105)&lt;&gt;1),"参照元が一意にありません",IF(AND(F105&lt;&gt;"新規",COUNTIFS($A$8:$A$107,G105,$F$8:$F$107,"新規")+COUNTIFS($A$8:$A$107,G105,$F$8:$F$107,"訂正")&lt;&gt;1),"逆移動を訂正/逆移動の元にできません",IF(AND(F105="訂正",COUNTIFS($A$8:$A$107,G105,$E$8:$E$107,"取消")&lt;&gt;1),"訂正の参照元は取消済が必要",IF(AND(F105="訂正",COUNTIFS($F$8:$F$107,"訂正",$G$8:$G$107,G105)&gt;1),"同じ元記録への訂正は1行まで",IF(AND(F105="逆移動",E105&lt;&gt;"取消",COUNTIFS($A$8:$A$107,G105,$E$8:$E$107,"確定")&lt;&gt;1),"有効な逆移動の元は確定が必要",IF(AND(F105="逆移動",E105="取消",COUNTIFS($A$8:$A$107,G105,$E$8:$E$107,"確定")+COUNTIFS($A$8:$A$107,G105,$E$8:$E$107,"取消")&lt;&gt;1),"取消済の逆移動も元の状態を確認",IF(AND(F105="逆移動",COUNTIFS($A$8:$A$107,G105,$C$8:$C$107,"&lt;&gt;"&amp;C105)&lt;&gt;1),"逆移動は元と反対の入出区分",IF(AND(F105="逆移動",B105&lt;SUMIFS($B$8:$B$107,$A$8:$A$107,G105)),"逆移動日が元より前",IF(AND(F105="逆移動",SUMIFS($D$8:$D$107,$F$8:$F$107,"逆移動",$G$8:$G$107,G105,$E$8:$E$107,"確定")&gt;SUMIFS($D$8:$D$107,$A$8:$A$107,G105)),"確定逆移動の合計が元数量を超過","確認済み"))))))))))))))))))))))),ISNUMBER(N105),N105=IF(M105="確認済み",0,1))),1,IF(N105&lt;&gt;0,0,IF(AND(ISNUMBER(I105),I105=IF(AND(B105&gt;=入出庫集計!$B$3,B105&lt;=入出庫集計!$E$3),1,0),IF(OR(I105&lt;&gt;1,E105="未確認"),ISTEXT(J105),ISNUMBER(J105)),J105=IF(I105&lt;&gt;1,"",IF(E105="未確認","",IF(AND(E105="確定",C105="入庫"),D105,0))),IF(OR(I105&lt;&gt;1,E105="未確認"),ISTEXT(K105),ISNUMBER(K105)),K105=IF(I105&lt;&gt;1,"",IF(E105="未確認","",IF(AND(E105="確定",C105="出庫"),D105,0))),ISNUMBER(L105),L105=IF(AND(I105=1,E105="未確認"),1,0)),0,1))))</f>
        <v>0</v>
      </c>
    </row>
    <row r="106" customFormat="false" ht="30" hidden="false" customHeight="true" outlineLevel="0" collapsed="false">
      <c r="A106" s="4"/>
      <c r="B106" s="10"/>
      <c r="C106" s="11"/>
      <c r="D106" s="12"/>
      <c r="E106" s="11"/>
      <c r="F106" s="11"/>
      <c r="G106" s="14"/>
      <c r="H106" s="10"/>
      <c r="I106" s="1" t="str">
        <f aca="false">IF(M106="","",IF(N106&lt;&gt;0,NA(),IF(AND(B106&gt;=入出庫集計!$B$3,B106&lt;=入出庫集計!$E$3),1,0)))</f>
        <v/>
      </c>
      <c r="J106" s="5" t="str">
        <f aca="false">IF(M106="","",IF(N106&lt;&gt;0,NA(),IF(I106&lt;&gt;1,"",IF(E106="未確認","",IF(AND(E106="確定",C106="入庫"),D106,0)))))</f>
        <v/>
      </c>
      <c r="K106" s="5" t="str">
        <f aca="false">IF(M106="","",IF(N106&lt;&gt;0,NA(),IF(I106&lt;&gt;1,"",IF(E106="未確認","",IF(AND(E106="確定",C106="出庫"),D106,0)))))</f>
        <v/>
      </c>
      <c r="L106" s="1" t="str">
        <f aca="false">IF(M106="","",IF(N106&lt;&gt;0,NA(),IF(AND(I106=1,E106="未確認"),1,0)))</f>
        <v/>
      </c>
      <c r="M106" s="1" t="str">
        <f aca="false">IF(COUNTA(A106:H106)=0,"",IF(NOT(AND(ISTEXT(A106),LEN(A106)=8,EXACT(LEFT(A106,4),"MOV-"),ISNUMBER(FIND(MID(A106,5,1)&amp;"x","0x1x2x3x4x5x6x7x8x9x")),ISNUMBER(FIND(MID(A106,6,1)&amp;"x","0x1x2x3x4x5x6x7x8x9x")),ISNUMBER(FIND(MID(A106,7,1)&amp;"x","0x1x2x3x4x5x6x7x8x9x")),ISNUMBER(FIND(MID(A106,8,1)&amp;"x","0x1x2x3x4x5x6x7x8x9x")))),"IDはMOV-と半角数字4桁",IF(COUNTIFS($A$8:$A$107,A106)&gt;1,"記録IDが重複",IF(NOT(IF(ISNUMBER(B106),AND(B106&gt;=43831,B106&lt;73051,B106=INT(B106)),FALSE())),"発生日は時刻なしで必須",IF(NOT(OR(C106="入庫",C106="出庫")),"入出区分を確認",IF(NOT(OR(E106="確定",E106="取消",E106="未確認")),"状態を確認",IF(NOT(OR(F106="新規",F106="訂正",F106="逆移動")),"種別を確認",IF(AND(E106&lt;&gt;"未確認",NOT(IF(ISNUMBER(D106),AND(D106&gt;=1,D106&lt;=1000000,D106=INT(D106)),FALSE()))),"確定/取消の数量は1〜100万個の整数",IF(AND(E106="未確認",COUNTA(D106)&gt;0),"未確認の数量は空欄",IF(NOT(IF(ISNUMBER(H106),AND(H106&gt;=43831,H106&lt;73051,H106=INT(H106)),FALSE())),"記録確認日は時刻なしで必須",IF(OR(B106&gt;H106,H106&gt;入出庫集計!$B$4),"発生日≦確認日≦基準日を確認",IF(AND(F106="新規",COUNTA(G106)&gt;0),"新規の参照元は空欄",IF(AND(F106&lt;&gt;"新規",NOT(AND(ISTEXT(G106),LEN(G106)=8,EXACT(LEFT(G106,4),"MOV-"),ISNUMBER(FIND(MID(G106,5,1)&amp;"x","0x1x2x3x4x5x6x7x8x9x")),ISNUMBER(FIND(MID(G106,6,1)&amp;"x","0x1x2x3x4x5x6x7x8x9x")),ISNUMBER(FIND(MID(G106,7,1)&amp;"x","0x1x2x3x4x5x6x7x8x9x")),ISNUMBER(FIND(MID(G106,8,1)&amp;"x","0x1x2x3x4x5x6x7x8x9x"))))),"訂正/逆移動の参照元IDが必須",IF(AND(F106&lt;&gt;"新規",G106&gt;=A106),"参照元は自分より小さいID",IF(AND(F106&lt;&gt;"新規",COUNTIFS($A$8:$A$107,G106)&lt;&gt;1),"参照元が一意にありません",IF(AND(F106&lt;&gt;"新規",COUNTIFS($A$8:$A$107,G106,$F$8:$F$107,"新規")+COUNTIFS($A$8:$A$107,G106,$F$8:$F$107,"訂正")&lt;&gt;1),"逆移動を訂正/逆移動の元にできません",IF(AND(F106="訂正",COUNTIFS($A$8:$A$107,G106,$E$8:$E$107,"取消")&lt;&gt;1),"訂正の参照元は取消済が必要",IF(AND(F106="訂正",COUNTIFS($F$8:$F$107,"訂正",$G$8:$G$107,G106)&gt;1),"同じ元記録への訂正は1行まで",IF(AND(F106="逆移動",E106&lt;&gt;"取消",COUNTIFS($A$8:$A$107,G106,$E$8:$E$107,"確定")&lt;&gt;1),"有効な逆移動の元は確定が必要",IF(AND(F106="逆移動",E106="取消",COUNTIFS($A$8:$A$107,G106,$E$8:$E$107,"確定")+COUNTIFS($A$8:$A$107,G106,$E$8:$E$107,"取消")&lt;&gt;1),"取消済の逆移動も元の状態を確認",IF(AND(F106="逆移動",COUNTIFS($A$8:$A$107,G106,$C$8:$C$107,"&lt;&gt;"&amp;C106)&lt;&gt;1),"逆移動は元と反対の入出区分",IF(AND(F106="逆移動",B106&lt;SUMIFS($B$8:$B$107,$A$8:$A$107,G106)),"逆移動日が元より前",IF(AND(F106="逆移動",SUMIFS($D$8:$D$107,$F$8:$F$107,"逆移動",$G$8:$G$107,G106,$E$8:$E$107,"確定")&gt;SUMIFS($D$8:$D$107,$A$8:$A$107,G106)),"確定逆移動の合計が元数量を超過","確認済み")))))))))))))))))))))))</f>
        <v/>
      </c>
      <c r="N106" s="1" t="str">
        <f aca="false">IF(M106="","",IF(M106="確認済み",0,1))</f>
        <v/>
      </c>
      <c r="O106" s="1" t="n">
        <f aca="false">IF(COUNTA(A106:H106)=0,IF(AND(M106="",N106="",I106="",J106="",K106="",L106=""),0,1),IF(NOT(AND(ISTEXT(M106),M106=IF(COUNTA(A106:H106)=0,"",IF(NOT(AND(ISTEXT(A106),LEN(A106)=8,EXACT(LEFT(A106,4),"MOV-"),ISNUMBER(FIND(MID(A106,5,1)&amp;"x","0x1x2x3x4x5x6x7x8x9x")),ISNUMBER(FIND(MID(A106,6,1)&amp;"x","0x1x2x3x4x5x6x7x8x9x")),ISNUMBER(FIND(MID(A106,7,1)&amp;"x","0x1x2x3x4x5x6x7x8x9x")),ISNUMBER(FIND(MID(A106,8,1)&amp;"x","0x1x2x3x4x5x6x7x8x9x")))),"IDはMOV-と半角数字4桁",IF(COUNTIFS($A$8:$A$107,A106)&gt;1,"記録IDが重複",IF(NOT(IF(ISNUMBER(B106),AND(B106&gt;=43831,B106&lt;73051,B106=INT(B106)),FALSE())),"発生日は時刻なしで必須",IF(NOT(OR(C106="入庫",C106="出庫")),"入出区分を確認",IF(NOT(OR(E106="確定",E106="取消",E106="未確認")),"状態を確認",IF(NOT(OR(F106="新規",F106="訂正",F106="逆移動")),"種別を確認",IF(AND(E106&lt;&gt;"未確認",NOT(IF(ISNUMBER(D106),AND(D106&gt;=1,D106&lt;=1000000,D106=INT(D106)),FALSE()))),"確定/取消の数量は1〜100万個の整数",IF(AND(E106="未確認",COUNTA(D106)&gt;0),"未確認の数量は空欄",IF(NOT(IF(ISNUMBER(H106),AND(H106&gt;=43831,H106&lt;73051,H106=INT(H106)),FALSE())),"記録確認日は時刻なしで必須",IF(OR(B106&gt;H106,H106&gt;入出庫集計!$B$4),"発生日≦確認日≦基準日を確認",IF(AND(F106="新規",COUNTA(G106)&gt;0),"新規の参照元は空欄",IF(AND(F106&lt;&gt;"新規",NOT(AND(ISTEXT(G106),LEN(G106)=8,EXACT(LEFT(G106,4),"MOV-"),ISNUMBER(FIND(MID(G106,5,1)&amp;"x","0x1x2x3x4x5x6x7x8x9x")),ISNUMBER(FIND(MID(G106,6,1)&amp;"x","0x1x2x3x4x5x6x7x8x9x")),ISNUMBER(FIND(MID(G106,7,1)&amp;"x","0x1x2x3x4x5x6x7x8x9x")),ISNUMBER(FIND(MID(G106,8,1)&amp;"x","0x1x2x3x4x5x6x7x8x9x"))))),"訂正/逆移動の参照元IDが必須",IF(AND(F106&lt;&gt;"新規",G106&gt;=A106),"参照元は自分より小さいID",IF(AND(F106&lt;&gt;"新規",COUNTIFS($A$8:$A$107,G106)&lt;&gt;1),"参照元が一意にありません",IF(AND(F106&lt;&gt;"新規",COUNTIFS($A$8:$A$107,G106,$F$8:$F$107,"新規")+COUNTIFS($A$8:$A$107,G106,$F$8:$F$107,"訂正")&lt;&gt;1),"逆移動を訂正/逆移動の元にできません",IF(AND(F106="訂正",COUNTIFS($A$8:$A$107,G106,$E$8:$E$107,"取消")&lt;&gt;1),"訂正の参照元は取消済が必要",IF(AND(F106="訂正",COUNTIFS($F$8:$F$107,"訂正",$G$8:$G$107,G106)&gt;1),"同じ元記録への訂正は1行まで",IF(AND(F106="逆移動",E106&lt;&gt;"取消",COUNTIFS($A$8:$A$107,G106,$E$8:$E$107,"確定")&lt;&gt;1),"有効な逆移動の元は確定が必要",IF(AND(F106="逆移動",E106="取消",COUNTIFS($A$8:$A$107,G106,$E$8:$E$107,"確定")+COUNTIFS($A$8:$A$107,G106,$E$8:$E$107,"取消")&lt;&gt;1),"取消済の逆移動も元の状態を確認",IF(AND(F106="逆移動",COUNTIFS($A$8:$A$107,G106,$C$8:$C$107,"&lt;&gt;"&amp;C106)&lt;&gt;1),"逆移動は元と反対の入出区分",IF(AND(F106="逆移動",B106&lt;SUMIFS($B$8:$B$107,$A$8:$A$107,G106)),"逆移動日が元より前",IF(AND(F106="逆移動",SUMIFS($D$8:$D$107,$F$8:$F$107,"逆移動",$G$8:$G$107,G106,$E$8:$E$107,"確定")&gt;SUMIFS($D$8:$D$107,$A$8:$A$107,G106)),"確定逆移動の合計が元数量を超過","確認済み"))))))))))))))))))))))),ISNUMBER(N106),N106=IF(M106="確認済み",0,1))),1,IF(N106&lt;&gt;0,0,IF(AND(ISNUMBER(I106),I106=IF(AND(B106&gt;=入出庫集計!$B$3,B106&lt;=入出庫集計!$E$3),1,0),IF(OR(I106&lt;&gt;1,E106="未確認"),ISTEXT(J106),ISNUMBER(J106)),J106=IF(I106&lt;&gt;1,"",IF(E106="未確認","",IF(AND(E106="確定",C106="入庫"),D106,0))),IF(OR(I106&lt;&gt;1,E106="未確認"),ISTEXT(K106),ISNUMBER(K106)),K106=IF(I106&lt;&gt;1,"",IF(E106="未確認","",IF(AND(E106="確定",C106="出庫"),D106,0))),ISNUMBER(L106),L106=IF(AND(I106=1,E106="未確認"),1,0)),0,1))))</f>
        <v>0</v>
      </c>
    </row>
    <row r="107" customFormat="false" ht="30" hidden="false" customHeight="true" outlineLevel="0" collapsed="false">
      <c r="A107" s="4"/>
      <c r="B107" s="10"/>
      <c r="C107" s="11"/>
      <c r="D107" s="12"/>
      <c r="E107" s="11"/>
      <c r="F107" s="11"/>
      <c r="G107" s="14"/>
      <c r="H107" s="10"/>
      <c r="I107" s="1" t="str">
        <f aca="false">IF(M107="","",IF(N107&lt;&gt;0,NA(),IF(AND(B107&gt;=入出庫集計!$B$3,B107&lt;=入出庫集計!$E$3),1,0)))</f>
        <v/>
      </c>
      <c r="J107" s="5" t="str">
        <f aca="false">IF(M107="","",IF(N107&lt;&gt;0,NA(),IF(I107&lt;&gt;1,"",IF(E107="未確認","",IF(AND(E107="確定",C107="入庫"),D107,0)))))</f>
        <v/>
      </c>
      <c r="K107" s="5" t="str">
        <f aca="false">IF(M107="","",IF(N107&lt;&gt;0,NA(),IF(I107&lt;&gt;1,"",IF(E107="未確認","",IF(AND(E107="確定",C107="出庫"),D107,0)))))</f>
        <v/>
      </c>
      <c r="L107" s="1" t="str">
        <f aca="false">IF(M107="","",IF(N107&lt;&gt;0,NA(),IF(AND(I107=1,E107="未確認"),1,0)))</f>
        <v/>
      </c>
      <c r="M107" s="1" t="str">
        <f aca="false">IF(COUNTA(A107:H107)=0,"",IF(NOT(AND(ISTEXT(A107),LEN(A107)=8,EXACT(LEFT(A107,4),"MOV-"),ISNUMBER(FIND(MID(A107,5,1)&amp;"x","0x1x2x3x4x5x6x7x8x9x")),ISNUMBER(FIND(MID(A107,6,1)&amp;"x","0x1x2x3x4x5x6x7x8x9x")),ISNUMBER(FIND(MID(A107,7,1)&amp;"x","0x1x2x3x4x5x6x7x8x9x")),ISNUMBER(FIND(MID(A107,8,1)&amp;"x","0x1x2x3x4x5x6x7x8x9x")))),"IDはMOV-と半角数字4桁",IF(COUNTIFS($A$8:$A$107,A107)&gt;1,"記録IDが重複",IF(NOT(IF(ISNUMBER(B107),AND(B107&gt;=43831,B107&lt;73051,B107=INT(B107)),FALSE())),"発生日は時刻なしで必須",IF(NOT(OR(C107="入庫",C107="出庫")),"入出区分を確認",IF(NOT(OR(E107="確定",E107="取消",E107="未確認")),"状態を確認",IF(NOT(OR(F107="新規",F107="訂正",F107="逆移動")),"種別を確認",IF(AND(E107&lt;&gt;"未確認",NOT(IF(ISNUMBER(D107),AND(D107&gt;=1,D107&lt;=1000000,D107=INT(D107)),FALSE()))),"確定/取消の数量は1〜100万個の整数",IF(AND(E107="未確認",COUNTA(D107)&gt;0),"未確認の数量は空欄",IF(NOT(IF(ISNUMBER(H107),AND(H107&gt;=43831,H107&lt;73051,H107=INT(H107)),FALSE())),"記録確認日は時刻なしで必須",IF(OR(B107&gt;H107,H107&gt;入出庫集計!$B$4),"発生日≦確認日≦基準日を確認",IF(AND(F107="新規",COUNTA(G107)&gt;0),"新規の参照元は空欄",IF(AND(F107&lt;&gt;"新規",NOT(AND(ISTEXT(G107),LEN(G107)=8,EXACT(LEFT(G107,4),"MOV-"),ISNUMBER(FIND(MID(G107,5,1)&amp;"x","0x1x2x3x4x5x6x7x8x9x")),ISNUMBER(FIND(MID(G107,6,1)&amp;"x","0x1x2x3x4x5x6x7x8x9x")),ISNUMBER(FIND(MID(G107,7,1)&amp;"x","0x1x2x3x4x5x6x7x8x9x")),ISNUMBER(FIND(MID(G107,8,1)&amp;"x","0x1x2x3x4x5x6x7x8x9x"))))),"訂正/逆移動の参照元IDが必須",IF(AND(F107&lt;&gt;"新規",G107&gt;=A107),"参照元は自分より小さいID",IF(AND(F107&lt;&gt;"新規",COUNTIFS($A$8:$A$107,G107)&lt;&gt;1),"参照元が一意にありません",IF(AND(F107&lt;&gt;"新規",COUNTIFS($A$8:$A$107,G107,$F$8:$F$107,"新規")+COUNTIFS($A$8:$A$107,G107,$F$8:$F$107,"訂正")&lt;&gt;1),"逆移動を訂正/逆移動の元にできません",IF(AND(F107="訂正",COUNTIFS($A$8:$A$107,G107,$E$8:$E$107,"取消")&lt;&gt;1),"訂正の参照元は取消済が必要",IF(AND(F107="訂正",COUNTIFS($F$8:$F$107,"訂正",$G$8:$G$107,G107)&gt;1),"同じ元記録への訂正は1行まで",IF(AND(F107="逆移動",E107&lt;&gt;"取消",COUNTIFS($A$8:$A$107,G107,$E$8:$E$107,"確定")&lt;&gt;1),"有効な逆移動の元は確定が必要",IF(AND(F107="逆移動",E107="取消",COUNTIFS($A$8:$A$107,G107,$E$8:$E$107,"確定")+COUNTIFS($A$8:$A$107,G107,$E$8:$E$107,"取消")&lt;&gt;1),"取消済の逆移動も元の状態を確認",IF(AND(F107="逆移動",COUNTIFS($A$8:$A$107,G107,$C$8:$C$107,"&lt;&gt;"&amp;C107)&lt;&gt;1),"逆移動は元と反対の入出区分",IF(AND(F107="逆移動",B107&lt;SUMIFS($B$8:$B$107,$A$8:$A$107,G107)),"逆移動日が元より前",IF(AND(F107="逆移動",SUMIFS($D$8:$D$107,$F$8:$F$107,"逆移動",$G$8:$G$107,G107,$E$8:$E$107,"確定")&gt;SUMIFS($D$8:$D$107,$A$8:$A$107,G107)),"確定逆移動の合計が元数量を超過","確認済み")))))))))))))))))))))))</f>
        <v/>
      </c>
      <c r="N107" s="1" t="str">
        <f aca="false">IF(M107="","",IF(M107="確認済み",0,1))</f>
        <v/>
      </c>
      <c r="O107" s="1" t="n">
        <f aca="false">IF(COUNTA(A107:H107)=0,IF(AND(M107="",N107="",I107="",J107="",K107="",L107=""),0,1),IF(NOT(AND(ISTEXT(M107),M107=IF(COUNTA(A107:H107)=0,"",IF(NOT(AND(ISTEXT(A107),LEN(A107)=8,EXACT(LEFT(A107,4),"MOV-"),ISNUMBER(FIND(MID(A107,5,1)&amp;"x","0x1x2x3x4x5x6x7x8x9x")),ISNUMBER(FIND(MID(A107,6,1)&amp;"x","0x1x2x3x4x5x6x7x8x9x")),ISNUMBER(FIND(MID(A107,7,1)&amp;"x","0x1x2x3x4x5x6x7x8x9x")),ISNUMBER(FIND(MID(A107,8,1)&amp;"x","0x1x2x3x4x5x6x7x8x9x")))),"IDはMOV-と半角数字4桁",IF(COUNTIFS($A$8:$A$107,A107)&gt;1,"記録IDが重複",IF(NOT(IF(ISNUMBER(B107),AND(B107&gt;=43831,B107&lt;73051,B107=INT(B107)),FALSE())),"発生日は時刻なしで必須",IF(NOT(OR(C107="入庫",C107="出庫")),"入出区分を確認",IF(NOT(OR(E107="確定",E107="取消",E107="未確認")),"状態を確認",IF(NOT(OR(F107="新規",F107="訂正",F107="逆移動")),"種別を確認",IF(AND(E107&lt;&gt;"未確認",NOT(IF(ISNUMBER(D107),AND(D107&gt;=1,D107&lt;=1000000,D107=INT(D107)),FALSE()))),"確定/取消の数量は1〜100万個の整数",IF(AND(E107="未確認",COUNTA(D107)&gt;0),"未確認の数量は空欄",IF(NOT(IF(ISNUMBER(H107),AND(H107&gt;=43831,H107&lt;73051,H107=INT(H107)),FALSE())),"記録確認日は時刻なしで必須",IF(OR(B107&gt;H107,H107&gt;入出庫集計!$B$4),"発生日≦確認日≦基準日を確認",IF(AND(F107="新規",COUNTA(G107)&gt;0),"新規の参照元は空欄",IF(AND(F107&lt;&gt;"新規",NOT(AND(ISTEXT(G107),LEN(G107)=8,EXACT(LEFT(G107,4),"MOV-"),ISNUMBER(FIND(MID(G107,5,1)&amp;"x","0x1x2x3x4x5x6x7x8x9x")),ISNUMBER(FIND(MID(G107,6,1)&amp;"x","0x1x2x3x4x5x6x7x8x9x")),ISNUMBER(FIND(MID(G107,7,1)&amp;"x","0x1x2x3x4x5x6x7x8x9x")),ISNUMBER(FIND(MID(G107,8,1)&amp;"x","0x1x2x3x4x5x6x7x8x9x"))))),"訂正/逆移動の参照元IDが必須",IF(AND(F107&lt;&gt;"新規",G107&gt;=A107),"参照元は自分より小さいID",IF(AND(F107&lt;&gt;"新規",COUNTIFS($A$8:$A$107,G107)&lt;&gt;1),"参照元が一意にありません",IF(AND(F107&lt;&gt;"新規",COUNTIFS($A$8:$A$107,G107,$F$8:$F$107,"新規")+COUNTIFS($A$8:$A$107,G107,$F$8:$F$107,"訂正")&lt;&gt;1),"逆移動を訂正/逆移動の元にできません",IF(AND(F107="訂正",COUNTIFS($A$8:$A$107,G107,$E$8:$E$107,"取消")&lt;&gt;1),"訂正の参照元は取消済が必要",IF(AND(F107="訂正",COUNTIFS($F$8:$F$107,"訂正",$G$8:$G$107,G107)&gt;1),"同じ元記録への訂正は1行まで",IF(AND(F107="逆移動",E107&lt;&gt;"取消",COUNTIFS($A$8:$A$107,G107,$E$8:$E$107,"確定")&lt;&gt;1),"有効な逆移動の元は確定が必要",IF(AND(F107="逆移動",E107="取消",COUNTIFS($A$8:$A$107,G107,$E$8:$E$107,"確定")+COUNTIFS($A$8:$A$107,G107,$E$8:$E$107,"取消")&lt;&gt;1),"取消済の逆移動も元の状態を確認",IF(AND(F107="逆移動",COUNTIFS($A$8:$A$107,G107,$C$8:$C$107,"&lt;&gt;"&amp;C107)&lt;&gt;1),"逆移動は元と反対の入出区分",IF(AND(F107="逆移動",B107&lt;SUMIFS($B$8:$B$107,$A$8:$A$107,G107)),"逆移動日が元より前",IF(AND(F107="逆移動",SUMIFS($D$8:$D$107,$F$8:$F$107,"逆移動",$G$8:$G$107,G107,$E$8:$E$107,"確定")&gt;SUMIFS($D$8:$D$107,$A$8:$A$107,G107)),"確定逆移動の合計が元数量を超過","確認済み"))))))))))))))))))))))),ISNUMBER(N107),N107=IF(M107="確認済み",0,1))),1,IF(N107&lt;&gt;0,0,IF(AND(ISNUMBER(I107),I107=IF(AND(B107&gt;=入出庫集計!$B$3,B107&lt;=入出庫集計!$E$3),1,0),IF(OR(I107&lt;&gt;1,E107="未確認"),ISTEXT(J107),ISNUMBER(J107)),J107=IF(I107&lt;&gt;1,"",IF(E107="未確認","",IF(AND(E107="確定",C107="入庫"),D107,0))),IF(OR(I107&lt;&gt;1,E107="未確認"),ISTEXT(K107),ISNUMBER(K107)),K107=IF(I107&lt;&gt;1,"",IF(E107="未確認","",IF(AND(E107="確定",C107="出庫"),D107,0))),ISNUMBER(L107),L107=IF(AND(I107=1,E107="未確認"),1,0)),0,1))))</f>
        <v>0</v>
      </c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customFormat="false" ht="23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customFormat="false" ht="23" hidden="false" customHeight="true" outlineLevel="0" collapsed="false">
      <c r="A111" s="1" t="s">
        <v>61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customFormat="false" ht="23" hidden="false" customHeight="true" outlineLevel="0" collapsed="false">
      <c r="A112" s="1" t="s">
        <v>62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customFormat="false" ht="23" hidden="false" customHeight="true" outlineLevel="0" collapsed="false">
      <c r="A113" s="1" t="s">
        <v>63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customFormat="false" ht="23" hidden="false" customHeight="true" outlineLevel="0" collapsed="false">
      <c r="A114" s="1" t="s">
        <v>64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customFormat="false" ht="23" hidden="false" customHeight="true" outlineLevel="0" collapsed="false">
      <c r="A115" s="1" t="s">
        <v>65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customFormat="false" ht="23" hidden="false" customHeight="true" outlineLevel="0" collapsed="false">
      <c r="A116" s="1" t="s">
        <v>66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customFormat="false" ht="23" hidden="false" customHeight="true" outlineLevel="0" collapsed="false">
      <c r="A117" s="1" t="s">
        <v>67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customFormat="false" ht="23" hidden="false" customHeight="true" outlineLevel="0" collapsed="false">
      <c r="A118" s="1" t="s">
        <v>68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customFormat="false" ht="23" hidden="false" customHeight="true" outlineLevel="0" collapsed="false">
      <c r="A119" s="1" t="s">
        <v>69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customFormat="false" ht="23" hidden="false" customHeight="true" outlineLevel="0" collapsed="false">
      <c r="A120" s="1" t="s">
        <v>70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customFormat="false" ht="23" hidden="false" customHeight="true" outlineLevel="0" collapsed="false">
      <c r="A121" s="1" t="s">
        <v>71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customFormat="false" ht="23" hidden="false" customHeight="true" outlineLevel="0" collapsed="false">
      <c r="A122" s="1" t="s">
        <v>72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customFormat="false" ht="23" hidden="false" customHeight="true" outlineLevel="0" collapsed="false">
      <c r="A123" s="1" t="s">
        <v>73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customFormat="false" ht="23" hidden="false" customHeight="true" outlineLevel="0" collapsed="false">
      <c r="A124" s="1" t="s">
        <v>74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customFormat="false" ht="23" hidden="false" customHeight="true" outlineLevel="0" collapsed="false">
      <c r="A125" s="15" t="s">
        <v>75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</sheetData>
  <mergeCells count="1">
    <mergeCell ref="A2:I2"/>
  </mergeCells>
  <conditionalFormatting sqref="M8:O107">
    <cfRule type="expression" priority="2" aboveAverage="0" equalAverage="0" bottom="0" percent="0" rank="0" text="" dxfId="1">
      <formula>AND($M8&lt;&gt;"",$M8&lt;&gt;"確認済み")</formula>
    </cfRule>
  </conditionalFormatting>
  <dataValidations count="3">
    <dataValidation allowBlank="false" errorStyle="stop" operator="between" showDropDown="false" showErrorMessage="false" showInputMessage="false" sqref="C8:C107" type="list">
      <formula1>"入庫,出庫"</formula1>
      <formula2>0</formula2>
    </dataValidation>
    <dataValidation allowBlank="false" errorStyle="stop" operator="between" showDropDown="false" showErrorMessage="false" showInputMessage="false" sqref="E8:E107" type="list">
      <formula1>"確定,取消,未確認"</formula1>
      <formula2>0</formula2>
    </dataValidation>
    <dataValidation allowBlank="false" errorStyle="stop" operator="between" showDropDown="false" showErrorMessage="false" showInputMessage="false" sqref="F8:F107" type="list">
      <formula1>"新規,訂正,逆移動"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2026-10-16T10:46:21Z</dcterms:modified>
  <cp:revision>1</cp:revision>
  <dc:subject/>
  <dc:title/>
</cp:coreProperties>
</file>