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棚卸集計" sheetId="1" state="visible" r:id="rId3"/>
    <sheet name="数え取り用紙" sheetId="2" state="visible" r:id="rId4"/>
    <sheet name="数量記録" sheetId="3" state="visible" r:id="rId5"/>
  </sheets>
  <definedNames>
    <definedName function="false" hidden="false" localSheetId="1" name="_xlnm.Print_Area" vbProcedure="false">数え取り用紙!$A$1:$D$16</definedName>
    <definedName function="false" hidden="false" localSheetId="1" name="_xlnm.Print_Titles" vbProcedure="false">数え取り用紙!$7:$7</definedName>
    <definedName function="false" hidden="false" localSheetId="0" name="_xlnm.Print_Area" vbProcedure="false">棚卸集計!$A$1:$I$18</definedName>
    <definedName function="false" hidden="false" localSheetId="0" name="_xlnm.Print_Titles" vbProcedure="false">棚卸集計!$9:$9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<sst xmlns="http://schemas.openxmlformats.org/spreadsheetml/2006/main" count="130" uniqueCount="77">
  <si>
    <t xml:space="preserve">棚卸の照合結果</t>
  </si>
  <si>
    <t xml:space="preserve">日付の前提</t>
  </si>
  <si>
    <t xml:space="preserve">入力の前提</t>
  </si>
  <si>
    <t xml:space="preserve">棚卸基準日</t>
  </si>
  <si>
    <t xml:space="preserve">記録確認基準日</t>
  </si>
  <si>
    <t xml:space="preserve">同じ基準時点・単一場所・整数個。差異は採用実棚−帳簿。調整・承認・仕訳は別手順。</t>
  </si>
  <si>
    <t xml:space="preserve">登録品目（件）</t>
  </si>
  <si>
    <t xml:space="preserve">比較済（件）</t>
  </si>
  <si>
    <t xml:space="preserve">一致（件）</t>
  </si>
  <si>
    <t xml:space="preserve">差異あり（件）</t>
  </si>
  <si>
    <t xml:space="preserve">比較済の不足（個）</t>
  </si>
  <si>
    <t xml:space="preserve">比較済の過剰（個）</t>
  </si>
  <si>
    <t xml:space="preserve">比較保留（件）</t>
  </si>
  <si>
    <t xml:space="preserve">比較済の差引（個）</t>
  </si>
  <si>
    <t xml:space="preserve">全品目の差引（個）</t>
  </si>
  <si>
    <r>
      <rPr>
        <sz val="11"/>
        <color rgb="FF20283F"/>
        <rFont val="Noto Sans JP"/>
        <family val="2"/>
      </rPr>
      <t xml:space="preserve">数量記録の黄色欄を編集。再数待ちは初回値を残し保留。未確認を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個へ埋めません。</t>
    </r>
  </si>
  <si>
    <r>
      <rPr>
        <b val="true"/>
        <sz val="11"/>
        <color rgb="FFFFFFFF"/>
        <rFont val="Noto Sans JP"/>
        <family val="2"/>
      </rPr>
      <t xml:space="preserve">品目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</si>
  <si>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帳簿（個）</t>
  </si>
  <si>
    <t xml:space="preserve">初回実棚（個）</t>
  </si>
  <si>
    <t xml:space="preserve">再数（個）</t>
  </si>
  <si>
    <t xml:space="preserve">採用実棚（個）</t>
  </si>
  <si>
    <t xml:space="preserve">差異（個）</t>
  </si>
  <si>
    <t xml:space="preserve">不足（個）</t>
  </si>
  <si>
    <t xml:space="preserve">過剰（個）</t>
  </si>
  <si>
    <t xml:space="preserve">判定</t>
  </si>
  <si>
    <t xml:space="preserve">数量を数えて記録する</t>
  </si>
  <si>
    <r>
      <rPr>
        <sz val="11"/>
        <color rgb="FF20283F"/>
        <rFont val="Noto Sans JP"/>
        <family val="2"/>
      </rPr>
      <t xml:space="preserve">数量欄は印刷後に記入。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個も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と記入し、空欄は未確認。帳簿数量は載せていません。</t>
    </r>
  </si>
  <si>
    <t xml:space="preserve">用紙番号・場所・担当・時点の根拠は別途管理。記入後は「数量記録」へ転記し原本照合。</t>
  </si>
  <si>
    <t xml:space="preserve">確認メモ</t>
  </si>
  <si>
    <t xml:space="preserve">初回と再数の記録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</si>
  <si>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品目。同じ基準時点の数量と確認根拠をそろえます。</t>
    </r>
  </si>
  <si>
    <r>
      <rPr>
        <sz val="11"/>
        <color rgb="FF20283F"/>
        <rFont val="Noto Sans JP"/>
        <family val="2"/>
      </rPr>
      <t xml:space="preserve">再数不要は対象外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数量空欄。再数必要は初回確認済みが必須、再数未確認なら採用と差異を保留。</t>
    </r>
  </si>
  <si>
    <t xml:space="preserve">帳簿区分</t>
  </si>
  <si>
    <t xml:space="preserve">初回区分</t>
  </si>
  <si>
    <t xml:space="preserve">再数要否</t>
  </si>
  <si>
    <t xml:space="preserve">再数区分</t>
  </si>
  <si>
    <t xml:space="preserve">時点照合</t>
  </si>
  <si>
    <t xml:space="preserve">記録確認日</t>
  </si>
  <si>
    <t xml:space="preserve">入力の確認</t>
  </si>
  <si>
    <t xml:space="preserve">入力不備</t>
  </si>
  <si>
    <t xml:space="preserve">計算の前提</t>
  </si>
  <si>
    <t xml:space="preserve">SKU-0001</t>
  </si>
  <si>
    <t xml:space="preserve">確認済</t>
  </si>
  <si>
    <t xml:space="preserve">不要</t>
  </si>
  <si>
    <t xml:space="preserve">対象外</t>
  </si>
  <si>
    <t xml:space="preserve">SKU-0002</t>
  </si>
  <si>
    <t xml:space="preserve">必要</t>
  </si>
  <si>
    <t xml:space="preserve">SKU-0003</t>
  </si>
  <si>
    <t xml:space="preserve">SKU-0004</t>
  </si>
  <si>
    <t xml:space="preserve">未確認</t>
  </si>
  <si>
    <t xml:space="preserve">SKU-0005</t>
  </si>
  <si>
    <t xml:space="preserve">SKU-0006</t>
  </si>
  <si>
    <t xml:space="preserve">SKU-0007</t>
  </si>
  <si>
    <t xml:space="preserve">SKU-0008</t>
  </si>
  <si>
    <t xml:space="preserve">SKU-0009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</si>
  <si>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品目、単一場所、単位は整数個。同じ基準時点の帳簿と実棚を照合。</t>
    </r>
    <r>
      <rPr>
        <sz val="11"/>
        <color rgb="FF20283F"/>
        <rFont val="Arial"/>
        <family val="0"/>
        <charset val="1"/>
      </rPr>
      <t xml:space="preserve">SKU-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</t>
    </r>
  </si>
  <si>
    <r>
      <rPr>
        <sz val="11"/>
        <color rgb="FF20283F"/>
        <rFont val="Noto Sans JP"/>
        <family val="2"/>
      </rPr>
      <t xml:space="preserve">初回数量を残し、再数必要なら再数確認まで採用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差異を保留。</t>
    </r>
    <r>
      <rPr>
        <sz val="11"/>
        <color rgb="FF20283F"/>
        <rFont val="Arial"/>
        <family val="0"/>
        <charset val="1"/>
      </rPr>
      <t xml:space="preserve">2</t>
    </r>
    <r>
      <rPr>
        <sz val="11"/>
        <color rgb="FF20283F"/>
        <rFont val="Noto Sans JP"/>
        <family val="2"/>
      </rPr>
      <t xml:space="preserve">回の数量を合計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平均しません。</t>
    </r>
  </si>
  <si>
    <r>
      <rPr>
        <sz val="11"/>
        <color rgb="FF20283F"/>
        <rFont val="Noto Sans JP"/>
        <family val="2"/>
      </rPr>
      <t xml:space="preserve">再数不要は区分対象外・数量空欄。必要は初回確認済みが必須で、再数区分は確認済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未確認。</t>
    </r>
  </si>
  <si>
    <r>
      <rPr>
        <sz val="11"/>
        <color rgb="FF20283F"/>
        <rFont val="Noto Sans JP"/>
        <family val="2"/>
      </rPr>
      <t xml:space="preserve">帳簿は</t>
    </r>
    <r>
      <rPr>
        <sz val="11"/>
        <color rgb="FF20283F"/>
        <rFont val="Arial"/>
        <family val="0"/>
        <charset val="1"/>
      </rPr>
      <t xml:space="preserve">±100</t>
    </r>
    <r>
      <rPr>
        <sz val="11"/>
        <color rgb="FF20283F"/>
        <rFont val="Noto Sans JP"/>
        <family val="2"/>
      </rPr>
      <t xml:space="preserve">万、初回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再数は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万個の整数。未確認は数量空欄、既知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は数値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</si>
  <si>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Noto Sans JP"/>
        <family val="2"/>
      </rPr>
      <t xml:space="preserve">時点未確認なら採用実棚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差異を保留。後日カウント時の入出庫を本表で自動補正しません。</t>
    </r>
  </si>
  <si>
    <t xml:space="preserve">同時点へそろえた根拠を別保管。棚卸中の入出庫停止、混入防止と網羅性の確認は現場手順で管理。</t>
  </si>
  <si>
    <t xml:space="preserve">差異＝採用実棚−帳簿。不足＝負の差異の絶対値、過剰＝正の差異。過不足を相殺しません。</t>
  </si>
  <si>
    <r>
      <rPr>
        <sz val="11"/>
        <color rgb="FF20283F"/>
        <rFont val="Noto Sans JP"/>
        <family val="2"/>
      </rPr>
      <t xml:space="preserve">帳簿不明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負数は差異を保留。負数を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に丸めず、原資料を照合して原因を確認。</t>
    </r>
  </si>
  <si>
    <r>
      <rPr>
        <sz val="11"/>
        <color rgb="FF20283F"/>
        <rFont val="Noto Sans JP"/>
        <family val="2"/>
      </rPr>
      <t xml:space="preserve">判定順は時点未確認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実棚未確認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再数待ち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帳簿未確認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帳簿負数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一致または差異あり。</t>
    </r>
  </si>
  <si>
    <r>
      <rPr>
        <sz val="11"/>
        <color rgb="FF20283F"/>
        <rFont val="Noto Sans JP"/>
        <family val="2"/>
      </rPr>
      <t xml:space="preserve">登録＝比較済＋比較保留、比較済＝一致＋差異あり。差引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不足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過剰は同じ比較済品目だけ。</t>
    </r>
  </si>
  <si>
    <r>
      <rPr>
        <sz val="11"/>
        <color rgb="FF20283F"/>
        <rFont val="Noto Sans JP"/>
        <family val="2"/>
      </rPr>
      <t xml:space="preserve">比較済差引は一部小計。比較済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件は対象なし、全品目差引は保留品目があれば判定保留。</t>
    </r>
  </si>
  <si>
    <r>
      <rPr>
        <sz val="11"/>
        <color rgb="FF20283F"/>
        <rFont val="Noto Sans JP"/>
        <family val="2"/>
      </rPr>
      <t xml:space="preserve">記録確認日は基準日以上・確認基準日以下、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年で時刻なし。数量の実際の基準時点とは別。</t>
    </r>
  </si>
  <si>
    <r>
      <rPr>
        <sz val="11"/>
        <color rgb="FF20283F"/>
        <rFont val="Noto Sans JP"/>
        <family val="2"/>
      </rPr>
      <t xml:space="preserve">日付を変えて当時の状態を復元しません。数量の根拠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時点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再数理由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訂正前コピーを別保管。</t>
    </r>
  </si>
  <si>
    <r>
      <rPr>
        <sz val="11"/>
        <color rgb="FF20283F"/>
        <rFont val="Noto Sans JP"/>
        <family val="2"/>
      </rPr>
      <t xml:space="preserve">差異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は登録品目の照合結果だけ。未登録の現物、同一品の別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、場所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単位の混在は別に検査。</t>
    </r>
  </si>
  <si>
    <t xml:space="preserve">差異は調整承認や仕訳ではありません。原因調査・承認・正規システムの処理は別手順。</t>
  </si>
  <si>
    <r>
      <rPr>
        <sz val="11"/>
        <color rgb="FF20283F"/>
        <rFont val="Noto Sans JP"/>
        <family val="2"/>
      </rPr>
      <t xml:space="preserve">数え取り用紙は帳簿数量を出さない印刷用。ブック内の帳簿はアクセス制御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匿名化で保護されません。</t>
    </r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</si>
  <si>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J</t>
    </r>
    <r>
      <rPr>
        <sz val="11"/>
        <color rgb="FF20283F"/>
        <rFont val="Noto Sans JP"/>
        <family val="2"/>
      </rPr>
      <t xml:space="preserve">だけを編集。行全体で並べ替え、未使用行は</t>
    </r>
    <r>
      <rPr>
        <sz val="11"/>
        <color rgb="FF20283F"/>
        <rFont val="Arial"/>
        <family val="0"/>
        <charset val="1"/>
      </rPr>
      <t xml:space="preserve">10</t>
    </r>
    <r>
      <rPr>
        <sz val="11"/>
        <color rgb="FF20283F"/>
        <rFont val="Noto Sans JP"/>
        <family val="2"/>
      </rPr>
      <t xml:space="preserve">欄とも空欄。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品目で自動拡張なし。</t>
    </r>
  </si>
  <si>
    <r>
      <rPr>
        <sz val="11"/>
        <color rgb="FF20283F"/>
        <rFont val="Noto Sans JP"/>
        <family val="2"/>
      </rPr>
      <t xml:space="preserve">棚卸集計</t>
    </r>
    <r>
      <rPr>
        <sz val="11"/>
        <color rgb="FF20283F"/>
        <rFont val="Arial"/>
        <family val="0"/>
        <charset val="1"/>
      </rPr>
      <t xml:space="preserve">A1:I18/</t>
    </r>
    <r>
      <rPr>
        <sz val="11"/>
        <color rgb="FF20283F"/>
        <rFont val="Noto Sans JP"/>
        <family val="2"/>
      </rPr>
      <t xml:space="preserve">最大</t>
    </r>
    <r>
      <rPr>
        <sz val="11"/>
        <color rgb="FF20283F"/>
        <rFont val="Arial"/>
        <family val="0"/>
        <charset val="1"/>
      </rPr>
      <t xml:space="preserve">I59</t>
    </r>
    <r>
      <rPr>
        <sz val="11"/>
        <color rgb="FF20283F"/>
        <rFont val="Noto Sans JP"/>
        <family val="2"/>
      </rPr>
      <t xml:space="preserve">、数え取り用紙</t>
    </r>
    <r>
      <rPr>
        <sz val="11"/>
        <color rgb="FF20283F"/>
        <rFont val="Arial"/>
        <family val="0"/>
        <charset val="1"/>
      </rPr>
      <t xml:space="preserve">A1:D16/</t>
    </r>
    <r>
      <rPr>
        <sz val="11"/>
        <color rgb="FF20283F"/>
        <rFont val="Noto Sans JP"/>
        <family val="2"/>
      </rPr>
      <t xml:space="preserve">最大</t>
    </r>
    <r>
      <rPr>
        <sz val="11"/>
        <color rgb="FF20283F"/>
        <rFont val="Arial"/>
        <family val="0"/>
        <charset val="1"/>
      </rPr>
      <t xml:space="preserve">D57</t>
    </r>
    <r>
      <rPr>
        <sz val="11"/>
        <color rgb="FF20283F"/>
        <rFont val="Noto Sans JP"/>
        <family val="2"/>
      </rPr>
      <t xml:space="preserve">。各シートだけを選択して印刷。</t>
    </r>
  </si>
  <si>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1/</t>
    </r>
    <r>
      <rPr>
        <sz val="11"/>
        <color rgb="FF20283F"/>
        <rFont val="Noto Sans JP"/>
        <family val="2"/>
      </rPr>
      <t xml:space="preserve">縦固定なし。集計見出し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行目、用紙見出し</t>
    </r>
    <r>
      <rPr>
        <sz val="11"/>
        <color rgb="FF20283F"/>
        <rFont val="Arial"/>
        <family val="0"/>
        <charset val="1"/>
      </rPr>
      <t xml:space="preserve">7</t>
    </r>
    <r>
      <rPr>
        <sz val="11"/>
        <color rgb="FF20283F"/>
        <rFont val="Noto Sans JP"/>
        <family val="2"/>
      </rPr>
      <t xml:space="preserve">行目繰返し。</t>
    </r>
    <r>
      <rPr>
        <sz val="11"/>
        <color rgb="FF20283F"/>
        <rFont val="Arial"/>
        <family val="0"/>
        <charset val="1"/>
      </rPr>
      <t xml:space="preserve">Office/</t>
    </r>
    <r>
      <rPr>
        <sz val="11"/>
        <color rgb="FF20283F"/>
        <rFont val="Noto Sans JP"/>
        <family val="2"/>
      </rPr>
      <t xml:space="preserve">実印刷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業務受入は未確認。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</si>
  <si>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1/CC0 https://creativecommons.org/publicdomain/zero/1.0/ </t>
    </r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</si>
  <si>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Arial"/>
        <family val="0"/>
        <charset val="1"/>
      </rPr>
      <t xml:space="preserve">Microsoft </t>
    </r>
    <r>
      <rPr>
        <sz val="11"/>
        <color rgb="FF20283F"/>
        <rFont val="Noto Sans JP"/>
        <family val="2"/>
      </rPr>
      <t xml:space="preserve">棚卸記録 </t>
    </r>
    <r>
      <rPr>
        <sz val="11"/>
        <color rgb="FF20283F"/>
        <rFont val="Arial"/>
        <family val="0"/>
        <charset val="1"/>
      </rPr>
      <t xml:space="preserve">https://learn.microsoft.com/en-us/dynamics365/business-central/inventory-how-count-inventory-with-documents</t>
    </r>
  </si>
  <si>
    <t xml:space="preserve">Microsoft COUNTIFS https://support.microsoft.com/en-us/excel/functions/countifs-function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</si>
</sst>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;\(#,##0\);0"/>
    <numFmt numFmtId="167" formatCode="@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AD2E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AD2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8" min="1" style="0" width="20"/>
    <col collapsed="false" customWidth="true" hidden="false" outlineLevel="0" max="9" min="9" style="0" width="25"/>
    <col collapsed="false" customWidth="true" hidden="false" outlineLevel="0" max="12" min="10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2" hidden="false" customHeight="true" outlineLevel="0" collapsed="false">
      <c r="A2" s="2" t="s">
        <v>0</v>
      </c>
      <c r="B2" s="3"/>
      <c r="C2" s="3"/>
      <c r="D2" s="3"/>
      <c r="E2" s="3"/>
      <c r="F2" s="3"/>
      <c r="G2" s="3"/>
      <c r="H2" s="3"/>
      <c r="I2" s="3"/>
      <c r="J2" s="1"/>
      <c r="K2" s="1" t="s">
        <v>1</v>
      </c>
      <c r="L2" s="1" t="s">
        <v>2</v>
      </c>
    </row>
    <row r="3" customFormat="false" ht="25" hidden="false" customHeight="true" outlineLevel="0" collapsed="false">
      <c r="A3" s="1" t="s">
        <v>3</v>
      </c>
      <c r="B3" s="4" t="n">
        <v>46326</v>
      </c>
      <c r="C3" s="1"/>
      <c r="D3" s="1" t="s">
        <v>4</v>
      </c>
      <c r="E3" s="4" t="n">
        <v>46331</v>
      </c>
      <c r="F3" s="1"/>
      <c r="G3" s="1"/>
      <c r="H3" s="1" t="str">
        <f aca="false">IF(L3=0,"入力不備なし","入力を確認")</f>
        <v>入力不備なし</v>
      </c>
      <c r="I3" s="1"/>
      <c r="J3" s="1"/>
      <c r="K3" s="1" t="n">
        <f aca="false">IF(AND(IF(ISNUMBER(B3),AND(B3&gt;=43831,B3&lt;=73050,B3=INT(B3)),FALSE()),IF(ISNUMBER(E3),AND(E3&gt;=43831,E3&lt;=73050,E3=INT(E3)),FALSE()),B3&lt;=E3),0,1)</f>
        <v>0</v>
      </c>
      <c r="L3" s="1" t="n">
        <f aca="false">IF(AND(ISNUMBER(K3),K3=IF(AND(IF(ISNUMBER(B3),AND(B3&gt;=43831,B3&lt;=73050,B3=INT(B3)),FALSE()),IF(ISNUMBER(E3),AND(E3&gt;=43831,E3&lt;=73050,E3=INT(E3)),FALSE()),B3&lt;=E3),0,1)),K3,1)+SUM(数量記録!Q8:R57)+IF(COUNT(数量記録!R8:R57)=50,0,1)</f>
        <v>0</v>
      </c>
    </row>
    <row r="4" customFormat="false" ht="25" hidden="false" customHeight="true" outlineLevel="0" collapsed="false">
      <c r="A4" s="1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5" hidden="false" customHeight="true" outlineLevel="0" collapsed="false">
      <c r="A5" s="1" t="s">
        <v>6</v>
      </c>
      <c r="B5" s="1" t="n">
        <f aca="false">IF($L$3&lt;&gt;0,NA(),COUNTIFS(数量記録!P8:P57,"確認済み"))</f>
        <v>9</v>
      </c>
      <c r="C5" s="1"/>
      <c r="D5" s="1" t="s">
        <v>7</v>
      </c>
      <c r="E5" s="1" t="n">
        <f aca="false">IF($L$3&lt;&gt;0,NA(),COUNT(数量記録!L8:L57))</f>
        <v>4</v>
      </c>
      <c r="F5" s="1"/>
      <c r="G5" s="1" t="s">
        <v>8</v>
      </c>
      <c r="H5" s="1" t="n">
        <f aca="false">IF($L$3&lt;&gt;0,NA(),COUNTIFS(数量記録!O8:O57,"一致"))</f>
        <v>2</v>
      </c>
      <c r="I5" s="1"/>
      <c r="J5" s="1"/>
      <c r="K5" s="1"/>
      <c r="L5" s="1"/>
    </row>
    <row r="6" customFormat="false" ht="25" hidden="false" customHeight="true" outlineLevel="0" collapsed="false">
      <c r="A6" s="1" t="s">
        <v>9</v>
      </c>
      <c r="B6" s="1" t="n">
        <f aca="false">IF($L$3&lt;&gt;0,NA(),COUNTIFS(数量記録!O8:O57,"差異あり"))</f>
        <v>2</v>
      </c>
      <c r="C6" s="1"/>
      <c r="D6" s="1" t="s">
        <v>10</v>
      </c>
      <c r="E6" s="5" t="n">
        <f aca="false">IF($L$3&lt;&gt;0,NA(),SUM(数量記録!M8:M57))</f>
        <v>2</v>
      </c>
      <c r="F6" s="1"/>
      <c r="G6" s="1" t="s">
        <v>11</v>
      </c>
      <c r="H6" s="5" t="n">
        <f aca="false">IF($L$3&lt;&gt;0,NA(),SUM(数量記録!N8:N57))</f>
        <v>4</v>
      </c>
      <c r="I6" s="1"/>
      <c r="J6" s="1"/>
      <c r="K6" s="1"/>
      <c r="L6" s="1"/>
    </row>
    <row r="7" customFormat="false" ht="25" hidden="false" customHeight="true" outlineLevel="0" collapsed="false">
      <c r="A7" s="1" t="s">
        <v>12</v>
      </c>
      <c r="B7" s="1" t="n">
        <f aca="false">IF($L$3&lt;&gt;0,NA(),B5-E5)</f>
        <v>5</v>
      </c>
      <c r="C7" s="1"/>
      <c r="D7" s="1" t="s">
        <v>13</v>
      </c>
      <c r="E7" s="5" t="n">
        <f aca="false">IF($L$3&lt;&gt;0,NA(),IF(E5=0,"対象なし",SUM(数量記録!L8:L57)))</f>
        <v>2</v>
      </c>
      <c r="F7" s="1"/>
      <c r="G7" s="1" t="s">
        <v>14</v>
      </c>
      <c r="H7" s="5" t="str">
        <f aca="false">IF($L$3&lt;&gt;0,NA(),IF(B5=0,"対象なし",IF(B7&gt;0,"判定保留",E7)))</f>
        <v>判定保留</v>
      </c>
      <c r="I7" s="1"/>
      <c r="J7" s="1"/>
      <c r="K7" s="1"/>
      <c r="L7" s="1"/>
    </row>
    <row r="8" customFormat="false" ht="25" hidden="false" customHeight="true" outlineLevel="0" collapsed="false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Format="false" ht="38" hidden="false" customHeight="true" outlineLevel="0" collapsed="false">
      <c r="A9" s="6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23</v>
      </c>
      <c r="I9" s="6" t="s">
        <v>24</v>
      </c>
      <c r="J9" s="1"/>
      <c r="K9" s="1"/>
      <c r="L9" s="1"/>
    </row>
    <row r="10" customFormat="false" ht="32" hidden="false" customHeight="true" outlineLevel="0" collapsed="false">
      <c r="A10" s="1" t="str">
        <f aca="false">IF($L$3&lt;&gt;0,NA(),IF(COUNTA(数量記録!A8:J8)=0,"",数量記録!A8))</f>
        <v>SKU-0001</v>
      </c>
      <c r="B10" s="5" t="n">
        <f aca="false">IF($L$3&lt;&gt;0,NA(),IF(COUNTA(数量記録!A8:J8)=0,"",IF(COUNTA(数量記録!C8)=0,"",数量記録!C8)))</f>
        <v>100</v>
      </c>
      <c r="C10" s="5" t="n">
        <f aca="false">IF($L$3&lt;&gt;0,NA(),IF(COUNTA(数量記録!A8:J8)=0,"",IF(COUNTA(数量記録!E8)=0,"",数量記録!E8)))</f>
        <v>98</v>
      </c>
      <c r="D10" s="5" t="str">
        <f aca="false">IF($L$3&lt;&gt;0,NA(),IF(COUNTA(数量記録!A8:J8)=0,"",IF(COUNTA(数量記録!H8)=0,"",数量記録!H8)))</f>
        <v/>
      </c>
      <c r="E10" s="5" t="n">
        <f aca="false">IF($L$3&lt;&gt;0,NA(),IF(COUNTA(数量記録!A8:J8)=0,"",数量記録!K8))</f>
        <v>98</v>
      </c>
      <c r="F10" s="5" t="n">
        <f aca="false">IF($L$3&lt;&gt;0,NA(),IF(COUNTA(数量記録!A8:J8)=0,"",数量記録!L8))</f>
        <v>-2</v>
      </c>
      <c r="G10" s="5" t="n">
        <f aca="false">IF($L$3&lt;&gt;0,NA(),IF(COUNTA(数量記録!A8:J8)=0,"",数量記録!M8))</f>
        <v>2</v>
      </c>
      <c r="H10" s="5" t="n">
        <f aca="false">IF($L$3&lt;&gt;0,NA(),IF(COUNTA(数量記録!A8:J8)=0,"",数量記録!N8))</f>
        <v>0</v>
      </c>
      <c r="I10" s="7" t="str">
        <f aca="false">IF($L$3&lt;&gt;0,NA(),IF(COUNTA(数量記録!A8:J8)=0,"",数量記録!O8))</f>
        <v>差異あり</v>
      </c>
      <c r="J10" s="1"/>
      <c r="K10" s="1"/>
      <c r="L10" s="1"/>
    </row>
    <row r="11" customFormat="false" ht="32" hidden="false" customHeight="true" outlineLevel="0" collapsed="false">
      <c r="A11" s="1" t="str">
        <f aca="false">IF($L$3&lt;&gt;0,NA(),IF(COUNTA(数量記録!A9:J9)=0,"",数量記録!A9))</f>
        <v>SKU-0002</v>
      </c>
      <c r="B11" s="5" t="n">
        <f aca="false">IF($L$3&lt;&gt;0,NA(),IF(COUNTA(数量記録!A9:J9)=0,"",IF(COUNTA(数量記録!C9)=0,"",数量記録!C9)))</f>
        <v>50</v>
      </c>
      <c r="C11" s="5" t="n">
        <f aca="false">IF($L$3&lt;&gt;0,NA(),IF(COUNTA(数量記録!A9:J9)=0,"",IF(COUNTA(数量記録!E9)=0,"",数量記録!E9)))</f>
        <v>53</v>
      </c>
      <c r="D11" s="5" t="n">
        <f aca="false">IF($L$3&lt;&gt;0,NA(),IF(COUNTA(数量記録!A9:J9)=0,"",IF(COUNTA(数量記録!H9)=0,"",数量記録!H9)))</f>
        <v>50</v>
      </c>
      <c r="E11" s="5" t="n">
        <f aca="false">IF($L$3&lt;&gt;0,NA(),IF(COUNTA(数量記録!A9:J9)=0,"",数量記録!K9))</f>
        <v>50</v>
      </c>
      <c r="F11" s="5" t="n">
        <f aca="false">IF($L$3&lt;&gt;0,NA(),IF(COUNTA(数量記録!A9:J9)=0,"",数量記録!L9))</f>
        <v>0</v>
      </c>
      <c r="G11" s="5" t="n">
        <f aca="false">IF($L$3&lt;&gt;0,NA(),IF(COUNTA(数量記録!A9:J9)=0,"",数量記録!M9))</f>
        <v>0</v>
      </c>
      <c r="H11" s="5" t="n">
        <f aca="false">IF($L$3&lt;&gt;0,NA(),IF(COUNTA(数量記録!A9:J9)=0,"",数量記録!N9))</f>
        <v>0</v>
      </c>
      <c r="I11" s="7" t="str">
        <f aca="false">IF($L$3&lt;&gt;0,NA(),IF(COUNTA(数量記録!A9:J9)=0,"",数量記録!O9))</f>
        <v>一致</v>
      </c>
      <c r="J11" s="1"/>
      <c r="K11" s="1"/>
      <c r="L11" s="1"/>
    </row>
    <row r="12" customFormat="false" ht="32" hidden="false" customHeight="true" outlineLevel="0" collapsed="false">
      <c r="A12" s="1" t="str">
        <f aca="false">IF($L$3&lt;&gt;0,NA(),IF(COUNTA(数量記録!A10:J10)=0,"",数量記録!A10))</f>
        <v>SKU-0003</v>
      </c>
      <c r="B12" s="5" t="n">
        <f aca="false">IF($L$3&lt;&gt;0,NA(),IF(COUNTA(数量記録!A10:J10)=0,"",IF(COUNTA(数量記録!C10)=0,"",数量記録!C10)))</f>
        <v>0</v>
      </c>
      <c r="C12" s="5" t="n">
        <f aca="false">IF($L$3&lt;&gt;0,NA(),IF(COUNTA(数量記録!A10:J10)=0,"",IF(COUNTA(数量記録!E10)=0,"",数量記録!E10)))</f>
        <v>0</v>
      </c>
      <c r="D12" s="5" t="str">
        <f aca="false">IF($L$3&lt;&gt;0,NA(),IF(COUNTA(数量記録!A10:J10)=0,"",IF(COUNTA(数量記録!H10)=0,"",数量記録!H10)))</f>
        <v/>
      </c>
      <c r="E12" s="5" t="n">
        <f aca="false">IF($L$3&lt;&gt;0,NA(),IF(COUNTA(数量記録!A10:J10)=0,"",数量記録!K10))</f>
        <v>0</v>
      </c>
      <c r="F12" s="5" t="n">
        <f aca="false">IF($L$3&lt;&gt;0,NA(),IF(COUNTA(数量記録!A10:J10)=0,"",数量記録!L10))</f>
        <v>0</v>
      </c>
      <c r="G12" s="5" t="n">
        <f aca="false">IF($L$3&lt;&gt;0,NA(),IF(COUNTA(数量記録!A10:J10)=0,"",数量記録!M10))</f>
        <v>0</v>
      </c>
      <c r="H12" s="5" t="n">
        <f aca="false">IF($L$3&lt;&gt;0,NA(),IF(COUNTA(数量記録!A10:J10)=0,"",数量記録!N10))</f>
        <v>0</v>
      </c>
      <c r="I12" s="7" t="str">
        <f aca="false">IF($L$3&lt;&gt;0,NA(),IF(COUNTA(数量記録!A10:J10)=0,"",数量記録!O10))</f>
        <v>一致</v>
      </c>
      <c r="J12" s="1"/>
      <c r="K12" s="1"/>
      <c r="L12" s="1"/>
    </row>
    <row r="13" customFormat="false" ht="32" hidden="false" customHeight="true" outlineLevel="0" collapsed="false">
      <c r="A13" s="1" t="str">
        <f aca="false">IF($L$3&lt;&gt;0,NA(),IF(COUNTA(数量記録!A11:J11)=0,"",数量記録!A11))</f>
        <v>SKU-0004</v>
      </c>
      <c r="B13" s="5" t="str">
        <f aca="false">IF($L$3&lt;&gt;0,NA(),IF(COUNTA(数量記録!A11:J11)=0,"",IF(COUNTA(数量記録!C11)=0,"",数量記録!C11)))</f>
        <v/>
      </c>
      <c r="C13" s="5" t="n">
        <f aca="false">IF($L$3&lt;&gt;0,NA(),IF(COUNTA(数量記録!A11:J11)=0,"",IF(COUNTA(数量記録!E11)=0,"",数量記録!E11)))</f>
        <v>10</v>
      </c>
      <c r="D13" s="5" t="str">
        <f aca="false">IF($L$3&lt;&gt;0,NA(),IF(COUNTA(数量記録!A11:J11)=0,"",IF(COUNTA(数量記録!H11)=0,"",数量記録!H11)))</f>
        <v/>
      </c>
      <c r="E13" s="5" t="n">
        <f aca="false">IF($L$3&lt;&gt;0,NA(),IF(COUNTA(数量記録!A11:J11)=0,"",数量記録!K11))</f>
        <v>10</v>
      </c>
      <c r="F13" s="5" t="str">
        <f aca="false">IF($L$3&lt;&gt;0,NA(),IF(COUNTA(数量記録!A11:J11)=0,"",数量記録!L11))</f>
        <v/>
      </c>
      <c r="G13" s="5" t="str">
        <f aca="false">IF($L$3&lt;&gt;0,NA(),IF(COUNTA(数量記録!A11:J11)=0,"",数量記録!M11))</f>
        <v/>
      </c>
      <c r="H13" s="5" t="str">
        <f aca="false">IF($L$3&lt;&gt;0,NA(),IF(COUNTA(数量記録!A11:J11)=0,"",数量記録!N11))</f>
        <v/>
      </c>
      <c r="I13" s="7" t="str">
        <f aca="false">IF($L$3&lt;&gt;0,NA(),IF(COUNTA(数量記録!A11:J11)=0,"",数量記録!O11))</f>
        <v>帳簿未確認</v>
      </c>
      <c r="J13" s="1"/>
      <c r="K13" s="1"/>
      <c r="L13" s="1"/>
    </row>
    <row r="14" customFormat="false" ht="32" hidden="false" customHeight="true" outlineLevel="0" collapsed="false">
      <c r="A14" s="1" t="str">
        <f aca="false">IF($L$3&lt;&gt;0,NA(),IF(COUNTA(数量記録!A12:J12)=0,"",数量記録!A12))</f>
        <v>SKU-0005</v>
      </c>
      <c r="B14" s="5" t="n">
        <f aca="false">IF($L$3&lt;&gt;0,NA(),IF(COUNTA(数量記録!A12:J12)=0,"",IF(COUNTA(数量記録!C12)=0,"",数量記録!C12)))</f>
        <v>20</v>
      </c>
      <c r="C14" s="5" t="str">
        <f aca="false">IF($L$3&lt;&gt;0,NA(),IF(COUNTA(数量記録!A12:J12)=0,"",IF(COUNTA(数量記録!E12)=0,"",数量記録!E12)))</f>
        <v/>
      </c>
      <c r="D14" s="5" t="str">
        <f aca="false">IF($L$3&lt;&gt;0,NA(),IF(COUNTA(数量記録!A12:J12)=0,"",IF(COUNTA(数量記録!H12)=0,"",数量記録!H12)))</f>
        <v/>
      </c>
      <c r="E14" s="5" t="str">
        <f aca="false">IF($L$3&lt;&gt;0,NA(),IF(COUNTA(数量記録!A12:J12)=0,"",数量記録!K12))</f>
        <v/>
      </c>
      <c r="F14" s="5" t="str">
        <f aca="false">IF($L$3&lt;&gt;0,NA(),IF(COUNTA(数量記録!A12:J12)=0,"",数量記録!L12))</f>
        <v/>
      </c>
      <c r="G14" s="5" t="str">
        <f aca="false">IF($L$3&lt;&gt;0,NA(),IF(COUNTA(数量記録!A12:J12)=0,"",数量記録!M12))</f>
        <v/>
      </c>
      <c r="H14" s="5" t="str">
        <f aca="false">IF($L$3&lt;&gt;0,NA(),IF(COUNTA(数量記録!A12:J12)=0,"",数量記録!N12))</f>
        <v/>
      </c>
      <c r="I14" s="7" t="str">
        <f aca="false">IF($L$3&lt;&gt;0,NA(),IF(COUNTA(数量記録!A12:J12)=0,"",数量記録!O12))</f>
        <v>実棚未確認</v>
      </c>
      <c r="J14" s="1"/>
      <c r="K14" s="1"/>
      <c r="L14" s="1"/>
    </row>
    <row r="15" customFormat="false" ht="32" hidden="false" customHeight="true" outlineLevel="0" collapsed="false">
      <c r="A15" s="1" t="str">
        <f aca="false">IF($L$3&lt;&gt;0,NA(),IF(COUNTA(数量記録!A13:J13)=0,"",数量記録!A13))</f>
        <v>SKU-0006</v>
      </c>
      <c r="B15" s="5" t="n">
        <f aca="false">IF($L$3&lt;&gt;0,NA(),IF(COUNTA(数量記録!A13:J13)=0,"",IF(COUNTA(数量記録!C13)=0,"",数量記録!C13)))</f>
        <v>30</v>
      </c>
      <c r="C15" s="5" t="n">
        <f aca="false">IF($L$3&lt;&gt;0,NA(),IF(COUNTA(数量記録!A13:J13)=0,"",IF(COUNTA(数量記録!E13)=0,"",数量記録!E13)))</f>
        <v>28</v>
      </c>
      <c r="D15" s="5" t="str">
        <f aca="false">IF($L$3&lt;&gt;0,NA(),IF(COUNTA(数量記録!A13:J13)=0,"",IF(COUNTA(数量記録!H13)=0,"",数量記録!H13)))</f>
        <v/>
      </c>
      <c r="E15" s="5" t="str">
        <f aca="false">IF($L$3&lt;&gt;0,NA(),IF(COUNTA(数量記録!A13:J13)=0,"",数量記録!K13))</f>
        <v/>
      </c>
      <c r="F15" s="5" t="str">
        <f aca="false">IF($L$3&lt;&gt;0,NA(),IF(COUNTA(数量記録!A13:J13)=0,"",数量記録!L13))</f>
        <v/>
      </c>
      <c r="G15" s="5" t="str">
        <f aca="false">IF($L$3&lt;&gt;0,NA(),IF(COUNTA(数量記録!A13:J13)=0,"",数量記録!M13))</f>
        <v/>
      </c>
      <c r="H15" s="5" t="str">
        <f aca="false">IF($L$3&lt;&gt;0,NA(),IF(COUNTA(数量記録!A13:J13)=0,"",数量記録!N13))</f>
        <v/>
      </c>
      <c r="I15" s="7" t="str">
        <f aca="false">IF($L$3&lt;&gt;0,NA(),IF(COUNTA(数量記録!A13:J13)=0,"",数量記録!O13))</f>
        <v>再数待ち</v>
      </c>
      <c r="J15" s="1"/>
      <c r="K15" s="1"/>
      <c r="L15" s="1"/>
    </row>
    <row r="16" customFormat="false" ht="32" hidden="false" customHeight="true" outlineLevel="0" collapsed="false">
      <c r="A16" s="1" t="str">
        <f aca="false">IF($L$3&lt;&gt;0,NA(),IF(COUNTA(数量記録!A14:J14)=0,"",数量記録!A14))</f>
        <v>SKU-0007</v>
      </c>
      <c r="B16" s="5" t="n">
        <f aca="false">IF($L$3&lt;&gt;0,NA(),IF(COUNTA(数量記録!A14:J14)=0,"",IF(COUNTA(数量記録!C14)=0,"",数量記録!C14)))</f>
        <v>-5</v>
      </c>
      <c r="C16" s="5" t="n">
        <f aca="false">IF($L$3&lt;&gt;0,NA(),IF(COUNTA(数量記録!A14:J14)=0,"",IF(COUNTA(数量記録!E14)=0,"",数量記録!E14)))</f>
        <v>0</v>
      </c>
      <c r="D16" s="5" t="str">
        <f aca="false">IF($L$3&lt;&gt;0,NA(),IF(COUNTA(数量記録!A14:J14)=0,"",IF(COUNTA(数量記録!H14)=0,"",数量記録!H14)))</f>
        <v/>
      </c>
      <c r="E16" s="5" t="n">
        <f aca="false">IF($L$3&lt;&gt;0,NA(),IF(COUNTA(数量記録!A14:J14)=0,"",数量記録!K14))</f>
        <v>0</v>
      </c>
      <c r="F16" s="5" t="str">
        <f aca="false">IF($L$3&lt;&gt;0,NA(),IF(COUNTA(数量記録!A14:J14)=0,"",数量記録!L14))</f>
        <v/>
      </c>
      <c r="G16" s="5" t="str">
        <f aca="false">IF($L$3&lt;&gt;0,NA(),IF(COUNTA(数量記録!A14:J14)=0,"",数量記録!M14))</f>
        <v/>
      </c>
      <c r="H16" s="5" t="str">
        <f aca="false">IF($L$3&lt;&gt;0,NA(),IF(COUNTA(数量記録!A14:J14)=0,"",数量記録!N14))</f>
        <v/>
      </c>
      <c r="I16" s="7" t="str">
        <f aca="false">IF($L$3&lt;&gt;0,NA(),IF(COUNTA(数量記録!A14:J14)=0,"",数量記録!O14))</f>
        <v>帳簿負数</v>
      </c>
      <c r="J16" s="1"/>
      <c r="K16" s="1"/>
      <c r="L16" s="1"/>
    </row>
    <row r="17" customFormat="false" ht="32" hidden="false" customHeight="true" outlineLevel="0" collapsed="false">
      <c r="A17" s="1" t="str">
        <f aca="false">IF($L$3&lt;&gt;0,NA(),IF(COUNTA(数量記録!A15:J15)=0,"",数量記録!A15))</f>
        <v>SKU-0008</v>
      </c>
      <c r="B17" s="5" t="n">
        <f aca="false">IF($L$3&lt;&gt;0,NA(),IF(COUNTA(数量記録!A15:J15)=0,"",IF(COUNTA(数量記録!C15)=0,"",数量記録!C15)))</f>
        <v>10</v>
      </c>
      <c r="C17" s="5" t="n">
        <f aca="false">IF($L$3&lt;&gt;0,NA(),IF(COUNTA(数量記録!A15:J15)=0,"",IF(COUNTA(数量記録!E15)=0,"",数量記録!E15)))</f>
        <v>12</v>
      </c>
      <c r="D17" s="5" t="str">
        <f aca="false">IF($L$3&lt;&gt;0,NA(),IF(COUNTA(数量記録!A15:J15)=0,"",IF(COUNTA(数量記録!H15)=0,"",数量記録!H15)))</f>
        <v/>
      </c>
      <c r="E17" s="5" t="str">
        <f aca="false">IF($L$3&lt;&gt;0,NA(),IF(COUNTA(数量記録!A15:J15)=0,"",数量記録!K15))</f>
        <v/>
      </c>
      <c r="F17" s="5" t="str">
        <f aca="false">IF($L$3&lt;&gt;0,NA(),IF(COUNTA(数量記録!A15:J15)=0,"",数量記録!L15))</f>
        <v/>
      </c>
      <c r="G17" s="5" t="str">
        <f aca="false">IF($L$3&lt;&gt;0,NA(),IF(COUNTA(数量記録!A15:J15)=0,"",数量記録!M15))</f>
        <v/>
      </c>
      <c r="H17" s="5" t="str">
        <f aca="false">IF($L$3&lt;&gt;0,NA(),IF(COUNTA(数量記録!A15:J15)=0,"",数量記録!N15))</f>
        <v/>
      </c>
      <c r="I17" s="7" t="str">
        <f aca="false">IF($L$3&lt;&gt;0,NA(),IF(COUNTA(数量記録!A15:J15)=0,"",数量記録!O15))</f>
        <v>時点未確認</v>
      </c>
      <c r="J17" s="1"/>
      <c r="K17" s="1"/>
      <c r="L17" s="1"/>
    </row>
    <row r="18" customFormat="false" ht="32" hidden="false" customHeight="true" outlineLevel="0" collapsed="false">
      <c r="A18" s="1" t="str">
        <f aca="false">IF($L$3&lt;&gt;0,NA(),IF(COUNTA(数量記録!A16:J16)=0,"",数量記録!A16))</f>
        <v>SKU-0009</v>
      </c>
      <c r="B18" s="5" t="n">
        <f aca="false">IF($L$3&lt;&gt;0,NA(),IF(COUNTA(数量記録!A16:J16)=0,"",IF(COUNTA(数量記録!C16)=0,"",数量記録!C16)))</f>
        <v>10</v>
      </c>
      <c r="C18" s="5" t="n">
        <f aca="false">IF($L$3&lt;&gt;0,NA(),IF(COUNTA(数量記録!A16:J16)=0,"",IF(COUNTA(数量記録!E16)=0,"",数量記録!E16)))</f>
        <v>13</v>
      </c>
      <c r="D18" s="5" t="n">
        <f aca="false">IF($L$3&lt;&gt;0,NA(),IF(COUNTA(数量記録!A16:J16)=0,"",IF(COUNTA(数量記録!H16)=0,"",数量記録!H16)))</f>
        <v>14</v>
      </c>
      <c r="E18" s="5" t="n">
        <f aca="false">IF($L$3&lt;&gt;0,NA(),IF(COUNTA(数量記録!A16:J16)=0,"",数量記録!K16))</f>
        <v>14</v>
      </c>
      <c r="F18" s="5" t="n">
        <f aca="false">IF($L$3&lt;&gt;0,NA(),IF(COUNTA(数量記録!A16:J16)=0,"",数量記録!L16))</f>
        <v>4</v>
      </c>
      <c r="G18" s="5" t="n">
        <f aca="false">IF($L$3&lt;&gt;0,NA(),IF(COUNTA(数量記録!A16:J16)=0,"",数量記録!M16))</f>
        <v>0</v>
      </c>
      <c r="H18" s="5" t="n">
        <f aca="false">IF($L$3&lt;&gt;0,NA(),IF(COUNTA(数量記録!A16:J16)=0,"",数量記録!N16))</f>
        <v>4</v>
      </c>
      <c r="I18" s="7" t="str">
        <f aca="false">IF($L$3&lt;&gt;0,NA(),IF(COUNTA(数量記録!A16:J16)=0,"",数量記録!O16))</f>
        <v>差異あり</v>
      </c>
      <c r="J18" s="1"/>
      <c r="K18" s="1"/>
      <c r="L18" s="1"/>
    </row>
    <row r="19" customFormat="false" ht="32" hidden="false" customHeight="true" outlineLevel="0" collapsed="false">
      <c r="A19" s="1" t="str">
        <f aca="false">IF($L$3&lt;&gt;0,NA(),IF(COUNTA(数量記録!A17:J17)=0,"",数量記録!A17))</f>
        <v/>
      </c>
      <c r="B19" s="5" t="str">
        <f aca="false">IF($L$3&lt;&gt;0,NA(),IF(COUNTA(数量記録!A17:J17)=0,"",IF(COUNTA(数量記録!C17)=0,"",数量記録!C17)))</f>
        <v/>
      </c>
      <c r="C19" s="5" t="str">
        <f aca="false">IF($L$3&lt;&gt;0,NA(),IF(COUNTA(数量記録!A17:J17)=0,"",IF(COUNTA(数量記録!E17)=0,"",数量記録!E17)))</f>
        <v/>
      </c>
      <c r="D19" s="5" t="str">
        <f aca="false">IF($L$3&lt;&gt;0,NA(),IF(COUNTA(数量記録!A17:J17)=0,"",IF(COUNTA(数量記録!H17)=0,"",数量記録!H17)))</f>
        <v/>
      </c>
      <c r="E19" s="5" t="str">
        <f aca="false">IF($L$3&lt;&gt;0,NA(),IF(COUNTA(数量記録!A17:J17)=0,"",数量記録!K17))</f>
        <v/>
      </c>
      <c r="F19" s="5" t="str">
        <f aca="false">IF($L$3&lt;&gt;0,NA(),IF(COUNTA(数量記録!A17:J17)=0,"",数量記録!L17))</f>
        <v/>
      </c>
      <c r="G19" s="5" t="str">
        <f aca="false">IF($L$3&lt;&gt;0,NA(),IF(COUNTA(数量記録!A17:J17)=0,"",数量記録!M17))</f>
        <v/>
      </c>
      <c r="H19" s="5" t="str">
        <f aca="false">IF($L$3&lt;&gt;0,NA(),IF(COUNTA(数量記録!A17:J17)=0,"",数量記録!N17))</f>
        <v/>
      </c>
      <c r="I19" s="7" t="str">
        <f aca="false">IF($L$3&lt;&gt;0,NA(),IF(COUNTA(数量記録!A17:J17)=0,"",数量記録!O17))</f>
        <v/>
      </c>
      <c r="J19" s="1"/>
      <c r="K19" s="1"/>
      <c r="L19" s="1"/>
    </row>
    <row r="20" customFormat="false" ht="32" hidden="false" customHeight="true" outlineLevel="0" collapsed="false">
      <c r="A20" s="1" t="str">
        <f aca="false">IF($L$3&lt;&gt;0,NA(),IF(COUNTA(数量記録!A18:J18)=0,"",数量記録!A18))</f>
        <v/>
      </c>
      <c r="B20" s="5" t="str">
        <f aca="false">IF($L$3&lt;&gt;0,NA(),IF(COUNTA(数量記録!A18:J18)=0,"",IF(COUNTA(数量記録!C18)=0,"",数量記録!C18)))</f>
        <v/>
      </c>
      <c r="C20" s="5" t="str">
        <f aca="false">IF($L$3&lt;&gt;0,NA(),IF(COUNTA(数量記録!A18:J18)=0,"",IF(COUNTA(数量記録!E18)=0,"",数量記録!E18)))</f>
        <v/>
      </c>
      <c r="D20" s="5" t="str">
        <f aca="false">IF($L$3&lt;&gt;0,NA(),IF(COUNTA(数量記録!A18:J18)=0,"",IF(COUNTA(数量記録!H18)=0,"",数量記録!H18)))</f>
        <v/>
      </c>
      <c r="E20" s="5" t="str">
        <f aca="false">IF($L$3&lt;&gt;0,NA(),IF(COUNTA(数量記録!A18:J18)=0,"",数量記録!K18))</f>
        <v/>
      </c>
      <c r="F20" s="5" t="str">
        <f aca="false">IF($L$3&lt;&gt;0,NA(),IF(COUNTA(数量記録!A18:J18)=0,"",数量記録!L18))</f>
        <v/>
      </c>
      <c r="G20" s="5" t="str">
        <f aca="false">IF($L$3&lt;&gt;0,NA(),IF(COUNTA(数量記録!A18:J18)=0,"",数量記録!M18))</f>
        <v/>
      </c>
      <c r="H20" s="5" t="str">
        <f aca="false">IF($L$3&lt;&gt;0,NA(),IF(COUNTA(数量記録!A18:J18)=0,"",数量記録!N18))</f>
        <v/>
      </c>
      <c r="I20" s="7" t="str">
        <f aca="false">IF($L$3&lt;&gt;0,NA(),IF(COUNTA(数量記録!A18:J18)=0,"",数量記録!O18))</f>
        <v/>
      </c>
      <c r="J20" s="1"/>
      <c r="K20" s="1"/>
      <c r="L20" s="1"/>
    </row>
    <row r="21" customFormat="false" ht="32" hidden="false" customHeight="true" outlineLevel="0" collapsed="false">
      <c r="A21" s="1" t="str">
        <f aca="false">IF($L$3&lt;&gt;0,NA(),IF(COUNTA(数量記録!A19:J19)=0,"",数量記録!A19))</f>
        <v/>
      </c>
      <c r="B21" s="5" t="str">
        <f aca="false">IF($L$3&lt;&gt;0,NA(),IF(COUNTA(数量記録!A19:J19)=0,"",IF(COUNTA(数量記録!C19)=0,"",数量記録!C19)))</f>
        <v/>
      </c>
      <c r="C21" s="5" t="str">
        <f aca="false">IF($L$3&lt;&gt;0,NA(),IF(COUNTA(数量記録!A19:J19)=0,"",IF(COUNTA(数量記録!E19)=0,"",数量記録!E19)))</f>
        <v/>
      </c>
      <c r="D21" s="5" t="str">
        <f aca="false">IF($L$3&lt;&gt;0,NA(),IF(COUNTA(数量記録!A19:J19)=0,"",IF(COUNTA(数量記録!H19)=0,"",数量記録!H19)))</f>
        <v/>
      </c>
      <c r="E21" s="5" t="str">
        <f aca="false">IF($L$3&lt;&gt;0,NA(),IF(COUNTA(数量記録!A19:J19)=0,"",数量記録!K19))</f>
        <v/>
      </c>
      <c r="F21" s="5" t="str">
        <f aca="false">IF($L$3&lt;&gt;0,NA(),IF(COUNTA(数量記録!A19:J19)=0,"",数量記録!L19))</f>
        <v/>
      </c>
      <c r="G21" s="5" t="str">
        <f aca="false">IF($L$3&lt;&gt;0,NA(),IF(COUNTA(数量記録!A19:J19)=0,"",数量記録!M19))</f>
        <v/>
      </c>
      <c r="H21" s="5" t="str">
        <f aca="false">IF($L$3&lt;&gt;0,NA(),IF(COUNTA(数量記録!A19:J19)=0,"",数量記録!N19))</f>
        <v/>
      </c>
      <c r="I21" s="7" t="str">
        <f aca="false">IF($L$3&lt;&gt;0,NA(),IF(COUNTA(数量記録!A19:J19)=0,"",数量記録!O19))</f>
        <v/>
      </c>
      <c r="J21" s="1"/>
      <c r="K21" s="1"/>
      <c r="L21" s="1"/>
    </row>
    <row r="22" customFormat="false" ht="32" hidden="false" customHeight="true" outlineLevel="0" collapsed="false">
      <c r="A22" s="1" t="str">
        <f aca="false">IF($L$3&lt;&gt;0,NA(),IF(COUNTA(数量記録!A20:J20)=0,"",数量記録!A20))</f>
        <v/>
      </c>
      <c r="B22" s="5" t="str">
        <f aca="false">IF($L$3&lt;&gt;0,NA(),IF(COUNTA(数量記録!A20:J20)=0,"",IF(COUNTA(数量記録!C20)=0,"",数量記録!C20)))</f>
        <v/>
      </c>
      <c r="C22" s="5" t="str">
        <f aca="false">IF($L$3&lt;&gt;0,NA(),IF(COUNTA(数量記録!A20:J20)=0,"",IF(COUNTA(数量記録!E20)=0,"",数量記録!E20)))</f>
        <v/>
      </c>
      <c r="D22" s="5" t="str">
        <f aca="false">IF($L$3&lt;&gt;0,NA(),IF(COUNTA(数量記録!A20:J20)=0,"",IF(COUNTA(数量記録!H20)=0,"",数量記録!H20)))</f>
        <v/>
      </c>
      <c r="E22" s="5" t="str">
        <f aca="false">IF($L$3&lt;&gt;0,NA(),IF(COUNTA(数量記録!A20:J20)=0,"",数量記録!K20))</f>
        <v/>
      </c>
      <c r="F22" s="5" t="str">
        <f aca="false">IF($L$3&lt;&gt;0,NA(),IF(COUNTA(数量記録!A20:J20)=0,"",数量記録!L20))</f>
        <v/>
      </c>
      <c r="G22" s="5" t="str">
        <f aca="false">IF($L$3&lt;&gt;0,NA(),IF(COUNTA(数量記録!A20:J20)=0,"",数量記録!M20))</f>
        <v/>
      </c>
      <c r="H22" s="5" t="str">
        <f aca="false">IF($L$3&lt;&gt;0,NA(),IF(COUNTA(数量記録!A20:J20)=0,"",数量記録!N20))</f>
        <v/>
      </c>
      <c r="I22" s="7" t="str">
        <f aca="false">IF($L$3&lt;&gt;0,NA(),IF(COUNTA(数量記録!A20:J20)=0,"",数量記録!O20))</f>
        <v/>
      </c>
      <c r="J22" s="1"/>
      <c r="K22" s="1"/>
      <c r="L22" s="1"/>
    </row>
    <row r="23" customFormat="false" ht="32" hidden="false" customHeight="true" outlineLevel="0" collapsed="false">
      <c r="A23" s="1" t="str">
        <f aca="false">IF($L$3&lt;&gt;0,NA(),IF(COUNTA(数量記録!A21:J21)=0,"",数量記録!A21))</f>
        <v/>
      </c>
      <c r="B23" s="5" t="str">
        <f aca="false">IF($L$3&lt;&gt;0,NA(),IF(COUNTA(数量記録!A21:J21)=0,"",IF(COUNTA(数量記録!C21)=0,"",数量記録!C21)))</f>
        <v/>
      </c>
      <c r="C23" s="5" t="str">
        <f aca="false">IF($L$3&lt;&gt;0,NA(),IF(COUNTA(数量記録!A21:J21)=0,"",IF(COUNTA(数量記録!E21)=0,"",数量記録!E21)))</f>
        <v/>
      </c>
      <c r="D23" s="5" t="str">
        <f aca="false">IF($L$3&lt;&gt;0,NA(),IF(COUNTA(数量記録!A21:J21)=0,"",IF(COUNTA(数量記録!H21)=0,"",数量記録!H21)))</f>
        <v/>
      </c>
      <c r="E23" s="5" t="str">
        <f aca="false">IF($L$3&lt;&gt;0,NA(),IF(COUNTA(数量記録!A21:J21)=0,"",数量記録!K21))</f>
        <v/>
      </c>
      <c r="F23" s="5" t="str">
        <f aca="false">IF($L$3&lt;&gt;0,NA(),IF(COUNTA(数量記録!A21:J21)=0,"",数量記録!L21))</f>
        <v/>
      </c>
      <c r="G23" s="5" t="str">
        <f aca="false">IF($L$3&lt;&gt;0,NA(),IF(COUNTA(数量記録!A21:J21)=0,"",数量記録!M21))</f>
        <v/>
      </c>
      <c r="H23" s="5" t="str">
        <f aca="false">IF($L$3&lt;&gt;0,NA(),IF(COUNTA(数量記録!A21:J21)=0,"",数量記録!N21))</f>
        <v/>
      </c>
      <c r="I23" s="7" t="str">
        <f aca="false">IF($L$3&lt;&gt;0,NA(),IF(COUNTA(数量記録!A21:J21)=0,"",数量記録!O21))</f>
        <v/>
      </c>
      <c r="J23" s="1"/>
      <c r="K23" s="1"/>
      <c r="L23" s="1"/>
    </row>
    <row r="24" customFormat="false" ht="32" hidden="false" customHeight="true" outlineLevel="0" collapsed="false">
      <c r="A24" s="1" t="str">
        <f aca="false">IF($L$3&lt;&gt;0,NA(),IF(COUNTA(数量記録!A22:J22)=0,"",数量記録!A22))</f>
        <v/>
      </c>
      <c r="B24" s="5" t="str">
        <f aca="false">IF($L$3&lt;&gt;0,NA(),IF(COUNTA(数量記録!A22:J22)=0,"",IF(COUNTA(数量記録!C22)=0,"",数量記録!C22)))</f>
        <v/>
      </c>
      <c r="C24" s="5" t="str">
        <f aca="false">IF($L$3&lt;&gt;0,NA(),IF(COUNTA(数量記録!A22:J22)=0,"",IF(COUNTA(数量記録!E22)=0,"",数量記録!E22)))</f>
        <v/>
      </c>
      <c r="D24" s="5" t="str">
        <f aca="false">IF($L$3&lt;&gt;0,NA(),IF(COUNTA(数量記録!A22:J22)=0,"",IF(COUNTA(数量記録!H22)=0,"",数量記録!H22)))</f>
        <v/>
      </c>
      <c r="E24" s="5" t="str">
        <f aca="false">IF($L$3&lt;&gt;0,NA(),IF(COUNTA(数量記録!A22:J22)=0,"",数量記録!K22))</f>
        <v/>
      </c>
      <c r="F24" s="5" t="str">
        <f aca="false">IF($L$3&lt;&gt;0,NA(),IF(COUNTA(数量記録!A22:J22)=0,"",数量記録!L22))</f>
        <v/>
      </c>
      <c r="G24" s="5" t="str">
        <f aca="false">IF($L$3&lt;&gt;0,NA(),IF(COUNTA(数量記録!A22:J22)=0,"",数量記録!M22))</f>
        <v/>
      </c>
      <c r="H24" s="5" t="str">
        <f aca="false">IF($L$3&lt;&gt;0,NA(),IF(COUNTA(数量記録!A22:J22)=0,"",数量記録!N22))</f>
        <v/>
      </c>
      <c r="I24" s="7" t="str">
        <f aca="false">IF($L$3&lt;&gt;0,NA(),IF(COUNTA(数量記録!A22:J22)=0,"",数量記録!O22))</f>
        <v/>
      </c>
      <c r="J24" s="1"/>
      <c r="K24" s="1"/>
      <c r="L24" s="1"/>
    </row>
    <row r="25" customFormat="false" ht="32" hidden="false" customHeight="true" outlineLevel="0" collapsed="false">
      <c r="A25" s="1" t="str">
        <f aca="false">IF($L$3&lt;&gt;0,NA(),IF(COUNTA(数量記録!A23:J23)=0,"",数量記録!A23))</f>
        <v/>
      </c>
      <c r="B25" s="5" t="str">
        <f aca="false">IF($L$3&lt;&gt;0,NA(),IF(COUNTA(数量記録!A23:J23)=0,"",IF(COUNTA(数量記録!C23)=0,"",数量記録!C23)))</f>
        <v/>
      </c>
      <c r="C25" s="5" t="str">
        <f aca="false">IF($L$3&lt;&gt;0,NA(),IF(COUNTA(数量記録!A23:J23)=0,"",IF(COUNTA(数量記録!E23)=0,"",数量記録!E23)))</f>
        <v/>
      </c>
      <c r="D25" s="5" t="str">
        <f aca="false">IF($L$3&lt;&gt;0,NA(),IF(COUNTA(数量記録!A23:J23)=0,"",IF(COUNTA(数量記録!H23)=0,"",数量記録!H23)))</f>
        <v/>
      </c>
      <c r="E25" s="5" t="str">
        <f aca="false">IF($L$3&lt;&gt;0,NA(),IF(COUNTA(数量記録!A23:J23)=0,"",数量記録!K23))</f>
        <v/>
      </c>
      <c r="F25" s="5" t="str">
        <f aca="false">IF($L$3&lt;&gt;0,NA(),IF(COUNTA(数量記録!A23:J23)=0,"",数量記録!L23))</f>
        <v/>
      </c>
      <c r="G25" s="5" t="str">
        <f aca="false">IF($L$3&lt;&gt;0,NA(),IF(COUNTA(数量記録!A23:J23)=0,"",数量記録!M23))</f>
        <v/>
      </c>
      <c r="H25" s="5" t="str">
        <f aca="false">IF($L$3&lt;&gt;0,NA(),IF(COUNTA(数量記録!A23:J23)=0,"",数量記録!N23))</f>
        <v/>
      </c>
      <c r="I25" s="7" t="str">
        <f aca="false">IF($L$3&lt;&gt;0,NA(),IF(COUNTA(数量記録!A23:J23)=0,"",数量記録!O23))</f>
        <v/>
      </c>
      <c r="J25" s="1"/>
      <c r="K25" s="1"/>
      <c r="L25" s="1"/>
    </row>
    <row r="26" customFormat="false" ht="32" hidden="false" customHeight="true" outlineLevel="0" collapsed="false">
      <c r="A26" s="1" t="str">
        <f aca="false">IF($L$3&lt;&gt;0,NA(),IF(COUNTA(数量記録!A24:J24)=0,"",数量記録!A24))</f>
        <v/>
      </c>
      <c r="B26" s="5" t="str">
        <f aca="false">IF($L$3&lt;&gt;0,NA(),IF(COUNTA(数量記録!A24:J24)=0,"",IF(COUNTA(数量記録!C24)=0,"",数量記録!C24)))</f>
        <v/>
      </c>
      <c r="C26" s="5" t="str">
        <f aca="false">IF($L$3&lt;&gt;0,NA(),IF(COUNTA(数量記録!A24:J24)=0,"",IF(COUNTA(数量記録!E24)=0,"",数量記録!E24)))</f>
        <v/>
      </c>
      <c r="D26" s="5" t="str">
        <f aca="false">IF($L$3&lt;&gt;0,NA(),IF(COUNTA(数量記録!A24:J24)=0,"",IF(COUNTA(数量記録!H24)=0,"",数量記録!H24)))</f>
        <v/>
      </c>
      <c r="E26" s="5" t="str">
        <f aca="false">IF($L$3&lt;&gt;0,NA(),IF(COUNTA(数量記録!A24:J24)=0,"",数量記録!K24))</f>
        <v/>
      </c>
      <c r="F26" s="5" t="str">
        <f aca="false">IF($L$3&lt;&gt;0,NA(),IF(COUNTA(数量記録!A24:J24)=0,"",数量記録!L24))</f>
        <v/>
      </c>
      <c r="G26" s="5" t="str">
        <f aca="false">IF($L$3&lt;&gt;0,NA(),IF(COUNTA(数量記録!A24:J24)=0,"",数量記録!M24))</f>
        <v/>
      </c>
      <c r="H26" s="5" t="str">
        <f aca="false">IF($L$3&lt;&gt;0,NA(),IF(COUNTA(数量記録!A24:J24)=0,"",数量記録!N24))</f>
        <v/>
      </c>
      <c r="I26" s="7" t="str">
        <f aca="false">IF($L$3&lt;&gt;0,NA(),IF(COUNTA(数量記録!A24:J24)=0,"",数量記録!O24))</f>
        <v/>
      </c>
      <c r="J26" s="1"/>
      <c r="K26" s="1"/>
      <c r="L26" s="1"/>
    </row>
    <row r="27" customFormat="false" ht="32" hidden="false" customHeight="true" outlineLevel="0" collapsed="false">
      <c r="A27" s="1" t="str">
        <f aca="false">IF($L$3&lt;&gt;0,NA(),IF(COUNTA(数量記録!A25:J25)=0,"",数量記録!A25))</f>
        <v/>
      </c>
      <c r="B27" s="5" t="str">
        <f aca="false">IF($L$3&lt;&gt;0,NA(),IF(COUNTA(数量記録!A25:J25)=0,"",IF(COUNTA(数量記録!C25)=0,"",数量記録!C25)))</f>
        <v/>
      </c>
      <c r="C27" s="5" t="str">
        <f aca="false">IF($L$3&lt;&gt;0,NA(),IF(COUNTA(数量記録!A25:J25)=0,"",IF(COUNTA(数量記録!E25)=0,"",数量記録!E25)))</f>
        <v/>
      </c>
      <c r="D27" s="5" t="str">
        <f aca="false">IF($L$3&lt;&gt;0,NA(),IF(COUNTA(数量記録!A25:J25)=0,"",IF(COUNTA(数量記録!H25)=0,"",数量記録!H25)))</f>
        <v/>
      </c>
      <c r="E27" s="5" t="str">
        <f aca="false">IF($L$3&lt;&gt;0,NA(),IF(COUNTA(数量記録!A25:J25)=0,"",数量記録!K25))</f>
        <v/>
      </c>
      <c r="F27" s="5" t="str">
        <f aca="false">IF($L$3&lt;&gt;0,NA(),IF(COUNTA(数量記録!A25:J25)=0,"",数量記録!L25))</f>
        <v/>
      </c>
      <c r="G27" s="5" t="str">
        <f aca="false">IF($L$3&lt;&gt;0,NA(),IF(COUNTA(数量記録!A25:J25)=0,"",数量記録!M25))</f>
        <v/>
      </c>
      <c r="H27" s="5" t="str">
        <f aca="false">IF($L$3&lt;&gt;0,NA(),IF(COUNTA(数量記録!A25:J25)=0,"",数量記録!N25))</f>
        <v/>
      </c>
      <c r="I27" s="7" t="str">
        <f aca="false">IF($L$3&lt;&gt;0,NA(),IF(COUNTA(数量記録!A25:J25)=0,"",数量記録!O25))</f>
        <v/>
      </c>
      <c r="J27" s="1"/>
      <c r="K27" s="1"/>
      <c r="L27" s="1"/>
    </row>
    <row r="28" customFormat="false" ht="32" hidden="false" customHeight="true" outlineLevel="0" collapsed="false">
      <c r="A28" s="1" t="str">
        <f aca="false">IF($L$3&lt;&gt;0,NA(),IF(COUNTA(数量記録!A26:J26)=0,"",数量記録!A26))</f>
        <v/>
      </c>
      <c r="B28" s="5" t="str">
        <f aca="false">IF($L$3&lt;&gt;0,NA(),IF(COUNTA(数量記録!A26:J26)=0,"",IF(COUNTA(数量記録!C26)=0,"",数量記録!C26)))</f>
        <v/>
      </c>
      <c r="C28" s="5" t="str">
        <f aca="false">IF($L$3&lt;&gt;0,NA(),IF(COUNTA(数量記録!A26:J26)=0,"",IF(COUNTA(数量記録!E26)=0,"",数量記録!E26)))</f>
        <v/>
      </c>
      <c r="D28" s="5" t="str">
        <f aca="false">IF($L$3&lt;&gt;0,NA(),IF(COUNTA(数量記録!A26:J26)=0,"",IF(COUNTA(数量記録!H26)=0,"",数量記録!H26)))</f>
        <v/>
      </c>
      <c r="E28" s="5" t="str">
        <f aca="false">IF($L$3&lt;&gt;0,NA(),IF(COUNTA(数量記録!A26:J26)=0,"",数量記録!K26))</f>
        <v/>
      </c>
      <c r="F28" s="5" t="str">
        <f aca="false">IF($L$3&lt;&gt;0,NA(),IF(COUNTA(数量記録!A26:J26)=0,"",数量記録!L26))</f>
        <v/>
      </c>
      <c r="G28" s="5" t="str">
        <f aca="false">IF($L$3&lt;&gt;0,NA(),IF(COUNTA(数量記録!A26:J26)=0,"",数量記録!M26))</f>
        <v/>
      </c>
      <c r="H28" s="5" t="str">
        <f aca="false">IF($L$3&lt;&gt;0,NA(),IF(COUNTA(数量記録!A26:J26)=0,"",数量記録!N26))</f>
        <v/>
      </c>
      <c r="I28" s="7" t="str">
        <f aca="false">IF($L$3&lt;&gt;0,NA(),IF(COUNTA(数量記録!A26:J26)=0,"",数量記録!O26))</f>
        <v/>
      </c>
      <c r="J28" s="1"/>
      <c r="K28" s="1"/>
      <c r="L28" s="1"/>
    </row>
    <row r="29" customFormat="false" ht="32" hidden="false" customHeight="true" outlineLevel="0" collapsed="false">
      <c r="A29" s="1" t="str">
        <f aca="false">IF($L$3&lt;&gt;0,NA(),IF(COUNTA(数量記録!A27:J27)=0,"",数量記録!A27))</f>
        <v/>
      </c>
      <c r="B29" s="5" t="str">
        <f aca="false">IF($L$3&lt;&gt;0,NA(),IF(COUNTA(数量記録!A27:J27)=0,"",IF(COUNTA(数量記録!C27)=0,"",数量記録!C27)))</f>
        <v/>
      </c>
      <c r="C29" s="5" t="str">
        <f aca="false">IF($L$3&lt;&gt;0,NA(),IF(COUNTA(数量記録!A27:J27)=0,"",IF(COUNTA(数量記録!E27)=0,"",数量記録!E27)))</f>
        <v/>
      </c>
      <c r="D29" s="5" t="str">
        <f aca="false">IF($L$3&lt;&gt;0,NA(),IF(COUNTA(数量記録!A27:J27)=0,"",IF(COUNTA(数量記録!H27)=0,"",数量記録!H27)))</f>
        <v/>
      </c>
      <c r="E29" s="5" t="str">
        <f aca="false">IF($L$3&lt;&gt;0,NA(),IF(COUNTA(数量記録!A27:J27)=0,"",数量記録!K27))</f>
        <v/>
      </c>
      <c r="F29" s="5" t="str">
        <f aca="false">IF($L$3&lt;&gt;0,NA(),IF(COUNTA(数量記録!A27:J27)=0,"",数量記録!L27))</f>
        <v/>
      </c>
      <c r="G29" s="5" t="str">
        <f aca="false">IF($L$3&lt;&gt;0,NA(),IF(COUNTA(数量記録!A27:J27)=0,"",数量記録!M27))</f>
        <v/>
      </c>
      <c r="H29" s="5" t="str">
        <f aca="false">IF($L$3&lt;&gt;0,NA(),IF(COUNTA(数量記録!A27:J27)=0,"",数量記録!N27))</f>
        <v/>
      </c>
      <c r="I29" s="7" t="str">
        <f aca="false">IF($L$3&lt;&gt;0,NA(),IF(COUNTA(数量記録!A27:J27)=0,"",数量記録!O27))</f>
        <v/>
      </c>
      <c r="J29" s="1"/>
      <c r="K29" s="1"/>
      <c r="L29" s="1"/>
    </row>
    <row r="30" customFormat="false" ht="32" hidden="false" customHeight="true" outlineLevel="0" collapsed="false">
      <c r="A30" s="1" t="str">
        <f aca="false">IF($L$3&lt;&gt;0,NA(),IF(COUNTA(数量記録!A28:J28)=0,"",数量記録!A28))</f>
        <v/>
      </c>
      <c r="B30" s="5" t="str">
        <f aca="false">IF($L$3&lt;&gt;0,NA(),IF(COUNTA(数量記録!A28:J28)=0,"",IF(COUNTA(数量記録!C28)=0,"",数量記録!C28)))</f>
        <v/>
      </c>
      <c r="C30" s="5" t="str">
        <f aca="false">IF($L$3&lt;&gt;0,NA(),IF(COUNTA(数量記録!A28:J28)=0,"",IF(COUNTA(数量記録!E28)=0,"",数量記録!E28)))</f>
        <v/>
      </c>
      <c r="D30" s="5" t="str">
        <f aca="false">IF($L$3&lt;&gt;0,NA(),IF(COUNTA(数量記録!A28:J28)=0,"",IF(COUNTA(数量記録!H28)=0,"",数量記録!H28)))</f>
        <v/>
      </c>
      <c r="E30" s="5" t="str">
        <f aca="false">IF($L$3&lt;&gt;0,NA(),IF(COUNTA(数量記録!A28:J28)=0,"",数量記録!K28))</f>
        <v/>
      </c>
      <c r="F30" s="5" t="str">
        <f aca="false">IF($L$3&lt;&gt;0,NA(),IF(COUNTA(数量記録!A28:J28)=0,"",数量記録!L28))</f>
        <v/>
      </c>
      <c r="G30" s="5" t="str">
        <f aca="false">IF($L$3&lt;&gt;0,NA(),IF(COUNTA(数量記録!A28:J28)=0,"",数量記録!M28))</f>
        <v/>
      </c>
      <c r="H30" s="5" t="str">
        <f aca="false">IF($L$3&lt;&gt;0,NA(),IF(COUNTA(数量記録!A28:J28)=0,"",数量記録!N28))</f>
        <v/>
      </c>
      <c r="I30" s="7" t="str">
        <f aca="false">IF($L$3&lt;&gt;0,NA(),IF(COUNTA(数量記録!A28:J28)=0,"",数量記録!O28))</f>
        <v/>
      </c>
      <c r="J30" s="1"/>
      <c r="K30" s="1"/>
      <c r="L30" s="1"/>
    </row>
    <row r="31" customFormat="false" ht="32" hidden="false" customHeight="true" outlineLevel="0" collapsed="false">
      <c r="A31" s="1" t="str">
        <f aca="false">IF($L$3&lt;&gt;0,NA(),IF(COUNTA(数量記録!A29:J29)=0,"",数量記録!A29))</f>
        <v/>
      </c>
      <c r="B31" s="5" t="str">
        <f aca="false">IF($L$3&lt;&gt;0,NA(),IF(COUNTA(数量記録!A29:J29)=0,"",IF(COUNTA(数量記録!C29)=0,"",数量記録!C29)))</f>
        <v/>
      </c>
      <c r="C31" s="5" t="str">
        <f aca="false">IF($L$3&lt;&gt;0,NA(),IF(COUNTA(数量記録!A29:J29)=0,"",IF(COUNTA(数量記録!E29)=0,"",数量記録!E29)))</f>
        <v/>
      </c>
      <c r="D31" s="5" t="str">
        <f aca="false">IF($L$3&lt;&gt;0,NA(),IF(COUNTA(数量記録!A29:J29)=0,"",IF(COUNTA(数量記録!H29)=0,"",数量記録!H29)))</f>
        <v/>
      </c>
      <c r="E31" s="5" t="str">
        <f aca="false">IF($L$3&lt;&gt;0,NA(),IF(COUNTA(数量記録!A29:J29)=0,"",数量記録!K29))</f>
        <v/>
      </c>
      <c r="F31" s="5" t="str">
        <f aca="false">IF($L$3&lt;&gt;0,NA(),IF(COUNTA(数量記録!A29:J29)=0,"",数量記録!L29))</f>
        <v/>
      </c>
      <c r="G31" s="5" t="str">
        <f aca="false">IF($L$3&lt;&gt;0,NA(),IF(COUNTA(数量記録!A29:J29)=0,"",数量記録!M29))</f>
        <v/>
      </c>
      <c r="H31" s="5" t="str">
        <f aca="false">IF($L$3&lt;&gt;0,NA(),IF(COUNTA(数量記録!A29:J29)=0,"",数量記録!N29))</f>
        <v/>
      </c>
      <c r="I31" s="7" t="str">
        <f aca="false">IF($L$3&lt;&gt;0,NA(),IF(COUNTA(数量記録!A29:J29)=0,"",数量記録!O29))</f>
        <v/>
      </c>
      <c r="J31" s="1"/>
      <c r="K31" s="1"/>
      <c r="L31" s="1"/>
    </row>
    <row r="32" customFormat="false" ht="32" hidden="false" customHeight="true" outlineLevel="0" collapsed="false">
      <c r="A32" s="1" t="str">
        <f aca="false">IF($L$3&lt;&gt;0,NA(),IF(COUNTA(数量記録!A30:J30)=0,"",数量記録!A30))</f>
        <v/>
      </c>
      <c r="B32" s="5" t="str">
        <f aca="false">IF($L$3&lt;&gt;0,NA(),IF(COUNTA(数量記録!A30:J30)=0,"",IF(COUNTA(数量記録!C30)=0,"",数量記録!C30)))</f>
        <v/>
      </c>
      <c r="C32" s="5" t="str">
        <f aca="false">IF($L$3&lt;&gt;0,NA(),IF(COUNTA(数量記録!A30:J30)=0,"",IF(COUNTA(数量記録!E30)=0,"",数量記録!E30)))</f>
        <v/>
      </c>
      <c r="D32" s="5" t="str">
        <f aca="false">IF($L$3&lt;&gt;0,NA(),IF(COUNTA(数量記録!A30:J30)=0,"",IF(COUNTA(数量記録!H30)=0,"",数量記録!H30)))</f>
        <v/>
      </c>
      <c r="E32" s="5" t="str">
        <f aca="false">IF($L$3&lt;&gt;0,NA(),IF(COUNTA(数量記録!A30:J30)=0,"",数量記録!K30))</f>
        <v/>
      </c>
      <c r="F32" s="5" t="str">
        <f aca="false">IF($L$3&lt;&gt;0,NA(),IF(COUNTA(数量記録!A30:J30)=0,"",数量記録!L30))</f>
        <v/>
      </c>
      <c r="G32" s="5" t="str">
        <f aca="false">IF($L$3&lt;&gt;0,NA(),IF(COUNTA(数量記録!A30:J30)=0,"",数量記録!M30))</f>
        <v/>
      </c>
      <c r="H32" s="5" t="str">
        <f aca="false">IF($L$3&lt;&gt;0,NA(),IF(COUNTA(数量記録!A30:J30)=0,"",数量記録!N30))</f>
        <v/>
      </c>
      <c r="I32" s="7" t="str">
        <f aca="false">IF($L$3&lt;&gt;0,NA(),IF(COUNTA(数量記録!A30:J30)=0,"",数量記録!O30))</f>
        <v/>
      </c>
      <c r="J32" s="1"/>
      <c r="K32" s="1"/>
      <c r="L32" s="1"/>
    </row>
    <row r="33" customFormat="false" ht="32" hidden="false" customHeight="true" outlineLevel="0" collapsed="false">
      <c r="A33" s="1" t="str">
        <f aca="false">IF($L$3&lt;&gt;0,NA(),IF(COUNTA(数量記録!A31:J31)=0,"",数量記録!A31))</f>
        <v/>
      </c>
      <c r="B33" s="5" t="str">
        <f aca="false">IF($L$3&lt;&gt;0,NA(),IF(COUNTA(数量記録!A31:J31)=0,"",IF(COUNTA(数量記録!C31)=0,"",数量記録!C31)))</f>
        <v/>
      </c>
      <c r="C33" s="5" t="str">
        <f aca="false">IF($L$3&lt;&gt;0,NA(),IF(COUNTA(数量記録!A31:J31)=0,"",IF(COUNTA(数量記録!E31)=0,"",数量記録!E31)))</f>
        <v/>
      </c>
      <c r="D33" s="5" t="str">
        <f aca="false">IF($L$3&lt;&gt;0,NA(),IF(COUNTA(数量記録!A31:J31)=0,"",IF(COUNTA(数量記録!H31)=0,"",数量記録!H31)))</f>
        <v/>
      </c>
      <c r="E33" s="5" t="str">
        <f aca="false">IF($L$3&lt;&gt;0,NA(),IF(COUNTA(数量記録!A31:J31)=0,"",数量記録!K31))</f>
        <v/>
      </c>
      <c r="F33" s="5" t="str">
        <f aca="false">IF($L$3&lt;&gt;0,NA(),IF(COUNTA(数量記録!A31:J31)=0,"",数量記録!L31))</f>
        <v/>
      </c>
      <c r="G33" s="5" t="str">
        <f aca="false">IF($L$3&lt;&gt;0,NA(),IF(COUNTA(数量記録!A31:J31)=0,"",数量記録!M31))</f>
        <v/>
      </c>
      <c r="H33" s="5" t="str">
        <f aca="false">IF($L$3&lt;&gt;0,NA(),IF(COUNTA(数量記録!A31:J31)=0,"",数量記録!N31))</f>
        <v/>
      </c>
      <c r="I33" s="7" t="str">
        <f aca="false">IF($L$3&lt;&gt;0,NA(),IF(COUNTA(数量記録!A31:J31)=0,"",数量記録!O31))</f>
        <v/>
      </c>
      <c r="J33" s="1"/>
      <c r="K33" s="1"/>
      <c r="L33" s="1"/>
    </row>
    <row r="34" customFormat="false" ht="32" hidden="false" customHeight="true" outlineLevel="0" collapsed="false">
      <c r="A34" s="1" t="str">
        <f aca="false">IF($L$3&lt;&gt;0,NA(),IF(COUNTA(数量記録!A32:J32)=0,"",数量記録!A32))</f>
        <v/>
      </c>
      <c r="B34" s="5" t="str">
        <f aca="false">IF($L$3&lt;&gt;0,NA(),IF(COUNTA(数量記録!A32:J32)=0,"",IF(COUNTA(数量記録!C32)=0,"",数量記録!C32)))</f>
        <v/>
      </c>
      <c r="C34" s="5" t="str">
        <f aca="false">IF($L$3&lt;&gt;0,NA(),IF(COUNTA(数量記録!A32:J32)=0,"",IF(COUNTA(数量記録!E32)=0,"",数量記録!E32)))</f>
        <v/>
      </c>
      <c r="D34" s="5" t="str">
        <f aca="false">IF($L$3&lt;&gt;0,NA(),IF(COUNTA(数量記録!A32:J32)=0,"",IF(COUNTA(数量記録!H32)=0,"",数量記録!H32)))</f>
        <v/>
      </c>
      <c r="E34" s="5" t="str">
        <f aca="false">IF($L$3&lt;&gt;0,NA(),IF(COUNTA(数量記録!A32:J32)=0,"",数量記録!K32))</f>
        <v/>
      </c>
      <c r="F34" s="5" t="str">
        <f aca="false">IF($L$3&lt;&gt;0,NA(),IF(COUNTA(数量記録!A32:J32)=0,"",数量記録!L32))</f>
        <v/>
      </c>
      <c r="G34" s="5" t="str">
        <f aca="false">IF($L$3&lt;&gt;0,NA(),IF(COUNTA(数量記録!A32:J32)=0,"",数量記録!M32))</f>
        <v/>
      </c>
      <c r="H34" s="5" t="str">
        <f aca="false">IF($L$3&lt;&gt;0,NA(),IF(COUNTA(数量記録!A32:J32)=0,"",数量記録!N32))</f>
        <v/>
      </c>
      <c r="I34" s="7" t="str">
        <f aca="false">IF($L$3&lt;&gt;0,NA(),IF(COUNTA(数量記録!A32:J32)=0,"",数量記録!O32))</f>
        <v/>
      </c>
      <c r="J34" s="1"/>
      <c r="K34" s="1"/>
      <c r="L34" s="1"/>
    </row>
    <row r="35" customFormat="false" ht="32" hidden="false" customHeight="true" outlineLevel="0" collapsed="false">
      <c r="A35" s="1" t="str">
        <f aca="false">IF($L$3&lt;&gt;0,NA(),IF(COUNTA(数量記録!A33:J33)=0,"",数量記録!A33))</f>
        <v/>
      </c>
      <c r="B35" s="5" t="str">
        <f aca="false">IF($L$3&lt;&gt;0,NA(),IF(COUNTA(数量記録!A33:J33)=0,"",IF(COUNTA(数量記録!C33)=0,"",数量記録!C33)))</f>
        <v/>
      </c>
      <c r="C35" s="5" t="str">
        <f aca="false">IF($L$3&lt;&gt;0,NA(),IF(COUNTA(数量記録!A33:J33)=0,"",IF(COUNTA(数量記録!E33)=0,"",数量記録!E33)))</f>
        <v/>
      </c>
      <c r="D35" s="5" t="str">
        <f aca="false">IF($L$3&lt;&gt;0,NA(),IF(COUNTA(数量記録!A33:J33)=0,"",IF(COUNTA(数量記録!H33)=0,"",数量記録!H33)))</f>
        <v/>
      </c>
      <c r="E35" s="5" t="str">
        <f aca="false">IF($L$3&lt;&gt;0,NA(),IF(COUNTA(数量記録!A33:J33)=0,"",数量記録!K33))</f>
        <v/>
      </c>
      <c r="F35" s="5" t="str">
        <f aca="false">IF($L$3&lt;&gt;0,NA(),IF(COUNTA(数量記録!A33:J33)=0,"",数量記録!L33))</f>
        <v/>
      </c>
      <c r="G35" s="5" t="str">
        <f aca="false">IF($L$3&lt;&gt;0,NA(),IF(COUNTA(数量記録!A33:J33)=0,"",数量記録!M33))</f>
        <v/>
      </c>
      <c r="H35" s="5" t="str">
        <f aca="false">IF($L$3&lt;&gt;0,NA(),IF(COUNTA(数量記録!A33:J33)=0,"",数量記録!N33))</f>
        <v/>
      </c>
      <c r="I35" s="7" t="str">
        <f aca="false">IF($L$3&lt;&gt;0,NA(),IF(COUNTA(数量記録!A33:J33)=0,"",数量記録!O33))</f>
        <v/>
      </c>
      <c r="J35" s="1"/>
      <c r="K35" s="1"/>
      <c r="L35" s="1"/>
    </row>
    <row r="36" customFormat="false" ht="32" hidden="false" customHeight="true" outlineLevel="0" collapsed="false">
      <c r="A36" s="1" t="str">
        <f aca="false">IF($L$3&lt;&gt;0,NA(),IF(COUNTA(数量記録!A34:J34)=0,"",数量記録!A34))</f>
        <v/>
      </c>
      <c r="B36" s="5" t="str">
        <f aca="false">IF($L$3&lt;&gt;0,NA(),IF(COUNTA(数量記録!A34:J34)=0,"",IF(COUNTA(数量記録!C34)=0,"",数量記録!C34)))</f>
        <v/>
      </c>
      <c r="C36" s="5" t="str">
        <f aca="false">IF($L$3&lt;&gt;0,NA(),IF(COUNTA(数量記録!A34:J34)=0,"",IF(COUNTA(数量記録!E34)=0,"",数量記録!E34)))</f>
        <v/>
      </c>
      <c r="D36" s="5" t="str">
        <f aca="false">IF($L$3&lt;&gt;0,NA(),IF(COUNTA(数量記録!A34:J34)=0,"",IF(COUNTA(数量記録!H34)=0,"",数量記録!H34)))</f>
        <v/>
      </c>
      <c r="E36" s="5" t="str">
        <f aca="false">IF($L$3&lt;&gt;0,NA(),IF(COUNTA(数量記録!A34:J34)=0,"",数量記録!K34))</f>
        <v/>
      </c>
      <c r="F36" s="5" t="str">
        <f aca="false">IF($L$3&lt;&gt;0,NA(),IF(COUNTA(数量記録!A34:J34)=0,"",数量記録!L34))</f>
        <v/>
      </c>
      <c r="G36" s="5" t="str">
        <f aca="false">IF($L$3&lt;&gt;0,NA(),IF(COUNTA(数量記録!A34:J34)=0,"",数量記録!M34))</f>
        <v/>
      </c>
      <c r="H36" s="5" t="str">
        <f aca="false">IF($L$3&lt;&gt;0,NA(),IF(COUNTA(数量記録!A34:J34)=0,"",数量記録!N34))</f>
        <v/>
      </c>
      <c r="I36" s="7" t="str">
        <f aca="false">IF($L$3&lt;&gt;0,NA(),IF(COUNTA(数量記録!A34:J34)=0,"",数量記録!O34))</f>
        <v/>
      </c>
      <c r="J36" s="1"/>
      <c r="K36" s="1"/>
      <c r="L36" s="1"/>
    </row>
    <row r="37" customFormat="false" ht="32" hidden="false" customHeight="true" outlineLevel="0" collapsed="false">
      <c r="A37" s="1" t="str">
        <f aca="false">IF($L$3&lt;&gt;0,NA(),IF(COUNTA(数量記録!A35:J35)=0,"",数量記録!A35))</f>
        <v/>
      </c>
      <c r="B37" s="5" t="str">
        <f aca="false">IF($L$3&lt;&gt;0,NA(),IF(COUNTA(数量記録!A35:J35)=0,"",IF(COUNTA(数量記録!C35)=0,"",数量記録!C35)))</f>
        <v/>
      </c>
      <c r="C37" s="5" t="str">
        <f aca="false">IF($L$3&lt;&gt;0,NA(),IF(COUNTA(数量記録!A35:J35)=0,"",IF(COUNTA(数量記録!E35)=0,"",数量記録!E35)))</f>
        <v/>
      </c>
      <c r="D37" s="5" t="str">
        <f aca="false">IF($L$3&lt;&gt;0,NA(),IF(COUNTA(数量記録!A35:J35)=0,"",IF(COUNTA(数量記録!H35)=0,"",数量記録!H35)))</f>
        <v/>
      </c>
      <c r="E37" s="5" t="str">
        <f aca="false">IF($L$3&lt;&gt;0,NA(),IF(COUNTA(数量記録!A35:J35)=0,"",数量記録!K35))</f>
        <v/>
      </c>
      <c r="F37" s="5" t="str">
        <f aca="false">IF($L$3&lt;&gt;0,NA(),IF(COUNTA(数量記録!A35:J35)=0,"",数量記録!L35))</f>
        <v/>
      </c>
      <c r="G37" s="5" t="str">
        <f aca="false">IF($L$3&lt;&gt;0,NA(),IF(COUNTA(数量記録!A35:J35)=0,"",数量記録!M35))</f>
        <v/>
      </c>
      <c r="H37" s="5" t="str">
        <f aca="false">IF($L$3&lt;&gt;0,NA(),IF(COUNTA(数量記録!A35:J35)=0,"",数量記録!N35))</f>
        <v/>
      </c>
      <c r="I37" s="7" t="str">
        <f aca="false">IF($L$3&lt;&gt;0,NA(),IF(COUNTA(数量記録!A35:J35)=0,"",数量記録!O35))</f>
        <v/>
      </c>
      <c r="J37" s="1"/>
      <c r="K37" s="1"/>
      <c r="L37" s="1"/>
    </row>
    <row r="38" customFormat="false" ht="32" hidden="false" customHeight="true" outlineLevel="0" collapsed="false">
      <c r="A38" s="1" t="str">
        <f aca="false">IF($L$3&lt;&gt;0,NA(),IF(COUNTA(数量記録!A36:J36)=0,"",数量記録!A36))</f>
        <v/>
      </c>
      <c r="B38" s="5" t="str">
        <f aca="false">IF($L$3&lt;&gt;0,NA(),IF(COUNTA(数量記録!A36:J36)=0,"",IF(COUNTA(数量記録!C36)=0,"",数量記録!C36)))</f>
        <v/>
      </c>
      <c r="C38" s="5" t="str">
        <f aca="false">IF($L$3&lt;&gt;0,NA(),IF(COUNTA(数量記録!A36:J36)=0,"",IF(COUNTA(数量記録!E36)=0,"",数量記録!E36)))</f>
        <v/>
      </c>
      <c r="D38" s="5" t="str">
        <f aca="false">IF($L$3&lt;&gt;0,NA(),IF(COUNTA(数量記録!A36:J36)=0,"",IF(COUNTA(数量記録!H36)=0,"",数量記録!H36)))</f>
        <v/>
      </c>
      <c r="E38" s="5" t="str">
        <f aca="false">IF($L$3&lt;&gt;0,NA(),IF(COUNTA(数量記録!A36:J36)=0,"",数量記録!K36))</f>
        <v/>
      </c>
      <c r="F38" s="5" t="str">
        <f aca="false">IF($L$3&lt;&gt;0,NA(),IF(COUNTA(数量記録!A36:J36)=0,"",数量記録!L36))</f>
        <v/>
      </c>
      <c r="G38" s="5" t="str">
        <f aca="false">IF($L$3&lt;&gt;0,NA(),IF(COUNTA(数量記録!A36:J36)=0,"",数量記録!M36))</f>
        <v/>
      </c>
      <c r="H38" s="5" t="str">
        <f aca="false">IF($L$3&lt;&gt;0,NA(),IF(COUNTA(数量記録!A36:J36)=0,"",数量記録!N36))</f>
        <v/>
      </c>
      <c r="I38" s="7" t="str">
        <f aca="false">IF($L$3&lt;&gt;0,NA(),IF(COUNTA(数量記録!A36:J36)=0,"",数量記録!O36))</f>
        <v/>
      </c>
      <c r="J38" s="1"/>
      <c r="K38" s="1"/>
      <c r="L38" s="1"/>
    </row>
    <row r="39" customFormat="false" ht="32" hidden="false" customHeight="true" outlineLevel="0" collapsed="false">
      <c r="A39" s="1" t="str">
        <f aca="false">IF($L$3&lt;&gt;0,NA(),IF(COUNTA(数量記録!A37:J37)=0,"",数量記録!A37))</f>
        <v/>
      </c>
      <c r="B39" s="5" t="str">
        <f aca="false">IF($L$3&lt;&gt;0,NA(),IF(COUNTA(数量記録!A37:J37)=0,"",IF(COUNTA(数量記録!C37)=0,"",数量記録!C37)))</f>
        <v/>
      </c>
      <c r="C39" s="5" t="str">
        <f aca="false">IF($L$3&lt;&gt;0,NA(),IF(COUNTA(数量記録!A37:J37)=0,"",IF(COUNTA(数量記録!E37)=0,"",数量記録!E37)))</f>
        <v/>
      </c>
      <c r="D39" s="5" t="str">
        <f aca="false">IF($L$3&lt;&gt;0,NA(),IF(COUNTA(数量記録!A37:J37)=0,"",IF(COUNTA(数量記録!H37)=0,"",数量記録!H37)))</f>
        <v/>
      </c>
      <c r="E39" s="5" t="str">
        <f aca="false">IF($L$3&lt;&gt;0,NA(),IF(COUNTA(数量記録!A37:J37)=0,"",数量記録!K37))</f>
        <v/>
      </c>
      <c r="F39" s="5" t="str">
        <f aca="false">IF($L$3&lt;&gt;0,NA(),IF(COUNTA(数量記録!A37:J37)=0,"",数量記録!L37))</f>
        <v/>
      </c>
      <c r="G39" s="5" t="str">
        <f aca="false">IF($L$3&lt;&gt;0,NA(),IF(COUNTA(数量記録!A37:J37)=0,"",数量記録!M37))</f>
        <v/>
      </c>
      <c r="H39" s="5" t="str">
        <f aca="false">IF($L$3&lt;&gt;0,NA(),IF(COUNTA(数量記録!A37:J37)=0,"",数量記録!N37))</f>
        <v/>
      </c>
      <c r="I39" s="7" t="str">
        <f aca="false">IF($L$3&lt;&gt;0,NA(),IF(COUNTA(数量記録!A37:J37)=0,"",数量記録!O37))</f>
        <v/>
      </c>
      <c r="J39" s="1"/>
      <c r="K39" s="1"/>
      <c r="L39" s="1"/>
    </row>
    <row r="40" customFormat="false" ht="32" hidden="false" customHeight="true" outlineLevel="0" collapsed="false">
      <c r="A40" s="1" t="str">
        <f aca="false">IF($L$3&lt;&gt;0,NA(),IF(COUNTA(数量記録!A38:J38)=0,"",数量記録!A38))</f>
        <v/>
      </c>
      <c r="B40" s="5" t="str">
        <f aca="false">IF($L$3&lt;&gt;0,NA(),IF(COUNTA(数量記録!A38:J38)=0,"",IF(COUNTA(数量記録!C38)=0,"",数量記録!C38)))</f>
        <v/>
      </c>
      <c r="C40" s="5" t="str">
        <f aca="false">IF($L$3&lt;&gt;0,NA(),IF(COUNTA(数量記録!A38:J38)=0,"",IF(COUNTA(数量記録!E38)=0,"",数量記録!E38)))</f>
        <v/>
      </c>
      <c r="D40" s="5" t="str">
        <f aca="false">IF($L$3&lt;&gt;0,NA(),IF(COUNTA(数量記録!A38:J38)=0,"",IF(COUNTA(数量記録!H38)=0,"",数量記録!H38)))</f>
        <v/>
      </c>
      <c r="E40" s="5" t="str">
        <f aca="false">IF($L$3&lt;&gt;0,NA(),IF(COUNTA(数量記録!A38:J38)=0,"",数量記録!K38))</f>
        <v/>
      </c>
      <c r="F40" s="5" t="str">
        <f aca="false">IF($L$3&lt;&gt;0,NA(),IF(COUNTA(数量記録!A38:J38)=0,"",数量記録!L38))</f>
        <v/>
      </c>
      <c r="G40" s="5" t="str">
        <f aca="false">IF($L$3&lt;&gt;0,NA(),IF(COUNTA(数量記録!A38:J38)=0,"",数量記録!M38))</f>
        <v/>
      </c>
      <c r="H40" s="5" t="str">
        <f aca="false">IF($L$3&lt;&gt;0,NA(),IF(COUNTA(数量記録!A38:J38)=0,"",数量記録!N38))</f>
        <v/>
      </c>
      <c r="I40" s="7" t="str">
        <f aca="false">IF($L$3&lt;&gt;0,NA(),IF(COUNTA(数量記録!A38:J38)=0,"",数量記録!O38))</f>
        <v/>
      </c>
      <c r="J40" s="1"/>
      <c r="K40" s="1"/>
      <c r="L40" s="1"/>
    </row>
    <row r="41" customFormat="false" ht="32" hidden="false" customHeight="true" outlineLevel="0" collapsed="false">
      <c r="A41" s="1" t="str">
        <f aca="false">IF($L$3&lt;&gt;0,NA(),IF(COUNTA(数量記録!A39:J39)=0,"",数量記録!A39))</f>
        <v/>
      </c>
      <c r="B41" s="5" t="str">
        <f aca="false">IF($L$3&lt;&gt;0,NA(),IF(COUNTA(数量記録!A39:J39)=0,"",IF(COUNTA(数量記録!C39)=0,"",数量記録!C39)))</f>
        <v/>
      </c>
      <c r="C41" s="5" t="str">
        <f aca="false">IF($L$3&lt;&gt;0,NA(),IF(COUNTA(数量記録!A39:J39)=0,"",IF(COUNTA(数量記録!E39)=0,"",数量記録!E39)))</f>
        <v/>
      </c>
      <c r="D41" s="5" t="str">
        <f aca="false">IF($L$3&lt;&gt;0,NA(),IF(COUNTA(数量記録!A39:J39)=0,"",IF(COUNTA(数量記録!H39)=0,"",数量記録!H39)))</f>
        <v/>
      </c>
      <c r="E41" s="5" t="str">
        <f aca="false">IF($L$3&lt;&gt;0,NA(),IF(COUNTA(数量記録!A39:J39)=0,"",数量記録!K39))</f>
        <v/>
      </c>
      <c r="F41" s="5" t="str">
        <f aca="false">IF($L$3&lt;&gt;0,NA(),IF(COUNTA(数量記録!A39:J39)=0,"",数量記録!L39))</f>
        <v/>
      </c>
      <c r="G41" s="5" t="str">
        <f aca="false">IF($L$3&lt;&gt;0,NA(),IF(COUNTA(数量記録!A39:J39)=0,"",数量記録!M39))</f>
        <v/>
      </c>
      <c r="H41" s="5" t="str">
        <f aca="false">IF($L$3&lt;&gt;0,NA(),IF(COUNTA(数量記録!A39:J39)=0,"",数量記録!N39))</f>
        <v/>
      </c>
      <c r="I41" s="7" t="str">
        <f aca="false">IF($L$3&lt;&gt;0,NA(),IF(COUNTA(数量記録!A39:J39)=0,"",数量記録!O39))</f>
        <v/>
      </c>
      <c r="J41" s="1"/>
      <c r="K41" s="1"/>
      <c r="L41" s="1"/>
    </row>
    <row r="42" customFormat="false" ht="32" hidden="false" customHeight="true" outlineLevel="0" collapsed="false">
      <c r="A42" s="1" t="str">
        <f aca="false">IF($L$3&lt;&gt;0,NA(),IF(COUNTA(数量記録!A40:J40)=0,"",数量記録!A40))</f>
        <v/>
      </c>
      <c r="B42" s="5" t="str">
        <f aca="false">IF($L$3&lt;&gt;0,NA(),IF(COUNTA(数量記録!A40:J40)=0,"",IF(COUNTA(数量記録!C40)=0,"",数量記録!C40)))</f>
        <v/>
      </c>
      <c r="C42" s="5" t="str">
        <f aca="false">IF($L$3&lt;&gt;0,NA(),IF(COUNTA(数量記録!A40:J40)=0,"",IF(COUNTA(数量記録!E40)=0,"",数量記録!E40)))</f>
        <v/>
      </c>
      <c r="D42" s="5" t="str">
        <f aca="false">IF($L$3&lt;&gt;0,NA(),IF(COUNTA(数量記録!A40:J40)=0,"",IF(COUNTA(数量記録!H40)=0,"",数量記録!H40)))</f>
        <v/>
      </c>
      <c r="E42" s="5" t="str">
        <f aca="false">IF($L$3&lt;&gt;0,NA(),IF(COUNTA(数量記録!A40:J40)=0,"",数量記録!K40))</f>
        <v/>
      </c>
      <c r="F42" s="5" t="str">
        <f aca="false">IF($L$3&lt;&gt;0,NA(),IF(COUNTA(数量記録!A40:J40)=0,"",数量記録!L40))</f>
        <v/>
      </c>
      <c r="G42" s="5" t="str">
        <f aca="false">IF($L$3&lt;&gt;0,NA(),IF(COUNTA(数量記録!A40:J40)=0,"",数量記録!M40))</f>
        <v/>
      </c>
      <c r="H42" s="5" t="str">
        <f aca="false">IF($L$3&lt;&gt;0,NA(),IF(COUNTA(数量記録!A40:J40)=0,"",数量記録!N40))</f>
        <v/>
      </c>
      <c r="I42" s="7" t="str">
        <f aca="false">IF($L$3&lt;&gt;0,NA(),IF(COUNTA(数量記録!A40:J40)=0,"",数量記録!O40))</f>
        <v/>
      </c>
      <c r="J42" s="1"/>
      <c r="K42" s="1"/>
      <c r="L42" s="1"/>
    </row>
    <row r="43" customFormat="false" ht="32" hidden="false" customHeight="true" outlineLevel="0" collapsed="false">
      <c r="A43" s="1" t="str">
        <f aca="false">IF($L$3&lt;&gt;0,NA(),IF(COUNTA(数量記録!A41:J41)=0,"",数量記録!A41))</f>
        <v/>
      </c>
      <c r="B43" s="5" t="str">
        <f aca="false">IF($L$3&lt;&gt;0,NA(),IF(COUNTA(数量記録!A41:J41)=0,"",IF(COUNTA(数量記録!C41)=0,"",数量記録!C41)))</f>
        <v/>
      </c>
      <c r="C43" s="5" t="str">
        <f aca="false">IF($L$3&lt;&gt;0,NA(),IF(COUNTA(数量記録!A41:J41)=0,"",IF(COUNTA(数量記録!E41)=0,"",数量記録!E41)))</f>
        <v/>
      </c>
      <c r="D43" s="5" t="str">
        <f aca="false">IF($L$3&lt;&gt;0,NA(),IF(COUNTA(数量記録!A41:J41)=0,"",IF(COUNTA(数量記録!H41)=0,"",数量記録!H41)))</f>
        <v/>
      </c>
      <c r="E43" s="5" t="str">
        <f aca="false">IF($L$3&lt;&gt;0,NA(),IF(COUNTA(数量記録!A41:J41)=0,"",数量記録!K41))</f>
        <v/>
      </c>
      <c r="F43" s="5" t="str">
        <f aca="false">IF($L$3&lt;&gt;0,NA(),IF(COUNTA(数量記録!A41:J41)=0,"",数量記録!L41))</f>
        <v/>
      </c>
      <c r="G43" s="5" t="str">
        <f aca="false">IF($L$3&lt;&gt;0,NA(),IF(COUNTA(数量記録!A41:J41)=0,"",数量記録!M41))</f>
        <v/>
      </c>
      <c r="H43" s="5" t="str">
        <f aca="false">IF($L$3&lt;&gt;0,NA(),IF(COUNTA(数量記録!A41:J41)=0,"",数量記録!N41))</f>
        <v/>
      </c>
      <c r="I43" s="7" t="str">
        <f aca="false">IF($L$3&lt;&gt;0,NA(),IF(COUNTA(数量記録!A41:J41)=0,"",数量記録!O41))</f>
        <v/>
      </c>
      <c r="J43" s="1"/>
      <c r="K43" s="1"/>
      <c r="L43" s="1"/>
    </row>
    <row r="44" customFormat="false" ht="32" hidden="false" customHeight="true" outlineLevel="0" collapsed="false">
      <c r="A44" s="1" t="str">
        <f aca="false">IF($L$3&lt;&gt;0,NA(),IF(COUNTA(数量記録!A42:J42)=0,"",数量記録!A42))</f>
        <v/>
      </c>
      <c r="B44" s="5" t="str">
        <f aca="false">IF($L$3&lt;&gt;0,NA(),IF(COUNTA(数量記録!A42:J42)=0,"",IF(COUNTA(数量記録!C42)=0,"",数量記録!C42)))</f>
        <v/>
      </c>
      <c r="C44" s="5" t="str">
        <f aca="false">IF($L$3&lt;&gt;0,NA(),IF(COUNTA(数量記録!A42:J42)=0,"",IF(COUNTA(数量記録!E42)=0,"",数量記録!E42)))</f>
        <v/>
      </c>
      <c r="D44" s="5" t="str">
        <f aca="false">IF($L$3&lt;&gt;0,NA(),IF(COUNTA(数量記録!A42:J42)=0,"",IF(COUNTA(数量記録!H42)=0,"",数量記録!H42)))</f>
        <v/>
      </c>
      <c r="E44" s="5" t="str">
        <f aca="false">IF($L$3&lt;&gt;0,NA(),IF(COUNTA(数量記録!A42:J42)=0,"",数量記録!K42))</f>
        <v/>
      </c>
      <c r="F44" s="5" t="str">
        <f aca="false">IF($L$3&lt;&gt;0,NA(),IF(COUNTA(数量記録!A42:J42)=0,"",数量記録!L42))</f>
        <v/>
      </c>
      <c r="G44" s="5" t="str">
        <f aca="false">IF($L$3&lt;&gt;0,NA(),IF(COUNTA(数量記録!A42:J42)=0,"",数量記録!M42))</f>
        <v/>
      </c>
      <c r="H44" s="5" t="str">
        <f aca="false">IF($L$3&lt;&gt;0,NA(),IF(COUNTA(数量記録!A42:J42)=0,"",数量記録!N42))</f>
        <v/>
      </c>
      <c r="I44" s="7" t="str">
        <f aca="false">IF($L$3&lt;&gt;0,NA(),IF(COUNTA(数量記録!A42:J42)=0,"",数量記録!O42))</f>
        <v/>
      </c>
      <c r="J44" s="1"/>
      <c r="K44" s="1"/>
      <c r="L44" s="1"/>
    </row>
    <row r="45" customFormat="false" ht="32" hidden="false" customHeight="true" outlineLevel="0" collapsed="false">
      <c r="A45" s="1" t="str">
        <f aca="false">IF($L$3&lt;&gt;0,NA(),IF(COUNTA(数量記録!A43:J43)=0,"",数量記録!A43))</f>
        <v/>
      </c>
      <c r="B45" s="5" t="str">
        <f aca="false">IF($L$3&lt;&gt;0,NA(),IF(COUNTA(数量記録!A43:J43)=0,"",IF(COUNTA(数量記録!C43)=0,"",数量記録!C43)))</f>
        <v/>
      </c>
      <c r="C45" s="5" t="str">
        <f aca="false">IF($L$3&lt;&gt;0,NA(),IF(COUNTA(数量記録!A43:J43)=0,"",IF(COUNTA(数量記録!E43)=0,"",数量記録!E43)))</f>
        <v/>
      </c>
      <c r="D45" s="5" t="str">
        <f aca="false">IF($L$3&lt;&gt;0,NA(),IF(COUNTA(数量記録!A43:J43)=0,"",IF(COUNTA(数量記録!H43)=0,"",数量記録!H43)))</f>
        <v/>
      </c>
      <c r="E45" s="5" t="str">
        <f aca="false">IF($L$3&lt;&gt;0,NA(),IF(COUNTA(数量記録!A43:J43)=0,"",数量記録!K43))</f>
        <v/>
      </c>
      <c r="F45" s="5" t="str">
        <f aca="false">IF($L$3&lt;&gt;0,NA(),IF(COUNTA(数量記録!A43:J43)=0,"",数量記録!L43))</f>
        <v/>
      </c>
      <c r="G45" s="5" t="str">
        <f aca="false">IF($L$3&lt;&gt;0,NA(),IF(COUNTA(数量記録!A43:J43)=0,"",数量記録!M43))</f>
        <v/>
      </c>
      <c r="H45" s="5" t="str">
        <f aca="false">IF($L$3&lt;&gt;0,NA(),IF(COUNTA(数量記録!A43:J43)=0,"",数量記録!N43))</f>
        <v/>
      </c>
      <c r="I45" s="7" t="str">
        <f aca="false">IF($L$3&lt;&gt;0,NA(),IF(COUNTA(数量記録!A43:J43)=0,"",数量記録!O43))</f>
        <v/>
      </c>
      <c r="J45" s="1"/>
      <c r="K45" s="1"/>
      <c r="L45" s="1"/>
    </row>
    <row r="46" customFormat="false" ht="32" hidden="false" customHeight="true" outlineLevel="0" collapsed="false">
      <c r="A46" s="1" t="str">
        <f aca="false">IF($L$3&lt;&gt;0,NA(),IF(COUNTA(数量記録!A44:J44)=0,"",数量記録!A44))</f>
        <v/>
      </c>
      <c r="B46" s="5" t="str">
        <f aca="false">IF($L$3&lt;&gt;0,NA(),IF(COUNTA(数量記録!A44:J44)=0,"",IF(COUNTA(数量記録!C44)=0,"",数量記録!C44)))</f>
        <v/>
      </c>
      <c r="C46" s="5" t="str">
        <f aca="false">IF($L$3&lt;&gt;0,NA(),IF(COUNTA(数量記録!A44:J44)=0,"",IF(COUNTA(数量記録!E44)=0,"",数量記録!E44)))</f>
        <v/>
      </c>
      <c r="D46" s="5" t="str">
        <f aca="false">IF($L$3&lt;&gt;0,NA(),IF(COUNTA(数量記録!A44:J44)=0,"",IF(COUNTA(数量記録!H44)=0,"",数量記録!H44)))</f>
        <v/>
      </c>
      <c r="E46" s="5" t="str">
        <f aca="false">IF($L$3&lt;&gt;0,NA(),IF(COUNTA(数量記録!A44:J44)=0,"",数量記録!K44))</f>
        <v/>
      </c>
      <c r="F46" s="5" t="str">
        <f aca="false">IF($L$3&lt;&gt;0,NA(),IF(COUNTA(数量記録!A44:J44)=0,"",数量記録!L44))</f>
        <v/>
      </c>
      <c r="G46" s="5" t="str">
        <f aca="false">IF($L$3&lt;&gt;0,NA(),IF(COUNTA(数量記録!A44:J44)=0,"",数量記録!M44))</f>
        <v/>
      </c>
      <c r="H46" s="5" t="str">
        <f aca="false">IF($L$3&lt;&gt;0,NA(),IF(COUNTA(数量記録!A44:J44)=0,"",数量記録!N44))</f>
        <v/>
      </c>
      <c r="I46" s="7" t="str">
        <f aca="false">IF($L$3&lt;&gt;0,NA(),IF(COUNTA(数量記録!A44:J44)=0,"",数量記録!O44))</f>
        <v/>
      </c>
      <c r="J46" s="1"/>
      <c r="K46" s="1"/>
      <c r="L46" s="1"/>
    </row>
    <row r="47" customFormat="false" ht="32" hidden="false" customHeight="true" outlineLevel="0" collapsed="false">
      <c r="A47" s="1" t="str">
        <f aca="false">IF($L$3&lt;&gt;0,NA(),IF(COUNTA(数量記録!A45:J45)=0,"",数量記録!A45))</f>
        <v/>
      </c>
      <c r="B47" s="5" t="str">
        <f aca="false">IF($L$3&lt;&gt;0,NA(),IF(COUNTA(数量記録!A45:J45)=0,"",IF(COUNTA(数量記録!C45)=0,"",数量記録!C45)))</f>
        <v/>
      </c>
      <c r="C47" s="5" t="str">
        <f aca="false">IF($L$3&lt;&gt;0,NA(),IF(COUNTA(数量記録!A45:J45)=0,"",IF(COUNTA(数量記録!E45)=0,"",数量記録!E45)))</f>
        <v/>
      </c>
      <c r="D47" s="5" t="str">
        <f aca="false">IF($L$3&lt;&gt;0,NA(),IF(COUNTA(数量記録!A45:J45)=0,"",IF(COUNTA(数量記録!H45)=0,"",数量記録!H45)))</f>
        <v/>
      </c>
      <c r="E47" s="5" t="str">
        <f aca="false">IF($L$3&lt;&gt;0,NA(),IF(COUNTA(数量記録!A45:J45)=0,"",数量記録!K45))</f>
        <v/>
      </c>
      <c r="F47" s="5" t="str">
        <f aca="false">IF($L$3&lt;&gt;0,NA(),IF(COUNTA(数量記録!A45:J45)=0,"",数量記録!L45))</f>
        <v/>
      </c>
      <c r="G47" s="5" t="str">
        <f aca="false">IF($L$3&lt;&gt;0,NA(),IF(COUNTA(数量記録!A45:J45)=0,"",数量記録!M45))</f>
        <v/>
      </c>
      <c r="H47" s="5" t="str">
        <f aca="false">IF($L$3&lt;&gt;0,NA(),IF(COUNTA(数量記録!A45:J45)=0,"",数量記録!N45))</f>
        <v/>
      </c>
      <c r="I47" s="7" t="str">
        <f aca="false">IF($L$3&lt;&gt;0,NA(),IF(COUNTA(数量記録!A45:J45)=0,"",数量記録!O45))</f>
        <v/>
      </c>
      <c r="J47" s="1"/>
      <c r="K47" s="1"/>
      <c r="L47" s="1"/>
    </row>
    <row r="48" customFormat="false" ht="32" hidden="false" customHeight="true" outlineLevel="0" collapsed="false">
      <c r="A48" s="1" t="str">
        <f aca="false">IF($L$3&lt;&gt;0,NA(),IF(COUNTA(数量記録!A46:J46)=0,"",数量記録!A46))</f>
        <v/>
      </c>
      <c r="B48" s="5" t="str">
        <f aca="false">IF($L$3&lt;&gt;0,NA(),IF(COUNTA(数量記録!A46:J46)=0,"",IF(COUNTA(数量記録!C46)=0,"",数量記録!C46)))</f>
        <v/>
      </c>
      <c r="C48" s="5" t="str">
        <f aca="false">IF($L$3&lt;&gt;0,NA(),IF(COUNTA(数量記録!A46:J46)=0,"",IF(COUNTA(数量記録!E46)=0,"",数量記録!E46)))</f>
        <v/>
      </c>
      <c r="D48" s="5" t="str">
        <f aca="false">IF($L$3&lt;&gt;0,NA(),IF(COUNTA(数量記録!A46:J46)=0,"",IF(COUNTA(数量記録!H46)=0,"",数量記録!H46)))</f>
        <v/>
      </c>
      <c r="E48" s="5" t="str">
        <f aca="false">IF($L$3&lt;&gt;0,NA(),IF(COUNTA(数量記録!A46:J46)=0,"",数量記録!K46))</f>
        <v/>
      </c>
      <c r="F48" s="5" t="str">
        <f aca="false">IF($L$3&lt;&gt;0,NA(),IF(COUNTA(数量記録!A46:J46)=0,"",数量記録!L46))</f>
        <v/>
      </c>
      <c r="G48" s="5" t="str">
        <f aca="false">IF($L$3&lt;&gt;0,NA(),IF(COUNTA(数量記録!A46:J46)=0,"",数量記録!M46))</f>
        <v/>
      </c>
      <c r="H48" s="5" t="str">
        <f aca="false">IF($L$3&lt;&gt;0,NA(),IF(COUNTA(数量記録!A46:J46)=0,"",数量記録!N46))</f>
        <v/>
      </c>
      <c r="I48" s="7" t="str">
        <f aca="false">IF($L$3&lt;&gt;0,NA(),IF(COUNTA(数量記録!A46:J46)=0,"",数量記録!O46))</f>
        <v/>
      </c>
      <c r="J48" s="1"/>
      <c r="K48" s="1"/>
      <c r="L48" s="1"/>
    </row>
    <row r="49" customFormat="false" ht="32" hidden="false" customHeight="true" outlineLevel="0" collapsed="false">
      <c r="A49" s="1" t="str">
        <f aca="false">IF($L$3&lt;&gt;0,NA(),IF(COUNTA(数量記録!A47:J47)=0,"",数量記録!A47))</f>
        <v/>
      </c>
      <c r="B49" s="5" t="str">
        <f aca="false">IF($L$3&lt;&gt;0,NA(),IF(COUNTA(数量記録!A47:J47)=0,"",IF(COUNTA(数量記録!C47)=0,"",数量記録!C47)))</f>
        <v/>
      </c>
      <c r="C49" s="5" t="str">
        <f aca="false">IF($L$3&lt;&gt;0,NA(),IF(COUNTA(数量記録!A47:J47)=0,"",IF(COUNTA(数量記録!E47)=0,"",数量記録!E47)))</f>
        <v/>
      </c>
      <c r="D49" s="5" t="str">
        <f aca="false">IF($L$3&lt;&gt;0,NA(),IF(COUNTA(数量記録!A47:J47)=0,"",IF(COUNTA(数量記録!H47)=0,"",数量記録!H47)))</f>
        <v/>
      </c>
      <c r="E49" s="5" t="str">
        <f aca="false">IF($L$3&lt;&gt;0,NA(),IF(COUNTA(数量記録!A47:J47)=0,"",数量記録!K47))</f>
        <v/>
      </c>
      <c r="F49" s="5" t="str">
        <f aca="false">IF($L$3&lt;&gt;0,NA(),IF(COUNTA(数量記録!A47:J47)=0,"",数量記録!L47))</f>
        <v/>
      </c>
      <c r="G49" s="5" t="str">
        <f aca="false">IF($L$3&lt;&gt;0,NA(),IF(COUNTA(数量記録!A47:J47)=0,"",数量記録!M47))</f>
        <v/>
      </c>
      <c r="H49" s="5" t="str">
        <f aca="false">IF($L$3&lt;&gt;0,NA(),IF(COUNTA(数量記録!A47:J47)=0,"",数量記録!N47))</f>
        <v/>
      </c>
      <c r="I49" s="7" t="str">
        <f aca="false">IF($L$3&lt;&gt;0,NA(),IF(COUNTA(数量記録!A47:J47)=0,"",数量記録!O47))</f>
        <v/>
      </c>
      <c r="J49" s="1"/>
      <c r="K49" s="1"/>
      <c r="L49" s="1"/>
    </row>
    <row r="50" customFormat="false" ht="32" hidden="false" customHeight="true" outlineLevel="0" collapsed="false">
      <c r="A50" s="1" t="str">
        <f aca="false">IF($L$3&lt;&gt;0,NA(),IF(COUNTA(数量記録!A48:J48)=0,"",数量記録!A48))</f>
        <v/>
      </c>
      <c r="B50" s="5" t="str">
        <f aca="false">IF($L$3&lt;&gt;0,NA(),IF(COUNTA(数量記録!A48:J48)=0,"",IF(COUNTA(数量記録!C48)=0,"",数量記録!C48)))</f>
        <v/>
      </c>
      <c r="C50" s="5" t="str">
        <f aca="false">IF($L$3&lt;&gt;0,NA(),IF(COUNTA(数量記録!A48:J48)=0,"",IF(COUNTA(数量記録!E48)=0,"",数量記録!E48)))</f>
        <v/>
      </c>
      <c r="D50" s="5" t="str">
        <f aca="false">IF($L$3&lt;&gt;0,NA(),IF(COUNTA(数量記録!A48:J48)=0,"",IF(COUNTA(数量記録!H48)=0,"",数量記録!H48)))</f>
        <v/>
      </c>
      <c r="E50" s="5" t="str">
        <f aca="false">IF($L$3&lt;&gt;0,NA(),IF(COUNTA(数量記録!A48:J48)=0,"",数量記録!K48))</f>
        <v/>
      </c>
      <c r="F50" s="5" t="str">
        <f aca="false">IF($L$3&lt;&gt;0,NA(),IF(COUNTA(数量記録!A48:J48)=0,"",数量記録!L48))</f>
        <v/>
      </c>
      <c r="G50" s="5" t="str">
        <f aca="false">IF($L$3&lt;&gt;0,NA(),IF(COUNTA(数量記録!A48:J48)=0,"",数量記録!M48))</f>
        <v/>
      </c>
      <c r="H50" s="5" t="str">
        <f aca="false">IF($L$3&lt;&gt;0,NA(),IF(COUNTA(数量記録!A48:J48)=0,"",数量記録!N48))</f>
        <v/>
      </c>
      <c r="I50" s="7" t="str">
        <f aca="false">IF($L$3&lt;&gt;0,NA(),IF(COUNTA(数量記録!A48:J48)=0,"",数量記録!O48))</f>
        <v/>
      </c>
      <c r="J50" s="1"/>
      <c r="K50" s="1"/>
      <c r="L50" s="1"/>
    </row>
    <row r="51" customFormat="false" ht="32" hidden="false" customHeight="true" outlineLevel="0" collapsed="false">
      <c r="A51" s="1" t="str">
        <f aca="false">IF($L$3&lt;&gt;0,NA(),IF(COUNTA(数量記録!A49:J49)=0,"",数量記録!A49))</f>
        <v/>
      </c>
      <c r="B51" s="5" t="str">
        <f aca="false">IF($L$3&lt;&gt;0,NA(),IF(COUNTA(数量記録!A49:J49)=0,"",IF(COUNTA(数量記録!C49)=0,"",数量記録!C49)))</f>
        <v/>
      </c>
      <c r="C51" s="5" t="str">
        <f aca="false">IF($L$3&lt;&gt;0,NA(),IF(COUNTA(数量記録!A49:J49)=0,"",IF(COUNTA(数量記録!E49)=0,"",数量記録!E49)))</f>
        <v/>
      </c>
      <c r="D51" s="5" t="str">
        <f aca="false">IF($L$3&lt;&gt;0,NA(),IF(COUNTA(数量記録!A49:J49)=0,"",IF(COUNTA(数量記録!H49)=0,"",数量記録!H49)))</f>
        <v/>
      </c>
      <c r="E51" s="5" t="str">
        <f aca="false">IF($L$3&lt;&gt;0,NA(),IF(COUNTA(数量記録!A49:J49)=0,"",数量記録!K49))</f>
        <v/>
      </c>
      <c r="F51" s="5" t="str">
        <f aca="false">IF($L$3&lt;&gt;0,NA(),IF(COUNTA(数量記録!A49:J49)=0,"",数量記録!L49))</f>
        <v/>
      </c>
      <c r="G51" s="5" t="str">
        <f aca="false">IF($L$3&lt;&gt;0,NA(),IF(COUNTA(数量記録!A49:J49)=0,"",数量記録!M49))</f>
        <v/>
      </c>
      <c r="H51" s="5" t="str">
        <f aca="false">IF($L$3&lt;&gt;0,NA(),IF(COUNTA(数量記録!A49:J49)=0,"",数量記録!N49))</f>
        <v/>
      </c>
      <c r="I51" s="7" t="str">
        <f aca="false">IF($L$3&lt;&gt;0,NA(),IF(COUNTA(数量記録!A49:J49)=0,"",数量記録!O49))</f>
        <v/>
      </c>
      <c r="J51" s="1"/>
      <c r="K51" s="1"/>
      <c r="L51" s="1"/>
    </row>
    <row r="52" customFormat="false" ht="32" hidden="false" customHeight="true" outlineLevel="0" collapsed="false">
      <c r="A52" s="1" t="str">
        <f aca="false">IF($L$3&lt;&gt;0,NA(),IF(COUNTA(数量記録!A50:J50)=0,"",数量記録!A50))</f>
        <v/>
      </c>
      <c r="B52" s="5" t="str">
        <f aca="false">IF($L$3&lt;&gt;0,NA(),IF(COUNTA(数量記録!A50:J50)=0,"",IF(COUNTA(数量記録!C50)=0,"",数量記録!C50)))</f>
        <v/>
      </c>
      <c r="C52" s="5" t="str">
        <f aca="false">IF($L$3&lt;&gt;0,NA(),IF(COUNTA(数量記録!A50:J50)=0,"",IF(COUNTA(数量記録!E50)=0,"",数量記録!E50)))</f>
        <v/>
      </c>
      <c r="D52" s="5" t="str">
        <f aca="false">IF($L$3&lt;&gt;0,NA(),IF(COUNTA(数量記録!A50:J50)=0,"",IF(COUNTA(数量記録!H50)=0,"",数量記録!H50)))</f>
        <v/>
      </c>
      <c r="E52" s="5" t="str">
        <f aca="false">IF($L$3&lt;&gt;0,NA(),IF(COUNTA(数量記録!A50:J50)=0,"",数量記録!K50))</f>
        <v/>
      </c>
      <c r="F52" s="5" t="str">
        <f aca="false">IF($L$3&lt;&gt;0,NA(),IF(COUNTA(数量記録!A50:J50)=0,"",数量記録!L50))</f>
        <v/>
      </c>
      <c r="G52" s="5" t="str">
        <f aca="false">IF($L$3&lt;&gt;0,NA(),IF(COUNTA(数量記録!A50:J50)=0,"",数量記録!M50))</f>
        <v/>
      </c>
      <c r="H52" s="5" t="str">
        <f aca="false">IF($L$3&lt;&gt;0,NA(),IF(COUNTA(数量記録!A50:J50)=0,"",数量記録!N50))</f>
        <v/>
      </c>
      <c r="I52" s="7" t="str">
        <f aca="false">IF($L$3&lt;&gt;0,NA(),IF(COUNTA(数量記録!A50:J50)=0,"",数量記録!O50))</f>
        <v/>
      </c>
      <c r="J52" s="1"/>
      <c r="K52" s="1"/>
      <c r="L52" s="1"/>
    </row>
    <row r="53" customFormat="false" ht="32" hidden="false" customHeight="true" outlineLevel="0" collapsed="false">
      <c r="A53" s="1" t="str">
        <f aca="false">IF($L$3&lt;&gt;0,NA(),IF(COUNTA(数量記録!A51:J51)=0,"",数量記録!A51))</f>
        <v/>
      </c>
      <c r="B53" s="5" t="str">
        <f aca="false">IF($L$3&lt;&gt;0,NA(),IF(COUNTA(数量記録!A51:J51)=0,"",IF(COUNTA(数量記録!C51)=0,"",数量記録!C51)))</f>
        <v/>
      </c>
      <c r="C53" s="5" t="str">
        <f aca="false">IF($L$3&lt;&gt;0,NA(),IF(COUNTA(数量記録!A51:J51)=0,"",IF(COUNTA(数量記録!E51)=0,"",数量記録!E51)))</f>
        <v/>
      </c>
      <c r="D53" s="5" t="str">
        <f aca="false">IF($L$3&lt;&gt;0,NA(),IF(COUNTA(数量記録!A51:J51)=0,"",IF(COUNTA(数量記録!H51)=0,"",数量記録!H51)))</f>
        <v/>
      </c>
      <c r="E53" s="5" t="str">
        <f aca="false">IF($L$3&lt;&gt;0,NA(),IF(COUNTA(数量記録!A51:J51)=0,"",数量記録!K51))</f>
        <v/>
      </c>
      <c r="F53" s="5" t="str">
        <f aca="false">IF($L$3&lt;&gt;0,NA(),IF(COUNTA(数量記録!A51:J51)=0,"",数量記録!L51))</f>
        <v/>
      </c>
      <c r="G53" s="5" t="str">
        <f aca="false">IF($L$3&lt;&gt;0,NA(),IF(COUNTA(数量記録!A51:J51)=0,"",数量記録!M51))</f>
        <v/>
      </c>
      <c r="H53" s="5" t="str">
        <f aca="false">IF($L$3&lt;&gt;0,NA(),IF(COUNTA(数量記録!A51:J51)=0,"",数量記録!N51))</f>
        <v/>
      </c>
      <c r="I53" s="7" t="str">
        <f aca="false">IF($L$3&lt;&gt;0,NA(),IF(COUNTA(数量記録!A51:J51)=0,"",数量記録!O51))</f>
        <v/>
      </c>
      <c r="J53" s="1"/>
      <c r="K53" s="1"/>
      <c r="L53" s="1"/>
    </row>
    <row r="54" customFormat="false" ht="32" hidden="false" customHeight="true" outlineLevel="0" collapsed="false">
      <c r="A54" s="1" t="str">
        <f aca="false">IF($L$3&lt;&gt;0,NA(),IF(COUNTA(数量記録!A52:J52)=0,"",数量記録!A52))</f>
        <v/>
      </c>
      <c r="B54" s="5" t="str">
        <f aca="false">IF($L$3&lt;&gt;0,NA(),IF(COUNTA(数量記録!A52:J52)=0,"",IF(COUNTA(数量記録!C52)=0,"",数量記録!C52)))</f>
        <v/>
      </c>
      <c r="C54" s="5" t="str">
        <f aca="false">IF($L$3&lt;&gt;0,NA(),IF(COUNTA(数量記録!A52:J52)=0,"",IF(COUNTA(数量記録!E52)=0,"",数量記録!E52)))</f>
        <v/>
      </c>
      <c r="D54" s="5" t="str">
        <f aca="false">IF($L$3&lt;&gt;0,NA(),IF(COUNTA(数量記録!A52:J52)=0,"",IF(COUNTA(数量記録!H52)=0,"",数量記録!H52)))</f>
        <v/>
      </c>
      <c r="E54" s="5" t="str">
        <f aca="false">IF($L$3&lt;&gt;0,NA(),IF(COUNTA(数量記録!A52:J52)=0,"",数量記録!K52))</f>
        <v/>
      </c>
      <c r="F54" s="5" t="str">
        <f aca="false">IF($L$3&lt;&gt;0,NA(),IF(COUNTA(数量記録!A52:J52)=0,"",数量記録!L52))</f>
        <v/>
      </c>
      <c r="G54" s="5" t="str">
        <f aca="false">IF($L$3&lt;&gt;0,NA(),IF(COUNTA(数量記録!A52:J52)=0,"",数量記録!M52))</f>
        <v/>
      </c>
      <c r="H54" s="5" t="str">
        <f aca="false">IF($L$3&lt;&gt;0,NA(),IF(COUNTA(数量記録!A52:J52)=0,"",数量記録!N52))</f>
        <v/>
      </c>
      <c r="I54" s="7" t="str">
        <f aca="false">IF($L$3&lt;&gt;0,NA(),IF(COUNTA(数量記録!A52:J52)=0,"",数量記録!O52))</f>
        <v/>
      </c>
      <c r="J54" s="1"/>
      <c r="K54" s="1"/>
      <c r="L54" s="1"/>
    </row>
    <row r="55" customFormat="false" ht="32" hidden="false" customHeight="true" outlineLevel="0" collapsed="false">
      <c r="A55" s="1" t="str">
        <f aca="false">IF($L$3&lt;&gt;0,NA(),IF(COUNTA(数量記録!A53:J53)=0,"",数量記録!A53))</f>
        <v/>
      </c>
      <c r="B55" s="5" t="str">
        <f aca="false">IF($L$3&lt;&gt;0,NA(),IF(COUNTA(数量記録!A53:J53)=0,"",IF(COUNTA(数量記録!C53)=0,"",数量記録!C53)))</f>
        <v/>
      </c>
      <c r="C55" s="5" t="str">
        <f aca="false">IF($L$3&lt;&gt;0,NA(),IF(COUNTA(数量記録!A53:J53)=0,"",IF(COUNTA(数量記録!E53)=0,"",数量記録!E53)))</f>
        <v/>
      </c>
      <c r="D55" s="5" t="str">
        <f aca="false">IF($L$3&lt;&gt;0,NA(),IF(COUNTA(数量記録!A53:J53)=0,"",IF(COUNTA(数量記録!H53)=0,"",数量記録!H53)))</f>
        <v/>
      </c>
      <c r="E55" s="5" t="str">
        <f aca="false">IF($L$3&lt;&gt;0,NA(),IF(COUNTA(数量記録!A53:J53)=0,"",数量記録!K53))</f>
        <v/>
      </c>
      <c r="F55" s="5" t="str">
        <f aca="false">IF($L$3&lt;&gt;0,NA(),IF(COUNTA(数量記録!A53:J53)=0,"",数量記録!L53))</f>
        <v/>
      </c>
      <c r="G55" s="5" t="str">
        <f aca="false">IF($L$3&lt;&gt;0,NA(),IF(COUNTA(数量記録!A53:J53)=0,"",数量記録!M53))</f>
        <v/>
      </c>
      <c r="H55" s="5" t="str">
        <f aca="false">IF($L$3&lt;&gt;0,NA(),IF(COUNTA(数量記録!A53:J53)=0,"",数量記録!N53))</f>
        <v/>
      </c>
      <c r="I55" s="7" t="str">
        <f aca="false">IF($L$3&lt;&gt;0,NA(),IF(COUNTA(数量記録!A53:J53)=0,"",数量記録!O53))</f>
        <v/>
      </c>
      <c r="J55" s="1"/>
      <c r="K55" s="1"/>
      <c r="L55" s="1"/>
    </row>
    <row r="56" customFormat="false" ht="32" hidden="false" customHeight="true" outlineLevel="0" collapsed="false">
      <c r="A56" s="1" t="str">
        <f aca="false">IF($L$3&lt;&gt;0,NA(),IF(COUNTA(数量記録!A54:J54)=0,"",数量記録!A54))</f>
        <v/>
      </c>
      <c r="B56" s="5" t="str">
        <f aca="false">IF($L$3&lt;&gt;0,NA(),IF(COUNTA(数量記録!A54:J54)=0,"",IF(COUNTA(数量記録!C54)=0,"",数量記録!C54)))</f>
        <v/>
      </c>
      <c r="C56" s="5" t="str">
        <f aca="false">IF($L$3&lt;&gt;0,NA(),IF(COUNTA(数量記録!A54:J54)=0,"",IF(COUNTA(数量記録!E54)=0,"",数量記録!E54)))</f>
        <v/>
      </c>
      <c r="D56" s="5" t="str">
        <f aca="false">IF($L$3&lt;&gt;0,NA(),IF(COUNTA(数量記録!A54:J54)=0,"",IF(COUNTA(数量記録!H54)=0,"",数量記録!H54)))</f>
        <v/>
      </c>
      <c r="E56" s="5" t="str">
        <f aca="false">IF($L$3&lt;&gt;0,NA(),IF(COUNTA(数量記録!A54:J54)=0,"",数量記録!K54))</f>
        <v/>
      </c>
      <c r="F56" s="5" t="str">
        <f aca="false">IF($L$3&lt;&gt;0,NA(),IF(COUNTA(数量記録!A54:J54)=0,"",数量記録!L54))</f>
        <v/>
      </c>
      <c r="G56" s="5" t="str">
        <f aca="false">IF($L$3&lt;&gt;0,NA(),IF(COUNTA(数量記録!A54:J54)=0,"",数量記録!M54))</f>
        <v/>
      </c>
      <c r="H56" s="5" t="str">
        <f aca="false">IF($L$3&lt;&gt;0,NA(),IF(COUNTA(数量記録!A54:J54)=0,"",数量記録!N54))</f>
        <v/>
      </c>
      <c r="I56" s="7" t="str">
        <f aca="false">IF($L$3&lt;&gt;0,NA(),IF(COUNTA(数量記録!A54:J54)=0,"",数量記録!O54))</f>
        <v/>
      </c>
      <c r="J56" s="1"/>
      <c r="K56" s="1"/>
      <c r="L56" s="1"/>
    </row>
    <row r="57" customFormat="false" ht="32" hidden="false" customHeight="true" outlineLevel="0" collapsed="false">
      <c r="A57" s="1" t="str">
        <f aca="false">IF($L$3&lt;&gt;0,NA(),IF(COUNTA(数量記録!A55:J55)=0,"",数量記録!A55))</f>
        <v/>
      </c>
      <c r="B57" s="5" t="str">
        <f aca="false">IF($L$3&lt;&gt;0,NA(),IF(COUNTA(数量記録!A55:J55)=0,"",IF(COUNTA(数量記録!C55)=0,"",数量記録!C55)))</f>
        <v/>
      </c>
      <c r="C57" s="5" t="str">
        <f aca="false">IF($L$3&lt;&gt;0,NA(),IF(COUNTA(数量記録!A55:J55)=0,"",IF(COUNTA(数量記録!E55)=0,"",数量記録!E55)))</f>
        <v/>
      </c>
      <c r="D57" s="5" t="str">
        <f aca="false">IF($L$3&lt;&gt;0,NA(),IF(COUNTA(数量記録!A55:J55)=0,"",IF(COUNTA(数量記録!H55)=0,"",数量記録!H55)))</f>
        <v/>
      </c>
      <c r="E57" s="5" t="str">
        <f aca="false">IF($L$3&lt;&gt;0,NA(),IF(COUNTA(数量記録!A55:J55)=0,"",数量記録!K55))</f>
        <v/>
      </c>
      <c r="F57" s="5" t="str">
        <f aca="false">IF($L$3&lt;&gt;0,NA(),IF(COUNTA(数量記録!A55:J55)=0,"",数量記録!L55))</f>
        <v/>
      </c>
      <c r="G57" s="5" t="str">
        <f aca="false">IF($L$3&lt;&gt;0,NA(),IF(COUNTA(数量記録!A55:J55)=0,"",数量記録!M55))</f>
        <v/>
      </c>
      <c r="H57" s="5" t="str">
        <f aca="false">IF($L$3&lt;&gt;0,NA(),IF(COUNTA(数量記録!A55:J55)=0,"",数量記録!N55))</f>
        <v/>
      </c>
      <c r="I57" s="7" t="str">
        <f aca="false">IF($L$3&lt;&gt;0,NA(),IF(COUNTA(数量記録!A55:J55)=0,"",数量記録!O55))</f>
        <v/>
      </c>
      <c r="J57" s="1"/>
      <c r="K57" s="1"/>
      <c r="L57" s="1"/>
    </row>
    <row r="58" customFormat="false" ht="32" hidden="false" customHeight="true" outlineLevel="0" collapsed="false">
      <c r="A58" s="1" t="str">
        <f aca="false">IF($L$3&lt;&gt;0,NA(),IF(COUNTA(数量記録!A56:J56)=0,"",数量記録!A56))</f>
        <v/>
      </c>
      <c r="B58" s="5" t="str">
        <f aca="false">IF($L$3&lt;&gt;0,NA(),IF(COUNTA(数量記録!A56:J56)=0,"",IF(COUNTA(数量記録!C56)=0,"",数量記録!C56)))</f>
        <v/>
      </c>
      <c r="C58" s="5" t="str">
        <f aca="false">IF($L$3&lt;&gt;0,NA(),IF(COUNTA(数量記録!A56:J56)=0,"",IF(COUNTA(数量記録!E56)=0,"",数量記録!E56)))</f>
        <v/>
      </c>
      <c r="D58" s="5" t="str">
        <f aca="false">IF($L$3&lt;&gt;0,NA(),IF(COUNTA(数量記録!A56:J56)=0,"",IF(COUNTA(数量記録!H56)=0,"",数量記録!H56)))</f>
        <v/>
      </c>
      <c r="E58" s="5" t="str">
        <f aca="false">IF($L$3&lt;&gt;0,NA(),IF(COUNTA(数量記録!A56:J56)=0,"",数量記録!K56))</f>
        <v/>
      </c>
      <c r="F58" s="5" t="str">
        <f aca="false">IF($L$3&lt;&gt;0,NA(),IF(COUNTA(数量記録!A56:J56)=0,"",数量記録!L56))</f>
        <v/>
      </c>
      <c r="G58" s="5" t="str">
        <f aca="false">IF($L$3&lt;&gt;0,NA(),IF(COUNTA(数量記録!A56:J56)=0,"",数量記録!M56))</f>
        <v/>
      </c>
      <c r="H58" s="5" t="str">
        <f aca="false">IF($L$3&lt;&gt;0,NA(),IF(COUNTA(数量記録!A56:J56)=0,"",数量記録!N56))</f>
        <v/>
      </c>
      <c r="I58" s="7" t="str">
        <f aca="false">IF($L$3&lt;&gt;0,NA(),IF(COUNTA(数量記録!A56:J56)=0,"",数量記録!O56))</f>
        <v/>
      </c>
      <c r="J58" s="1"/>
      <c r="K58" s="1"/>
      <c r="L58" s="1"/>
    </row>
    <row r="59" customFormat="false" ht="32" hidden="false" customHeight="true" outlineLevel="0" collapsed="false">
      <c r="A59" s="1" t="str">
        <f aca="false">IF($L$3&lt;&gt;0,NA(),IF(COUNTA(数量記録!A57:J57)=0,"",数量記録!A57))</f>
        <v/>
      </c>
      <c r="B59" s="5" t="str">
        <f aca="false">IF($L$3&lt;&gt;0,NA(),IF(COUNTA(数量記録!A57:J57)=0,"",IF(COUNTA(数量記録!C57)=0,"",数量記録!C57)))</f>
        <v/>
      </c>
      <c r="C59" s="5" t="str">
        <f aca="false">IF($L$3&lt;&gt;0,NA(),IF(COUNTA(数量記録!A57:J57)=0,"",IF(COUNTA(数量記録!E57)=0,"",数量記録!E57)))</f>
        <v/>
      </c>
      <c r="D59" s="5" t="str">
        <f aca="false">IF($L$3&lt;&gt;0,NA(),IF(COUNTA(数量記録!A57:J57)=0,"",IF(COUNTA(数量記録!H57)=0,"",数量記録!H57)))</f>
        <v/>
      </c>
      <c r="E59" s="5" t="str">
        <f aca="false">IF($L$3&lt;&gt;0,NA(),IF(COUNTA(数量記録!A57:J57)=0,"",数量記録!K57))</f>
        <v/>
      </c>
      <c r="F59" s="5" t="str">
        <f aca="false">IF($L$3&lt;&gt;0,NA(),IF(COUNTA(数量記録!A57:J57)=0,"",数量記録!L57))</f>
        <v/>
      </c>
      <c r="G59" s="5" t="str">
        <f aca="false">IF($L$3&lt;&gt;0,NA(),IF(COUNTA(数量記録!A57:J57)=0,"",数量記録!M57))</f>
        <v/>
      </c>
      <c r="H59" s="5" t="str">
        <f aca="false">IF($L$3&lt;&gt;0,NA(),IF(COUNTA(数量記録!A57:J57)=0,"",数量記録!N57))</f>
        <v/>
      </c>
      <c r="I59" s="7" t="str">
        <f aca="false">IF($L$3&lt;&gt;0,NA(),IF(COUNTA(数量記録!A57:J57)=0,"",数量記録!O57))</f>
        <v/>
      </c>
      <c r="J59" s="1"/>
      <c r="K59" s="1"/>
      <c r="L59" s="1"/>
    </row>
  </sheetData>
  <conditionalFormatting sqref="F10:I59">
    <cfRule type="expression" priority="2" aboveAverage="0" equalAverage="0" bottom="0" percent="0" rank="0" text="" dxfId="0">
      <formula>$I10="差異あり"</formula>
    </cfRule>
  </conditionalFormatting>
  <conditionalFormatting sqref="B10:I59">
    <cfRule type="expression" priority="3" aboveAverage="0" equalAverage="0" bottom="0" percent="0" rank="0" text="" dxfId="1">
      <formula>$I10="帳簿負数"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30"/>
    <col collapsed="false" customWidth="true" hidden="false" outlineLevel="0" max="4" min="4" style="0" width="5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25</v>
      </c>
      <c r="B2" s="3"/>
      <c r="C2" s="3"/>
      <c r="D2" s="3"/>
    </row>
    <row r="3" customFormat="false" ht="25" hidden="false" customHeight="true" outlineLevel="0" collapsed="false">
      <c r="A3" s="1" t="s">
        <v>3</v>
      </c>
      <c r="B3" s="8" t="n">
        <f aca="false">棚卸集計!B3</f>
        <v>46326</v>
      </c>
      <c r="C3" s="1"/>
      <c r="D3" s="1"/>
    </row>
    <row r="4" customFormat="false" ht="25" hidden="false" customHeight="true" outlineLevel="0" collapsed="false">
      <c r="A4" s="1" t="s">
        <v>26</v>
      </c>
      <c r="B4" s="1"/>
      <c r="C4" s="1"/>
      <c r="D4" s="1"/>
    </row>
    <row r="5" customFormat="false" ht="25" hidden="false" customHeight="true" outlineLevel="0" collapsed="false">
      <c r="A5" s="1" t="s">
        <v>27</v>
      </c>
      <c r="B5" s="1"/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38" hidden="false" customHeight="true" outlineLevel="0" collapsed="false">
      <c r="A7" s="6" t="s">
        <v>16</v>
      </c>
      <c r="B7" s="6" t="s">
        <v>18</v>
      </c>
      <c r="C7" s="6" t="s">
        <v>19</v>
      </c>
      <c r="D7" s="6" t="s">
        <v>28</v>
      </c>
    </row>
    <row r="8" customFormat="false" ht="32" hidden="false" customHeight="true" outlineLevel="0" collapsed="false">
      <c r="A8" s="1" t="str">
        <f aca="false">IF(棚卸集計!$L$3&lt;&gt;0,NA(),IF(COUNTA(数量記録!A8:J8)=0,"",数量記録!A8))</f>
        <v>SKU-0001</v>
      </c>
      <c r="B8" s="3"/>
      <c r="C8" s="3"/>
      <c r="D8" s="3"/>
    </row>
    <row r="9" customFormat="false" ht="32" hidden="false" customHeight="true" outlineLevel="0" collapsed="false">
      <c r="A9" s="1" t="str">
        <f aca="false">IF(棚卸集計!$L$3&lt;&gt;0,NA(),IF(COUNTA(数量記録!A9:J9)=0,"",数量記録!A9))</f>
        <v>SKU-0002</v>
      </c>
      <c r="B9" s="3"/>
      <c r="C9" s="3"/>
      <c r="D9" s="3"/>
    </row>
    <row r="10" customFormat="false" ht="32" hidden="false" customHeight="true" outlineLevel="0" collapsed="false">
      <c r="A10" s="1" t="str">
        <f aca="false">IF(棚卸集計!$L$3&lt;&gt;0,NA(),IF(COUNTA(数量記録!A10:J10)=0,"",数量記録!A10))</f>
        <v>SKU-0003</v>
      </c>
      <c r="B10" s="3"/>
      <c r="C10" s="3"/>
      <c r="D10" s="3"/>
    </row>
    <row r="11" customFormat="false" ht="32" hidden="false" customHeight="true" outlineLevel="0" collapsed="false">
      <c r="A11" s="1" t="str">
        <f aca="false">IF(棚卸集計!$L$3&lt;&gt;0,NA(),IF(COUNTA(数量記録!A11:J11)=0,"",数量記録!A11))</f>
        <v>SKU-0004</v>
      </c>
      <c r="B11" s="3"/>
      <c r="C11" s="3"/>
      <c r="D11" s="3"/>
    </row>
    <row r="12" customFormat="false" ht="32" hidden="false" customHeight="true" outlineLevel="0" collapsed="false">
      <c r="A12" s="1" t="str">
        <f aca="false">IF(棚卸集計!$L$3&lt;&gt;0,NA(),IF(COUNTA(数量記録!A12:J12)=0,"",数量記録!A12))</f>
        <v>SKU-0005</v>
      </c>
      <c r="B12" s="3"/>
      <c r="C12" s="3"/>
      <c r="D12" s="3"/>
    </row>
    <row r="13" customFormat="false" ht="32" hidden="false" customHeight="true" outlineLevel="0" collapsed="false">
      <c r="A13" s="1" t="str">
        <f aca="false">IF(棚卸集計!$L$3&lt;&gt;0,NA(),IF(COUNTA(数量記録!A13:J13)=0,"",数量記録!A13))</f>
        <v>SKU-0006</v>
      </c>
      <c r="B13" s="3"/>
      <c r="C13" s="3"/>
      <c r="D13" s="3"/>
    </row>
    <row r="14" customFormat="false" ht="32" hidden="false" customHeight="true" outlineLevel="0" collapsed="false">
      <c r="A14" s="1" t="str">
        <f aca="false">IF(棚卸集計!$L$3&lt;&gt;0,NA(),IF(COUNTA(数量記録!A14:J14)=0,"",数量記録!A14))</f>
        <v>SKU-0007</v>
      </c>
      <c r="B14" s="3"/>
      <c r="C14" s="3"/>
      <c r="D14" s="3"/>
    </row>
    <row r="15" customFormat="false" ht="32" hidden="false" customHeight="true" outlineLevel="0" collapsed="false">
      <c r="A15" s="1" t="str">
        <f aca="false">IF(棚卸集計!$L$3&lt;&gt;0,NA(),IF(COUNTA(数量記録!A15:J15)=0,"",数量記録!A15))</f>
        <v>SKU-0008</v>
      </c>
      <c r="B15" s="3"/>
      <c r="C15" s="3"/>
      <c r="D15" s="3"/>
    </row>
    <row r="16" customFormat="false" ht="32" hidden="false" customHeight="true" outlineLevel="0" collapsed="false">
      <c r="A16" s="1" t="str">
        <f aca="false">IF(棚卸集計!$L$3&lt;&gt;0,NA(),IF(COUNTA(数量記録!A16:J16)=0,"",数量記録!A16))</f>
        <v>SKU-0009</v>
      </c>
      <c r="B16" s="3"/>
      <c r="C16" s="3"/>
      <c r="D16" s="3"/>
    </row>
    <row r="17" customFormat="false" ht="32" hidden="false" customHeight="true" outlineLevel="0" collapsed="false">
      <c r="A17" s="1" t="str">
        <f aca="false">IF(棚卸集計!$L$3&lt;&gt;0,NA(),IF(COUNTA(数量記録!A17:J17)=0,"",数量記録!A17))</f>
        <v/>
      </c>
      <c r="B17" s="3"/>
      <c r="C17" s="3"/>
      <c r="D17" s="3"/>
    </row>
    <row r="18" customFormat="false" ht="32" hidden="false" customHeight="true" outlineLevel="0" collapsed="false">
      <c r="A18" s="1" t="str">
        <f aca="false">IF(棚卸集計!$L$3&lt;&gt;0,NA(),IF(COUNTA(数量記録!A18:J18)=0,"",数量記録!A18))</f>
        <v/>
      </c>
      <c r="B18" s="3"/>
      <c r="C18" s="3"/>
      <c r="D18" s="3"/>
    </row>
    <row r="19" customFormat="false" ht="32" hidden="false" customHeight="true" outlineLevel="0" collapsed="false">
      <c r="A19" s="1" t="str">
        <f aca="false">IF(棚卸集計!$L$3&lt;&gt;0,NA(),IF(COUNTA(数量記録!A19:J19)=0,"",数量記録!A19))</f>
        <v/>
      </c>
      <c r="B19" s="3"/>
      <c r="C19" s="3"/>
      <c r="D19" s="3"/>
    </row>
    <row r="20" customFormat="false" ht="32" hidden="false" customHeight="true" outlineLevel="0" collapsed="false">
      <c r="A20" s="1" t="str">
        <f aca="false">IF(棚卸集計!$L$3&lt;&gt;0,NA(),IF(COUNTA(数量記録!A20:J20)=0,"",数量記録!A20))</f>
        <v/>
      </c>
      <c r="B20" s="3"/>
      <c r="C20" s="3"/>
      <c r="D20" s="3"/>
    </row>
    <row r="21" customFormat="false" ht="32" hidden="false" customHeight="true" outlineLevel="0" collapsed="false">
      <c r="A21" s="1" t="str">
        <f aca="false">IF(棚卸集計!$L$3&lt;&gt;0,NA(),IF(COUNTA(数量記録!A21:J21)=0,"",数量記録!A21))</f>
        <v/>
      </c>
      <c r="B21" s="3"/>
      <c r="C21" s="3"/>
      <c r="D21" s="3"/>
    </row>
    <row r="22" customFormat="false" ht="32" hidden="false" customHeight="true" outlineLevel="0" collapsed="false">
      <c r="A22" s="1" t="str">
        <f aca="false">IF(棚卸集計!$L$3&lt;&gt;0,NA(),IF(COUNTA(数量記録!A22:J22)=0,"",数量記録!A22))</f>
        <v/>
      </c>
      <c r="B22" s="3"/>
      <c r="C22" s="3"/>
      <c r="D22" s="3"/>
    </row>
    <row r="23" customFormat="false" ht="32" hidden="false" customHeight="true" outlineLevel="0" collapsed="false">
      <c r="A23" s="1" t="str">
        <f aca="false">IF(棚卸集計!$L$3&lt;&gt;0,NA(),IF(COUNTA(数量記録!A23:J23)=0,"",数量記録!A23))</f>
        <v/>
      </c>
      <c r="B23" s="3"/>
      <c r="C23" s="3"/>
      <c r="D23" s="3"/>
    </row>
    <row r="24" customFormat="false" ht="32" hidden="false" customHeight="true" outlineLevel="0" collapsed="false">
      <c r="A24" s="1" t="str">
        <f aca="false">IF(棚卸集計!$L$3&lt;&gt;0,NA(),IF(COUNTA(数量記録!A24:J24)=0,"",数量記録!A24))</f>
        <v/>
      </c>
      <c r="B24" s="3"/>
      <c r="C24" s="3"/>
      <c r="D24" s="3"/>
    </row>
    <row r="25" customFormat="false" ht="32" hidden="false" customHeight="true" outlineLevel="0" collapsed="false">
      <c r="A25" s="1" t="str">
        <f aca="false">IF(棚卸集計!$L$3&lt;&gt;0,NA(),IF(COUNTA(数量記録!A25:J25)=0,"",数量記録!A25))</f>
        <v/>
      </c>
      <c r="B25" s="3"/>
      <c r="C25" s="3"/>
      <c r="D25" s="3"/>
    </row>
    <row r="26" customFormat="false" ht="32" hidden="false" customHeight="true" outlineLevel="0" collapsed="false">
      <c r="A26" s="1" t="str">
        <f aca="false">IF(棚卸集計!$L$3&lt;&gt;0,NA(),IF(COUNTA(数量記録!A26:J26)=0,"",数量記録!A26))</f>
        <v/>
      </c>
      <c r="B26" s="3"/>
      <c r="C26" s="3"/>
      <c r="D26" s="3"/>
    </row>
    <row r="27" customFormat="false" ht="32" hidden="false" customHeight="true" outlineLevel="0" collapsed="false">
      <c r="A27" s="1" t="str">
        <f aca="false">IF(棚卸集計!$L$3&lt;&gt;0,NA(),IF(COUNTA(数量記録!A27:J27)=0,"",数量記録!A27))</f>
        <v/>
      </c>
      <c r="B27" s="3"/>
      <c r="C27" s="3"/>
      <c r="D27" s="3"/>
    </row>
    <row r="28" customFormat="false" ht="32" hidden="false" customHeight="true" outlineLevel="0" collapsed="false">
      <c r="A28" s="1" t="str">
        <f aca="false">IF(棚卸集計!$L$3&lt;&gt;0,NA(),IF(COUNTA(数量記録!A28:J28)=0,"",数量記録!A28))</f>
        <v/>
      </c>
      <c r="B28" s="3"/>
      <c r="C28" s="3"/>
      <c r="D28" s="3"/>
    </row>
    <row r="29" customFormat="false" ht="32" hidden="false" customHeight="true" outlineLevel="0" collapsed="false">
      <c r="A29" s="1" t="str">
        <f aca="false">IF(棚卸集計!$L$3&lt;&gt;0,NA(),IF(COUNTA(数量記録!A29:J29)=0,"",数量記録!A29))</f>
        <v/>
      </c>
      <c r="B29" s="3"/>
      <c r="C29" s="3"/>
      <c r="D29" s="3"/>
    </row>
    <row r="30" customFormat="false" ht="32" hidden="false" customHeight="true" outlineLevel="0" collapsed="false">
      <c r="A30" s="1" t="str">
        <f aca="false">IF(棚卸集計!$L$3&lt;&gt;0,NA(),IF(COUNTA(数量記録!A30:J30)=0,"",数量記録!A30))</f>
        <v/>
      </c>
      <c r="B30" s="3"/>
      <c r="C30" s="3"/>
      <c r="D30" s="3"/>
    </row>
    <row r="31" customFormat="false" ht="32" hidden="false" customHeight="true" outlineLevel="0" collapsed="false">
      <c r="A31" s="1" t="str">
        <f aca="false">IF(棚卸集計!$L$3&lt;&gt;0,NA(),IF(COUNTA(数量記録!A31:J31)=0,"",数量記録!A31))</f>
        <v/>
      </c>
      <c r="B31" s="3"/>
      <c r="C31" s="3"/>
      <c r="D31" s="3"/>
    </row>
    <row r="32" customFormat="false" ht="32" hidden="false" customHeight="true" outlineLevel="0" collapsed="false">
      <c r="A32" s="1" t="str">
        <f aca="false">IF(棚卸集計!$L$3&lt;&gt;0,NA(),IF(COUNTA(数量記録!A32:J32)=0,"",数量記録!A32))</f>
        <v/>
      </c>
      <c r="B32" s="3"/>
      <c r="C32" s="3"/>
      <c r="D32" s="3"/>
    </row>
    <row r="33" customFormat="false" ht="32" hidden="false" customHeight="true" outlineLevel="0" collapsed="false">
      <c r="A33" s="1" t="str">
        <f aca="false">IF(棚卸集計!$L$3&lt;&gt;0,NA(),IF(COUNTA(数量記録!A33:J33)=0,"",数量記録!A33))</f>
        <v/>
      </c>
      <c r="B33" s="3"/>
      <c r="C33" s="3"/>
      <c r="D33" s="3"/>
    </row>
    <row r="34" customFormat="false" ht="32" hidden="false" customHeight="true" outlineLevel="0" collapsed="false">
      <c r="A34" s="1" t="str">
        <f aca="false">IF(棚卸集計!$L$3&lt;&gt;0,NA(),IF(COUNTA(数量記録!A34:J34)=0,"",数量記録!A34))</f>
        <v/>
      </c>
      <c r="B34" s="3"/>
      <c r="C34" s="3"/>
      <c r="D34" s="3"/>
    </row>
    <row r="35" customFormat="false" ht="32" hidden="false" customHeight="true" outlineLevel="0" collapsed="false">
      <c r="A35" s="1" t="str">
        <f aca="false">IF(棚卸集計!$L$3&lt;&gt;0,NA(),IF(COUNTA(数量記録!A35:J35)=0,"",数量記録!A35))</f>
        <v/>
      </c>
      <c r="B35" s="3"/>
      <c r="C35" s="3"/>
      <c r="D35" s="3"/>
    </row>
    <row r="36" customFormat="false" ht="32" hidden="false" customHeight="true" outlineLevel="0" collapsed="false">
      <c r="A36" s="1" t="str">
        <f aca="false">IF(棚卸集計!$L$3&lt;&gt;0,NA(),IF(COUNTA(数量記録!A36:J36)=0,"",数量記録!A36))</f>
        <v/>
      </c>
      <c r="B36" s="3"/>
      <c r="C36" s="3"/>
      <c r="D36" s="3"/>
    </row>
    <row r="37" customFormat="false" ht="32" hidden="false" customHeight="true" outlineLevel="0" collapsed="false">
      <c r="A37" s="1" t="str">
        <f aca="false">IF(棚卸集計!$L$3&lt;&gt;0,NA(),IF(COUNTA(数量記録!A37:J37)=0,"",数量記録!A37))</f>
        <v/>
      </c>
      <c r="B37" s="3"/>
      <c r="C37" s="3"/>
      <c r="D37" s="3"/>
    </row>
    <row r="38" customFormat="false" ht="32" hidden="false" customHeight="true" outlineLevel="0" collapsed="false">
      <c r="A38" s="1" t="str">
        <f aca="false">IF(棚卸集計!$L$3&lt;&gt;0,NA(),IF(COUNTA(数量記録!A38:J38)=0,"",数量記録!A38))</f>
        <v/>
      </c>
      <c r="B38" s="3"/>
      <c r="C38" s="3"/>
      <c r="D38" s="3"/>
    </row>
    <row r="39" customFormat="false" ht="32" hidden="false" customHeight="true" outlineLevel="0" collapsed="false">
      <c r="A39" s="1" t="str">
        <f aca="false">IF(棚卸集計!$L$3&lt;&gt;0,NA(),IF(COUNTA(数量記録!A39:J39)=0,"",数量記録!A39))</f>
        <v/>
      </c>
      <c r="B39" s="3"/>
      <c r="C39" s="3"/>
      <c r="D39" s="3"/>
    </row>
    <row r="40" customFormat="false" ht="32" hidden="false" customHeight="true" outlineLevel="0" collapsed="false">
      <c r="A40" s="1" t="str">
        <f aca="false">IF(棚卸集計!$L$3&lt;&gt;0,NA(),IF(COUNTA(数量記録!A40:J40)=0,"",数量記録!A40))</f>
        <v/>
      </c>
      <c r="B40" s="3"/>
      <c r="C40" s="3"/>
      <c r="D40" s="3"/>
    </row>
    <row r="41" customFormat="false" ht="32" hidden="false" customHeight="true" outlineLevel="0" collapsed="false">
      <c r="A41" s="1" t="str">
        <f aca="false">IF(棚卸集計!$L$3&lt;&gt;0,NA(),IF(COUNTA(数量記録!A41:J41)=0,"",数量記録!A41))</f>
        <v/>
      </c>
      <c r="B41" s="3"/>
      <c r="C41" s="3"/>
      <c r="D41" s="3"/>
    </row>
    <row r="42" customFormat="false" ht="32" hidden="false" customHeight="true" outlineLevel="0" collapsed="false">
      <c r="A42" s="1" t="str">
        <f aca="false">IF(棚卸集計!$L$3&lt;&gt;0,NA(),IF(COUNTA(数量記録!A42:J42)=0,"",数量記録!A42))</f>
        <v/>
      </c>
      <c r="B42" s="3"/>
      <c r="C42" s="3"/>
      <c r="D42" s="3"/>
    </row>
    <row r="43" customFormat="false" ht="32" hidden="false" customHeight="true" outlineLevel="0" collapsed="false">
      <c r="A43" s="1" t="str">
        <f aca="false">IF(棚卸集計!$L$3&lt;&gt;0,NA(),IF(COUNTA(数量記録!A43:J43)=0,"",数量記録!A43))</f>
        <v/>
      </c>
      <c r="B43" s="3"/>
      <c r="C43" s="3"/>
      <c r="D43" s="3"/>
    </row>
    <row r="44" customFormat="false" ht="32" hidden="false" customHeight="true" outlineLevel="0" collapsed="false">
      <c r="A44" s="1" t="str">
        <f aca="false">IF(棚卸集計!$L$3&lt;&gt;0,NA(),IF(COUNTA(数量記録!A44:J44)=0,"",数量記録!A44))</f>
        <v/>
      </c>
      <c r="B44" s="3"/>
      <c r="C44" s="3"/>
      <c r="D44" s="3"/>
    </row>
    <row r="45" customFormat="false" ht="32" hidden="false" customHeight="true" outlineLevel="0" collapsed="false">
      <c r="A45" s="1" t="str">
        <f aca="false">IF(棚卸集計!$L$3&lt;&gt;0,NA(),IF(COUNTA(数量記録!A45:J45)=0,"",数量記録!A45))</f>
        <v/>
      </c>
      <c r="B45" s="3"/>
      <c r="C45" s="3"/>
      <c r="D45" s="3"/>
    </row>
    <row r="46" customFormat="false" ht="32" hidden="false" customHeight="true" outlineLevel="0" collapsed="false">
      <c r="A46" s="1" t="str">
        <f aca="false">IF(棚卸集計!$L$3&lt;&gt;0,NA(),IF(COUNTA(数量記録!A46:J46)=0,"",数量記録!A46))</f>
        <v/>
      </c>
      <c r="B46" s="3"/>
      <c r="C46" s="3"/>
      <c r="D46" s="3"/>
    </row>
    <row r="47" customFormat="false" ht="32" hidden="false" customHeight="true" outlineLevel="0" collapsed="false">
      <c r="A47" s="1" t="str">
        <f aca="false">IF(棚卸集計!$L$3&lt;&gt;0,NA(),IF(COUNTA(数量記録!A47:J47)=0,"",数量記録!A47))</f>
        <v/>
      </c>
      <c r="B47" s="3"/>
      <c r="C47" s="3"/>
      <c r="D47" s="3"/>
    </row>
    <row r="48" customFormat="false" ht="32" hidden="false" customHeight="true" outlineLevel="0" collapsed="false">
      <c r="A48" s="1" t="str">
        <f aca="false">IF(棚卸集計!$L$3&lt;&gt;0,NA(),IF(COUNTA(数量記録!A48:J48)=0,"",数量記録!A48))</f>
        <v/>
      </c>
      <c r="B48" s="3"/>
      <c r="C48" s="3"/>
      <c r="D48" s="3"/>
    </row>
    <row r="49" customFormat="false" ht="32" hidden="false" customHeight="true" outlineLevel="0" collapsed="false">
      <c r="A49" s="1" t="str">
        <f aca="false">IF(棚卸集計!$L$3&lt;&gt;0,NA(),IF(COUNTA(数量記録!A49:J49)=0,"",数量記録!A49))</f>
        <v/>
      </c>
      <c r="B49" s="3"/>
      <c r="C49" s="3"/>
      <c r="D49" s="3"/>
    </row>
    <row r="50" customFormat="false" ht="32" hidden="false" customHeight="true" outlineLevel="0" collapsed="false">
      <c r="A50" s="1" t="str">
        <f aca="false">IF(棚卸集計!$L$3&lt;&gt;0,NA(),IF(COUNTA(数量記録!A50:J50)=0,"",数量記録!A50))</f>
        <v/>
      </c>
      <c r="B50" s="3"/>
      <c r="C50" s="3"/>
      <c r="D50" s="3"/>
    </row>
    <row r="51" customFormat="false" ht="32" hidden="false" customHeight="true" outlineLevel="0" collapsed="false">
      <c r="A51" s="1" t="str">
        <f aca="false">IF(棚卸集計!$L$3&lt;&gt;0,NA(),IF(COUNTA(数量記録!A51:J51)=0,"",数量記録!A51))</f>
        <v/>
      </c>
      <c r="B51" s="3"/>
      <c r="C51" s="3"/>
      <c r="D51" s="3"/>
    </row>
    <row r="52" customFormat="false" ht="32" hidden="false" customHeight="true" outlineLevel="0" collapsed="false">
      <c r="A52" s="1" t="str">
        <f aca="false">IF(棚卸集計!$L$3&lt;&gt;0,NA(),IF(COUNTA(数量記録!A52:J52)=0,"",数量記録!A52))</f>
        <v/>
      </c>
      <c r="B52" s="3"/>
      <c r="C52" s="3"/>
      <c r="D52" s="3"/>
    </row>
    <row r="53" customFormat="false" ht="32" hidden="false" customHeight="true" outlineLevel="0" collapsed="false">
      <c r="A53" s="1" t="str">
        <f aca="false">IF(棚卸集計!$L$3&lt;&gt;0,NA(),IF(COUNTA(数量記録!A53:J53)=0,"",数量記録!A53))</f>
        <v/>
      </c>
      <c r="B53" s="3"/>
      <c r="C53" s="3"/>
      <c r="D53" s="3"/>
    </row>
    <row r="54" customFormat="false" ht="32" hidden="false" customHeight="true" outlineLevel="0" collapsed="false">
      <c r="A54" s="1" t="str">
        <f aca="false">IF(棚卸集計!$L$3&lt;&gt;0,NA(),IF(COUNTA(数量記録!A54:J54)=0,"",数量記録!A54))</f>
        <v/>
      </c>
      <c r="B54" s="3"/>
      <c r="C54" s="3"/>
      <c r="D54" s="3"/>
    </row>
    <row r="55" customFormat="false" ht="32" hidden="false" customHeight="true" outlineLevel="0" collapsed="false">
      <c r="A55" s="1" t="str">
        <f aca="false">IF(棚卸集計!$L$3&lt;&gt;0,NA(),IF(COUNTA(数量記録!A55:J55)=0,"",数量記録!A55))</f>
        <v/>
      </c>
      <c r="B55" s="3"/>
      <c r="C55" s="3"/>
      <c r="D55" s="3"/>
    </row>
    <row r="56" customFormat="false" ht="32" hidden="false" customHeight="true" outlineLevel="0" collapsed="false">
      <c r="A56" s="1" t="str">
        <f aca="false">IF(棚卸集計!$L$3&lt;&gt;0,NA(),IF(COUNTA(数量記録!A56:J56)=0,"",数量記録!A56))</f>
        <v/>
      </c>
      <c r="B56" s="3"/>
      <c r="C56" s="3"/>
      <c r="D56" s="3"/>
    </row>
    <row r="57" customFormat="false" ht="32" hidden="false" customHeight="true" outlineLevel="0" collapsed="false">
      <c r="A57" s="1" t="str">
        <f aca="false">IF(棚卸集計!$L$3&lt;&gt;0,NA(),IF(COUNTA(数量記録!A57:J57)=0,"",数量記録!A57))</f>
        <v/>
      </c>
      <c r="B57" s="3"/>
      <c r="C57" s="3"/>
      <c r="D57" s="3"/>
    </row>
  </sheetData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4" min="1" style="0" width="20"/>
    <col collapsed="false" customWidth="true" hidden="false" outlineLevel="0" max="15" min="15" style="0" width="25"/>
    <col collapsed="false" customWidth="true" hidden="false" outlineLevel="0" max="16" min="16" style="0" width="50"/>
    <col collapsed="false" customWidth="true" hidden="false" outlineLevel="0" max="18" min="17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32" hidden="false" customHeight="true" outlineLevel="0" collapsed="false">
      <c r="A2" s="2" t="s">
        <v>29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</row>
    <row r="3" customFormat="false" ht="25" hidden="false" customHeight="true" outlineLevel="0" collapsed="false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customFormat="false" ht="25" hidden="false" customHeight="true" outlineLevel="0" collapsed="false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customFormat="false" ht="38" hidden="false" customHeight="true" outlineLevel="0" collapsed="false">
      <c r="A7" s="6" t="s">
        <v>16</v>
      </c>
      <c r="B7" s="6" t="s">
        <v>32</v>
      </c>
      <c r="C7" s="6" t="s">
        <v>17</v>
      </c>
      <c r="D7" s="6" t="s">
        <v>33</v>
      </c>
      <c r="E7" s="6" t="s">
        <v>18</v>
      </c>
      <c r="F7" s="6" t="s">
        <v>34</v>
      </c>
      <c r="G7" s="6" t="s">
        <v>35</v>
      </c>
      <c r="H7" s="6" t="s">
        <v>19</v>
      </c>
      <c r="I7" s="6" t="s">
        <v>36</v>
      </c>
      <c r="J7" s="6" t="s">
        <v>37</v>
      </c>
      <c r="K7" s="6" t="s">
        <v>20</v>
      </c>
      <c r="L7" s="6" t="s">
        <v>21</v>
      </c>
      <c r="M7" s="6" t="s">
        <v>22</v>
      </c>
      <c r="N7" s="6" t="s">
        <v>23</v>
      </c>
      <c r="O7" s="6" t="s">
        <v>24</v>
      </c>
      <c r="P7" s="6" t="s">
        <v>38</v>
      </c>
      <c r="Q7" s="6" t="s">
        <v>39</v>
      </c>
      <c r="R7" s="6" t="s">
        <v>40</v>
      </c>
    </row>
    <row r="8" customFormat="false" ht="32" hidden="false" customHeight="true" outlineLevel="0" collapsed="false">
      <c r="A8" s="9" t="s">
        <v>41</v>
      </c>
      <c r="B8" s="10" t="s">
        <v>42</v>
      </c>
      <c r="C8" s="11" t="n">
        <v>100</v>
      </c>
      <c r="D8" s="10" t="s">
        <v>42</v>
      </c>
      <c r="E8" s="11" t="n">
        <v>98</v>
      </c>
      <c r="F8" s="10" t="s">
        <v>43</v>
      </c>
      <c r="G8" s="10" t="s">
        <v>44</v>
      </c>
      <c r="H8" s="11"/>
      <c r="I8" s="10" t="s">
        <v>42</v>
      </c>
      <c r="J8" s="4" t="n">
        <v>46327</v>
      </c>
      <c r="K8" s="5" t="n">
        <f aca="false">IF(P8="","",IF(Q8&lt;&gt;0,NA(),IF(OR(I8="未確認",D8="未確認",AND(F8="必要",G8="未確認")),"",IF(F8="必要",H8,E8))))</f>
        <v>98</v>
      </c>
      <c r="L8" s="5" t="n">
        <f aca="false">IF(P8="","",IF(Q8&lt;&gt;0,NA(),IF(OR(B8="未確認",C8&lt;0,NOT(ISNUMBER(K8))),"",K8-C8)))</f>
        <v>-2</v>
      </c>
      <c r="M8" s="5" t="n">
        <f aca="false">IF(P8="","",IF(Q8&lt;&gt;0,NA(),IF(ISNUMBER(L8),MAX(-L8,0),"")))</f>
        <v>2</v>
      </c>
      <c r="N8" s="5" t="n">
        <f aca="false">IF(P8="","",IF(Q8&lt;&gt;0,NA(),IF(ISNUMBER(L8),MAX(L8,0),"")))</f>
        <v>0</v>
      </c>
      <c r="O8" s="1" t="str">
        <f aca="false">IF(P8="","",IF(Q8&lt;&gt;0,NA(),IF(I8="未確認","時点未確認",IF(D8="未確認","実棚未確認",IF(AND(F8="必要",G8="未確認"),"再数待ち",IF(B8="未確認","帳簿未確認",IF(C8&lt;0,"帳簿負数",IF(L8=0,"一致","差異あり"))))))))</f>
        <v>差異あり</v>
      </c>
      <c r="P8" s="1" t="str">
        <f aca="false">IF(COUNTA(A8:J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帳簿区分を確認",IF(AND(B8="確認済",NOT(IF(ISNUMBER(C8),AND(C8&gt;=-1000000,C8&lt;=1000000,C8=INT(C8)),FALSE()))),"確認済帳簿は±100万個の整数で必須",IF(AND(B8="未確認",COUNTA(C8)&gt;0),"未確認帳簿は空欄",IF(NOT(OR(D8="確認済",D8="未確認")),"初回区分を確認",IF(AND(D8="確認済",NOT(IF(ISNUMBER(E8),AND(E8&gt;=0,E8&lt;=1000000,E8=INT(E8)),FALSE()))),"確認済初回は0〜100万個の整数で必須",IF(AND(D8="未確認",COUNTA(E8)&gt;0),"未確認初回は空欄",IF(NOT(OR(F8="不要",F8="必要")),"再数要否を確認",IF(AND(F8="必要",D8&lt;&gt;"確認済"),"再数には初回確認済みが必須",IF(AND(F8="不要",OR(G8&lt;&gt;"対象外",COUNTA(H8)&gt;0)),"再数不要は対象外/数量空欄",IF(AND(F8="必要",NOT(OR(G8="確認済",G8="未確認"))),"必要な再数区分を確認",IF(AND(F8="必要",G8="確認済",NOT(IF(ISNUMBER(H8),AND(H8&gt;=0,H8&lt;=1000000,H8=INT(H8)),FALSE()))),"確認済再数は0〜100万個の整数で必須",IF(AND(F8="必要",G8="未確認",COUNTA(H8)&gt;0),"未確認再数は空欄",IF(NOT(OR(I8="確認済",I8="未確認")),"時点照合を確認",IF(NOT(IF(ISNUMBER(J8),AND(J8&gt;=43831,J8&lt;=73050,J8=INT(J8)),FALSE())),"確認日は時刻なしで必須",IF(OR(J8&lt;棚卸集計!$B$3,J8&gt;棚卸集計!$E$3),"棚卸基準日≦確認日≦確認基準日","確認済み"))))))))))))))))))</f>
        <v>確認済み</v>
      </c>
      <c r="Q8" s="1" t="n">
        <f aca="false">IF(P8="","",IF(P8="確認済み",0,1))</f>
        <v>0</v>
      </c>
      <c r="R8" s="1" t="n">
        <f aca="false">IF(COUNTA(A8:J8)=0,IF(AND(P8="",Q8="",K8="",L8="",M8="",N8="",O8=""),0,1),IF(NOT(AND(ISTEXT(P8),P8=IF(COUNTA(A8:J8)=0,"",IF(NOT(AND(ISTEXT(A8),LEN(A8)=8,EXACT(LEFT(A8,4),"SKU-"),ISNUMBER(FIND(MID(A8,5,1)&amp;"x","0x1x2x3x4x5x6x7x8x9x")),ISNUMBER(FIND(MID(A8,6,1)&amp;"x","0x1x2x3x4x5x6x7x8x9x")),ISNUMBER(FIND(MID(A8,7,1)&amp;"x","0x1x2x3x4x5x6x7x8x9x")),ISNUMBER(FIND(MID(A8,8,1)&amp;"x","0x1x2x3x4x5x6x7x8x9x")))),"IDはSKU-と半角数字4桁",IF(COUNTIFS($A$8:$A$57,A8)&gt;1,"品目IDが重複",IF(NOT(OR(B8="確認済",B8="未確認")),"帳簿区分を確認",IF(AND(B8="確認済",NOT(IF(ISNUMBER(C8),AND(C8&gt;=-1000000,C8&lt;=1000000,C8=INT(C8)),FALSE()))),"確認済帳簿は±100万個の整数で必須",IF(AND(B8="未確認",COUNTA(C8)&gt;0),"未確認帳簿は空欄",IF(NOT(OR(D8="確認済",D8="未確認")),"初回区分を確認",IF(AND(D8="確認済",NOT(IF(ISNUMBER(E8),AND(E8&gt;=0,E8&lt;=1000000,E8=INT(E8)),FALSE()))),"確認済初回は0〜100万個の整数で必須",IF(AND(D8="未確認",COUNTA(E8)&gt;0),"未確認初回は空欄",IF(NOT(OR(F8="不要",F8="必要")),"再数要否を確認",IF(AND(F8="必要",D8&lt;&gt;"確認済"),"再数には初回確認済みが必須",IF(AND(F8="不要",OR(G8&lt;&gt;"対象外",COUNTA(H8)&gt;0)),"再数不要は対象外/数量空欄",IF(AND(F8="必要",NOT(OR(G8="確認済",G8="未確認"))),"必要な再数区分を確認",IF(AND(F8="必要",G8="確認済",NOT(IF(ISNUMBER(H8),AND(H8&gt;=0,H8&lt;=1000000,H8=INT(H8)),FALSE()))),"確認済再数は0〜100万個の整数で必須",IF(AND(F8="必要",G8="未確認",COUNTA(H8)&gt;0),"未確認再数は空欄",IF(NOT(OR(I8="確認済",I8="未確認")),"時点照合を確認",IF(NOT(IF(ISNUMBER(J8),AND(J8&gt;=43831,J8&lt;=73050,J8=INT(J8)),FALSE())),"確認日は時刻なしで必須",IF(OR(J8&lt;棚卸集計!$B$3,J8&gt;棚卸集計!$E$3),"棚卸基準日≦確認日≦確認基準日","確認済み")))))))))))))))))),ISNUMBER(Q8),Q8=IF(P8="確認済み",0,1))),1,IF(Q8&lt;&gt;0,0,IF(AND(IF(ISTEXT(IF(OR(I8="未確認",D8="未確認",AND(F8="必要",G8="未確認")),"",IF(F8="必要",H8,E8))),ISTEXT(K8),ISNUMBER(K8)),K8=IF(OR(I8="未確認",D8="未確認",AND(F8="必要",G8="未確認")),"",IF(F8="必要",H8,E8)),IF(ISTEXT(IF(OR(B8="未確認",C8&lt;0,NOT(ISNUMBER(K8))),"",K8-C8)),ISTEXT(L8),ISNUMBER(L8)),L8=IF(OR(B8="未確認",C8&lt;0,NOT(ISNUMBER(K8))),"",K8-C8),IF(ISTEXT(IF(ISNUMBER(L8),MAX(-L8,0),"")),ISTEXT(M8),ISNUMBER(M8)),M8=IF(ISNUMBER(L8),MAX(-L8,0),""),IF(ISTEXT(IF(ISNUMBER(L8),MAX(L8,0),"")),ISTEXT(N8),ISNUMBER(N8)),N8=IF(ISNUMBER(L8),MAX(L8,0),""),ISTEXT(O8),O8=IF(I8="未確認","時点未確認",IF(D8="未確認","実棚未確認",IF(AND(F8="必要",G8="未確認"),"再数待ち",IF(B8="未確認","帳簿未確認",IF(C8&lt;0,"帳簿負数",IF(L8=0,"一致","差異あり"))))))),0,1))))</f>
        <v>0</v>
      </c>
    </row>
    <row r="9" customFormat="false" ht="32" hidden="false" customHeight="true" outlineLevel="0" collapsed="false">
      <c r="A9" s="9" t="s">
        <v>45</v>
      </c>
      <c r="B9" s="10" t="s">
        <v>42</v>
      </c>
      <c r="C9" s="11" t="n">
        <v>50</v>
      </c>
      <c r="D9" s="10" t="s">
        <v>42</v>
      </c>
      <c r="E9" s="11" t="n">
        <v>53</v>
      </c>
      <c r="F9" s="10" t="s">
        <v>46</v>
      </c>
      <c r="G9" s="10" t="s">
        <v>42</v>
      </c>
      <c r="H9" s="11" t="n">
        <v>50</v>
      </c>
      <c r="I9" s="10" t="s">
        <v>42</v>
      </c>
      <c r="J9" s="4" t="n">
        <v>46327</v>
      </c>
      <c r="K9" s="5" t="n">
        <f aca="false">IF(P9="","",IF(Q9&lt;&gt;0,NA(),IF(OR(I9="未確認",D9="未確認",AND(F9="必要",G9="未確認")),"",IF(F9="必要",H9,E9))))</f>
        <v>50</v>
      </c>
      <c r="L9" s="5" t="n">
        <f aca="false">IF(P9="","",IF(Q9&lt;&gt;0,NA(),IF(OR(B9="未確認",C9&lt;0,NOT(ISNUMBER(K9))),"",K9-C9)))</f>
        <v>0</v>
      </c>
      <c r="M9" s="5" t="n">
        <f aca="false">IF(P9="","",IF(Q9&lt;&gt;0,NA(),IF(ISNUMBER(L9),MAX(-L9,0),"")))</f>
        <v>0</v>
      </c>
      <c r="N9" s="5" t="n">
        <f aca="false">IF(P9="","",IF(Q9&lt;&gt;0,NA(),IF(ISNUMBER(L9),MAX(L9,0),"")))</f>
        <v>0</v>
      </c>
      <c r="O9" s="1" t="str">
        <f aca="false">IF(P9="","",IF(Q9&lt;&gt;0,NA(),IF(I9="未確認","時点未確認",IF(D9="未確認","実棚未確認",IF(AND(F9="必要",G9="未確認"),"再数待ち",IF(B9="未確認","帳簿未確認",IF(C9&lt;0,"帳簿負数",IF(L9=0,"一致","差異あり"))))))))</f>
        <v>一致</v>
      </c>
      <c r="P9" s="1" t="str">
        <f aca="false">IF(COUNTA(A9:J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帳簿区分を確認",IF(AND(B9="確認済",NOT(IF(ISNUMBER(C9),AND(C9&gt;=-1000000,C9&lt;=1000000,C9=INT(C9)),FALSE()))),"確認済帳簿は±100万個の整数で必須",IF(AND(B9="未確認",COUNTA(C9)&gt;0),"未確認帳簿は空欄",IF(NOT(OR(D9="確認済",D9="未確認")),"初回区分を確認",IF(AND(D9="確認済",NOT(IF(ISNUMBER(E9),AND(E9&gt;=0,E9&lt;=1000000,E9=INT(E9)),FALSE()))),"確認済初回は0〜100万個の整数で必須",IF(AND(D9="未確認",COUNTA(E9)&gt;0),"未確認初回は空欄",IF(NOT(OR(F9="不要",F9="必要")),"再数要否を確認",IF(AND(F9="必要",D9&lt;&gt;"確認済"),"再数には初回確認済みが必須",IF(AND(F9="不要",OR(G9&lt;&gt;"対象外",COUNTA(H9)&gt;0)),"再数不要は対象外/数量空欄",IF(AND(F9="必要",NOT(OR(G9="確認済",G9="未確認"))),"必要な再数区分を確認",IF(AND(F9="必要",G9="確認済",NOT(IF(ISNUMBER(H9),AND(H9&gt;=0,H9&lt;=1000000,H9=INT(H9)),FALSE()))),"確認済再数は0〜100万個の整数で必須",IF(AND(F9="必要",G9="未確認",COUNTA(H9)&gt;0),"未確認再数は空欄",IF(NOT(OR(I9="確認済",I9="未確認")),"時点照合を確認",IF(NOT(IF(ISNUMBER(J9),AND(J9&gt;=43831,J9&lt;=73050,J9=INT(J9)),FALSE())),"確認日は時刻なしで必須",IF(OR(J9&lt;棚卸集計!$B$3,J9&gt;棚卸集計!$E$3),"棚卸基準日≦確認日≦確認基準日","確認済み"))))))))))))))))))</f>
        <v>確認済み</v>
      </c>
      <c r="Q9" s="1" t="n">
        <f aca="false">IF(P9="","",IF(P9="確認済み",0,1))</f>
        <v>0</v>
      </c>
      <c r="R9" s="1" t="n">
        <f aca="false">IF(COUNTA(A9:J9)=0,IF(AND(P9="",Q9="",K9="",L9="",M9="",N9="",O9=""),0,1),IF(NOT(AND(ISTEXT(P9),P9=IF(COUNTA(A9:J9)=0,"",IF(NOT(AND(ISTEXT(A9),LEN(A9)=8,EXACT(LEFT(A9,4),"SKU-"),ISNUMBER(FIND(MID(A9,5,1)&amp;"x","0x1x2x3x4x5x6x7x8x9x")),ISNUMBER(FIND(MID(A9,6,1)&amp;"x","0x1x2x3x4x5x6x7x8x9x")),ISNUMBER(FIND(MID(A9,7,1)&amp;"x","0x1x2x3x4x5x6x7x8x9x")),ISNUMBER(FIND(MID(A9,8,1)&amp;"x","0x1x2x3x4x5x6x7x8x9x")))),"IDはSKU-と半角数字4桁",IF(COUNTIFS($A$8:$A$57,A9)&gt;1,"品目IDが重複",IF(NOT(OR(B9="確認済",B9="未確認")),"帳簿区分を確認",IF(AND(B9="確認済",NOT(IF(ISNUMBER(C9),AND(C9&gt;=-1000000,C9&lt;=1000000,C9=INT(C9)),FALSE()))),"確認済帳簿は±100万個の整数で必須",IF(AND(B9="未確認",COUNTA(C9)&gt;0),"未確認帳簿は空欄",IF(NOT(OR(D9="確認済",D9="未確認")),"初回区分を確認",IF(AND(D9="確認済",NOT(IF(ISNUMBER(E9),AND(E9&gt;=0,E9&lt;=1000000,E9=INT(E9)),FALSE()))),"確認済初回は0〜100万個の整数で必須",IF(AND(D9="未確認",COUNTA(E9)&gt;0),"未確認初回は空欄",IF(NOT(OR(F9="不要",F9="必要")),"再数要否を確認",IF(AND(F9="必要",D9&lt;&gt;"確認済"),"再数には初回確認済みが必須",IF(AND(F9="不要",OR(G9&lt;&gt;"対象外",COUNTA(H9)&gt;0)),"再数不要は対象外/数量空欄",IF(AND(F9="必要",NOT(OR(G9="確認済",G9="未確認"))),"必要な再数区分を確認",IF(AND(F9="必要",G9="確認済",NOT(IF(ISNUMBER(H9),AND(H9&gt;=0,H9&lt;=1000000,H9=INT(H9)),FALSE()))),"確認済再数は0〜100万個の整数で必須",IF(AND(F9="必要",G9="未確認",COUNTA(H9)&gt;0),"未確認再数は空欄",IF(NOT(OR(I9="確認済",I9="未確認")),"時点照合を確認",IF(NOT(IF(ISNUMBER(J9),AND(J9&gt;=43831,J9&lt;=73050,J9=INT(J9)),FALSE())),"確認日は時刻なしで必須",IF(OR(J9&lt;棚卸集計!$B$3,J9&gt;棚卸集計!$E$3),"棚卸基準日≦確認日≦確認基準日","確認済み")))))))))))))))))),ISNUMBER(Q9),Q9=IF(P9="確認済み",0,1))),1,IF(Q9&lt;&gt;0,0,IF(AND(IF(ISTEXT(IF(OR(I9="未確認",D9="未確認",AND(F9="必要",G9="未確認")),"",IF(F9="必要",H9,E9))),ISTEXT(K9),ISNUMBER(K9)),K9=IF(OR(I9="未確認",D9="未確認",AND(F9="必要",G9="未確認")),"",IF(F9="必要",H9,E9)),IF(ISTEXT(IF(OR(B9="未確認",C9&lt;0,NOT(ISNUMBER(K9))),"",K9-C9)),ISTEXT(L9),ISNUMBER(L9)),L9=IF(OR(B9="未確認",C9&lt;0,NOT(ISNUMBER(K9))),"",K9-C9),IF(ISTEXT(IF(ISNUMBER(L9),MAX(-L9,0),"")),ISTEXT(M9),ISNUMBER(M9)),M9=IF(ISNUMBER(L9),MAX(-L9,0),""),IF(ISTEXT(IF(ISNUMBER(L9),MAX(L9,0),"")),ISTEXT(N9),ISNUMBER(N9)),N9=IF(ISNUMBER(L9),MAX(L9,0),""),ISTEXT(O9),O9=IF(I9="未確認","時点未確認",IF(D9="未確認","実棚未確認",IF(AND(F9="必要",G9="未確認"),"再数待ち",IF(B9="未確認","帳簿未確認",IF(C9&lt;0,"帳簿負数",IF(L9=0,"一致","差異あり"))))))),0,1))))</f>
        <v>0</v>
      </c>
    </row>
    <row r="10" customFormat="false" ht="32" hidden="false" customHeight="true" outlineLevel="0" collapsed="false">
      <c r="A10" s="9" t="s">
        <v>47</v>
      </c>
      <c r="B10" s="10" t="s">
        <v>42</v>
      </c>
      <c r="C10" s="11" t="n">
        <v>0</v>
      </c>
      <c r="D10" s="10" t="s">
        <v>42</v>
      </c>
      <c r="E10" s="11" t="n">
        <v>0</v>
      </c>
      <c r="F10" s="10" t="s">
        <v>43</v>
      </c>
      <c r="G10" s="10" t="s">
        <v>44</v>
      </c>
      <c r="H10" s="11"/>
      <c r="I10" s="10" t="s">
        <v>42</v>
      </c>
      <c r="J10" s="4" t="n">
        <v>46328</v>
      </c>
      <c r="K10" s="5" t="n">
        <f aca="false">IF(P10="","",IF(Q10&lt;&gt;0,NA(),IF(OR(I10="未確認",D10="未確認",AND(F10="必要",G10="未確認")),"",IF(F10="必要",H10,E10))))</f>
        <v>0</v>
      </c>
      <c r="L10" s="5" t="n">
        <f aca="false">IF(P10="","",IF(Q10&lt;&gt;0,NA(),IF(OR(B10="未確認",C10&lt;0,NOT(ISNUMBER(K10))),"",K10-C10)))</f>
        <v>0</v>
      </c>
      <c r="M10" s="5" t="n">
        <f aca="false">IF(P10="","",IF(Q10&lt;&gt;0,NA(),IF(ISNUMBER(L10),MAX(-L10,0),"")))</f>
        <v>0</v>
      </c>
      <c r="N10" s="5" t="n">
        <f aca="false">IF(P10="","",IF(Q10&lt;&gt;0,NA(),IF(ISNUMBER(L10),MAX(L10,0),"")))</f>
        <v>0</v>
      </c>
      <c r="O10" s="1" t="str">
        <f aca="false">IF(P10="","",IF(Q10&lt;&gt;0,NA(),IF(I10="未確認","時点未確認",IF(D10="未確認","実棚未確認",IF(AND(F10="必要",G10="未確認"),"再数待ち",IF(B10="未確認","帳簿未確認",IF(C10&lt;0,"帳簿負数",IF(L10=0,"一致","差異あり"))))))))</f>
        <v>一致</v>
      </c>
      <c r="P10" s="1" t="str">
        <f aca="false">IF(COUNTA(A10:J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帳簿区分を確認",IF(AND(B10="確認済",NOT(IF(ISNUMBER(C10),AND(C10&gt;=-1000000,C10&lt;=1000000,C10=INT(C10)),FALSE()))),"確認済帳簿は±100万個の整数で必須",IF(AND(B10="未確認",COUNTA(C10)&gt;0),"未確認帳簿は空欄",IF(NOT(OR(D10="確認済",D10="未確認")),"初回区分を確認",IF(AND(D10="確認済",NOT(IF(ISNUMBER(E10),AND(E10&gt;=0,E10&lt;=1000000,E10=INT(E10)),FALSE()))),"確認済初回は0〜100万個の整数で必須",IF(AND(D10="未確認",COUNTA(E10)&gt;0),"未確認初回は空欄",IF(NOT(OR(F10="不要",F10="必要")),"再数要否を確認",IF(AND(F10="必要",D10&lt;&gt;"確認済"),"再数には初回確認済みが必須",IF(AND(F10="不要",OR(G10&lt;&gt;"対象外",COUNTA(H10)&gt;0)),"再数不要は対象外/数量空欄",IF(AND(F10="必要",NOT(OR(G10="確認済",G10="未確認"))),"必要な再数区分を確認",IF(AND(F10="必要",G10="確認済",NOT(IF(ISNUMBER(H10),AND(H10&gt;=0,H10&lt;=1000000,H10=INT(H10)),FALSE()))),"確認済再数は0〜100万個の整数で必須",IF(AND(F10="必要",G10="未確認",COUNTA(H10)&gt;0),"未確認再数は空欄",IF(NOT(OR(I10="確認済",I10="未確認")),"時点照合を確認",IF(NOT(IF(ISNUMBER(J10),AND(J10&gt;=43831,J10&lt;=73050,J10=INT(J10)),FALSE())),"確認日は時刻なしで必須",IF(OR(J10&lt;棚卸集計!$B$3,J10&gt;棚卸集計!$E$3),"棚卸基準日≦確認日≦確認基準日","確認済み"))))))))))))))))))</f>
        <v>確認済み</v>
      </c>
      <c r="Q10" s="1" t="n">
        <f aca="false">IF(P10="","",IF(P10="確認済み",0,1))</f>
        <v>0</v>
      </c>
      <c r="R10" s="1" t="n">
        <f aca="false">IF(COUNTA(A10:J10)=0,IF(AND(P10="",Q10="",K10="",L10="",M10="",N10="",O10=""),0,1),IF(NOT(AND(ISTEXT(P10),P10=IF(COUNTA(A10:J10)=0,"",IF(NOT(AND(ISTEXT(A10),LEN(A10)=8,EXACT(LEFT(A10,4),"SKU-"),ISNUMBER(FIND(MID(A10,5,1)&amp;"x","0x1x2x3x4x5x6x7x8x9x")),ISNUMBER(FIND(MID(A10,6,1)&amp;"x","0x1x2x3x4x5x6x7x8x9x")),ISNUMBER(FIND(MID(A10,7,1)&amp;"x","0x1x2x3x4x5x6x7x8x9x")),ISNUMBER(FIND(MID(A10,8,1)&amp;"x","0x1x2x3x4x5x6x7x8x9x")))),"IDはSKU-と半角数字4桁",IF(COUNTIFS($A$8:$A$57,A10)&gt;1,"品目IDが重複",IF(NOT(OR(B10="確認済",B10="未確認")),"帳簿区分を確認",IF(AND(B10="確認済",NOT(IF(ISNUMBER(C10),AND(C10&gt;=-1000000,C10&lt;=1000000,C10=INT(C10)),FALSE()))),"確認済帳簿は±100万個の整数で必須",IF(AND(B10="未確認",COUNTA(C10)&gt;0),"未確認帳簿は空欄",IF(NOT(OR(D10="確認済",D10="未確認")),"初回区分を確認",IF(AND(D10="確認済",NOT(IF(ISNUMBER(E10),AND(E10&gt;=0,E10&lt;=1000000,E10=INT(E10)),FALSE()))),"確認済初回は0〜100万個の整数で必須",IF(AND(D10="未確認",COUNTA(E10)&gt;0),"未確認初回は空欄",IF(NOT(OR(F10="不要",F10="必要")),"再数要否を確認",IF(AND(F10="必要",D10&lt;&gt;"確認済"),"再数には初回確認済みが必須",IF(AND(F10="不要",OR(G10&lt;&gt;"対象外",COUNTA(H10)&gt;0)),"再数不要は対象外/数量空欄",IF(AND(F10="必要",NOT(OR(G10="確認済",G10="未確認"))),"必要な再数区分を確認",IF(AND(F10="必要",G10="確認済",NOT(IF(ISNUMBER(H10),AND(H10&gt;=0,H10&lt;=1000000,H10=INT(H10)),FALSE()))),"確認済再数は0〜100万個の整数で必須",IF(AND(F10="必要",G10="未確認",COUNTA(H10)&gt;0),"未確認再数は空欄",IF(NOT(OR(I10="確認済",I10="未確認")),"時点照合を確認",IF(NOT(IF(ISNUMBER(J10),AND(J10&gt;=43831,J10&lt;=73050,J10=INT(J10)),FALSE())),"確認日は時刻なしで必須",IF(OR(J10&lt;棚卸集計!$B$3,J10&gt;棚卸集計!$E$3),"棚卸基準日≦確認日≦確認基準日","確認済み")))))))))))))))))),ISNUMBER(Q10),Q10=IF(P10="確認済み",0,1))),1,IF(Q10&lt;&gt;0,0,IF(AND(IF(ISTEXT(IF(OR(I10="未確認",D10="未確認",AND(F10="必要",G10="未確認")),"",IF(F10="必要",H10,E10))),ISTEXT(K10),ISNUMBER(K10)),K10=IF(OR(I10="未確認",D10="未確認",AND(F10="必要",G10="未確認")),"",IF(F10="必要",H10,E10)),IF(ISTEXT(IF(OR(B10="未確認",C10&lt;0,NOT(ISNUMBER(K10))),"",K10-C10)),ISTEXT(L10),ISNUMBER(L10)),L10=IF(OR(B10="未確認",C10&lt;0,NOT(ISNUMBER(K10))),"",K10-C10),IF(ISTEXT(IF(ISNUMBER(L10),MAX(-L10,0),"")),ISTEXT(M10),ISNUMBER(M10)),M10=IF(ISNUMBER(L10),MAX(-L10,0),""),IF(ISTEXT(IF(ISNUMBER(L10),MAX(L10,0),"")),ISTEXT(N10),ISNUMBER(N10)),N10=IF(ISNUMBER(L10),MAX(L10,0),""),ISTEXT(O10),O10=IF(I10="未確認","時点未確認",IF(D10="未確認","実棚未確認",IF(AND(F10="必要",G10="未確認"),"再数待ち",IF(B10="未確認","帳簿未確認",IF(C10&lt;0,"帳簿負数",IF(L10=0,"一致","差異あり"))))))),0,1))))</f>
        <v>0</v>
      </c>
    </row>
    <row r="11" customFormat="false" ht="32" hidden="false" customHeight="true" outlineLevel="0" collapsed="false">
      <c r="A11" s="9" t="s">
        <v>48</v>
      </c>
      <c r="B11" s="10" t="s">
        <v>49</v>
      </c>
      <c r="C11" s="11"/>
      <c r="D11" s="10" t="s">
        <v>42</v>
      </c>
      <c r="E11" s="11" t="n">
        <v>10</v>
      </c>
      <c r="F11" s="10" t="s">
        <v>43</v>
      </c>
      <c r="G11" s="10" t="s">
        <v>44</v>
      </c>
      <c r="H11" s="11"/>
      <c r="I11" s="10" t="s">
        <v>42</v>
      </c>
      <c r="J11" s="4" t="n">
        <v>46328</v>
      </c>
      <c r="K11" s="5" t="n">
        <f aca="false">IF(P11="","",IF(Q11&lt;&gt;0,NA(),IF(OR(I11="未確認",D11="未確認",AND(F11="必要",G11="未確認")),"",IF(F11="必要",H11,E11))))</f>
        <v>10</v>
      </c>
      <c r="L11" s="5" t="str">
        <f aca="false">IF(P11="","",IF(Q11&lt;&gt;0,NA(),IF(OR(B11="未確認",C11&lt;0,NOT(ISNUMBER(K11))),"",K11-C11)))</f>
        <v/>
      </c>
      <c r="M11" s="5" t="str">
        <f aca="false">IF(P11="","",IF(Q11&lt;&gt;0,NA(),IF(ISNUMBER(L11),MAX(-L11,0),"")))</f>
        <v/>
      </c>
      <c r="N11" s="5" t="str">
        <f aca="false">IF(P11="","",IF(Q11&lt;&gt;0,NA(),IF(ISNUMBER(L11),MAX(L11,0),"")))</f>
        <v/>
      </c>
      <c r="O11" s="1" t="str">
        <f aca="false">IF(P11="","",IF(Q11&lt;&gt;0,NA(),IF(I11="未確認","時点未確認",IF(D11="未確認","実棚未確認",IF(AND(F11="必要",G11="未確認"),"再数待ち",IF(B11="未確認","帳簿未確認",IF(C11&lt;0,"帳簿負数",IF(L11=0,"一致","差異あり"))))))))</f>
        <v>帳簿未確認</v>
      </c>
      <c r="P11" s="1" t="str">
        <f aca="false">IF(COUNTA(A11:J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帳簿区分を確認",IF(AND(B11="確認済",NOT(IF(ISNUMBER(C11),AND(C11&gt;=-1000000,C11&lt;=1000000,C11=INT(C11)),FALSE()))),"確認済帳簿は±100万個の整数で必須",IF(AND(B11="未確認",COUNTA(C11)&gt;0),"未確認帳簿は空欄",IF(NOT(OR(D11="確認済",D11="未確認")),"初回区分を確認",IF(AND(D11="確認済",NOT(IF(ISNUMBER(E11),AND(E11&gt;=0,E11&lt;=1000000,E11=INT(E11)),FALSE()))),"確認済初回は0〜100万個の整数で必須",IF(AND(D11="未確認",COUNTA(E11)&gt;0),"未確認初回は空欄",IF(NOT(OR(F11="不要",F11="必要")),"再数要否を確認",IF(AND(F11="必要",D11&lt;&gt;"確認済"),"再数には初回確認済みが必須",IF(AND(F11="不要",OR(G11&lt;&gt;"対象外",COUNTA(H11)&gt;0)),"再数不要は対象外/数量空欄",IF(AND(F11="必要",NOT(OR(G11="確認済",G11="未確認"))),"必要な再数区分を確認",IF(AND(F11="必要",G11="確認済",NOT(IF(ISNUMBER(H11),AND(H11&gt;=0,H11&lt;=1000000,H11=INT(H11)),FALSE()))),"確認済再数は0〜100万個の整数で必須",IF(AND(F11="必要",G11="未確認",COUNTA(H11)&gt;0),"未確認再数は空欄",IF(NOT(OR(I11="確認済",I11="未確認")),"時点照合を確認",IF(NOT(IF(ISNUMBER(J11),AND(J11&gt;=43831,J11&lt;=73050,J11=INT(J11)),FALSE())),"確認日は時刻なしで必須",IF(OR(J11&lt;棚卸集計!$B$3,J11&gt;棚卸集計!$E$3),"棚卸基準日≦確認日≦確認基準日","確認済み"))))))))))))))))))</f>
        <v>確認済み</v>
      </c>
      <c r="Q11" s="1" t="n">
        <f aca="false">IF(P11="","",IF(P11="確認済み",0,1))</f>
        <v>0</v>
      </c>
      <c r="R11" s="1" t="n">
        <f aca="false">IF(COUNTA(A11:J11)=0,IF(AND(P11="",Q11="",K11="",L11="",M11="",N11="",O11=""),0,1),IF(NOT(AND(ISTEXT(P11),P11=IF(COUNTA(A11:J11)=0,"",IF(NOT(AND(ISTEXT(A11),LEN(A11)=8,EXACT(LEFT(A11,4),"SKU-"),ISNUMBER(FIND(MID(A11,5,1)&amp;"x","0x1x2x3x4x5x6x7x8x9x")),ISNUMBER(FIND(MID(A11,6,1)&amp;"x","0x1x2x3x4x5x6x7x8x9x")),ISNUMBER(FIND(MID(A11,7,1)&amp;"x","0x1x2x3x4x5x6x7x8x9x")),ISNUMBER(FIND(MID(A11,8,1)&amp;"x","0x1x2x3x4x5x6x7x8x9x")))),"IDはSKU-と半角数字4桁",IF(COUNTIFS($A$8:$A$57,A11)&gt;1,"品目IDが重複",IF(NOT(OR(B11="確認済",B11="未確認")),"帳簿区分を確認",IF(AND(B11="確認済",NOT(IF(ISNUMBER(C11),AND(C11&gt;=-1000000,C11&lt;=1000000,C11=INT(C11)),FALSE()))),"確認済帳簿は±100万個の整数で必須",IF(AND(B11="未確認",COUNTA(C11)&gt;0),"未確認帳簿は空欄",IF(NOT(OR(D11="確認済",D11="未確認")),"初回区分を確認",IF(AND(D11="確認済",NOT(IF(ISNUMBER(E11),AND(E11&gt;=0,E11&lt;=1000000,E11=INT(E11)),FALSE()))),"確認済初回は0〜100万個の整数で必須",IF(AND(D11="未確認",COUNTA(E11)&gt;0),"未確認初回は空欄",IF(NOT(OR(F11="不要",F11="必要")),"再数要否を確認",IF(AND(F11="必要",D11&lt;&gt;"確認済"),"再数には初回確認済みが必須",IF(AND(F11="不要",OR(G11&lt;&gt;"対象外",COUNTA(H11)&gt;0)),"再数不要は対象外/数量空欄",IF(AND(F11="必要",NOT(OR(G11="確認済",G11="未確認"))),"必要な再数区分を確認",IF(AND(F11="必要",G11="確認済",NOT(IF(ISNUMBER(H11),AND(H11&gt;=0,H11&lt;=1000000,H11=INT(H11)),FALSE()))),"確認済再数は0〜100万個の整数で必須",IF(AND(F11="必要",G11="未確認",COUNTA(H11)&gt;0),"未確認再数は空欄",IF(NOT(OR(I11="確認済",I11="未確認")),"時点照合を確認",IF(NOT(IF(ISNUMBER(J11),AND(J11&gt;=43831,J11&lt;=73050,J11=INT(J11)),FALSE())),"確認日は時刻なしで必須",IF(OR(J11&lt;棚卸集計!$B$3,J11&gt;棚卸集計!$E$3),"棚卸基準日≦確認日≦確認基準日","確認済み")))))))))))))))))),ISNUMBER(Q11),Q11=IF(P11="確認済み",0,1))),1,IF(Q11&lt;&gt;0,0,IF(AND(IF(ISTEXT(IF(OR(I11="未確認",D11="未確認",AND(F11="必要",G11="未確認")),"",IF(F11="必要",H11,E11))),ISTEXT(K11),ISNUMBER(K11)),K11=IF(OR(I11="未確認",D11="未確認",AND(F11="必要",G11="未確認")),"",IF(F11="必要",H11,E11)),IF(ISTEXT(IF(OR(B11="未確認",C11&lt;0,NOT(ISNUMBER(K11))),"",K11-C11)),ISTEXT(L11),ISNUMBER(L11)),L11=IF(OR(B11="未確認",C11&lt;0,NOT(ISNUMBER(K11))),"",K11-C11),IF(ISTEXT(IF(ISNUMBER(L11),MAX(-L11,0),"")),ISTEXT(M11),ISNUMBER(M11)),M11=IF(ISNUMBER(L11),MAX(-L11,0),""),IF(ISTEXT(IF(ISNUMBER(L11),MAX(L11,0),"")),ISTEXT(N11),ISNUMBER(N11)),N11=IF(ISNUMBER(L11),MAX(L11,0),""),ISTEXT(O11),O11=IF(I11="未確認","時点未確認",IF(D11="未確認","実棚未確認",IF(AND(F11="必要",G11="未確認"),"再数待ち",IF(B11="未確認","帳簿未確認",IF(C11&lt;0,"帳簿負数",IF(L11=0,"一致","差異あり"))))))),0,1))))</f>
        <v>0</v>
      </c>
    </row>
    <row r="12" customFormat="false" ht="32" hidden="false" customHeight="true" outlineLevel="0" collapsed="false">
      <c r="A12" s="9" t="s">
        <v>50</v>
      </c>
      <c r="B12" s="10" t="s">
        <v>42</v>
      </c>
      <c r="C12" s="11" t="n">
        <v>20</v>
      </c>
      <c r="D12" s="10" t="s">
        <v>49</v>
      </c>
      <c r="E12" s="11"/>
      <c r="F12" s="10" t="s">
        <v>43</v>
      </c>
      <c r="G12" s="10" t="s">
        <v>44</v>
      </c>
      <c r="H12" s="11"/>
      <c r="I12" s="10" t="s">
        <v>42</v>
      </c>
      <c r="J12" s="4" t="n">
        <v>46329</v>
      </c>
      <c r="K12" s="5" t="str">
        <f aca="false">IF(P12="","",IF(Q12&lt;&gt;0,NA(),IF(OR(I12="未確認",D12="未確認",AND(F12="必要",G12="未確認")),"",IF(F12="必要",H12,E12))))</f>
        <v/>
      </c>
      <c r="L12" s="5" t="str">
        <f aca="false">IF(P12="","",IF(Q12&lt;&gt;0,NA(),IF(OR(B12="未確認",C12&lt;0,NOT(ISNUMBER(K12))),"",K12-C12)))</f>
        <v/>
      </c>
      <c r="M12" s="5" t="str">
        <f aca="false">IF(P12="","",IF(Q12&lt;&gt;0,NA(),IF(ISNUMBER(L12),MAX(-L12,0),"")))</f>
        <v/>
      </c>
      <c r="N12" s="5" t="str">
        <f aca="false">IF(P12="","",IF(Q12&lt;&gt;0,NA(),IF(ISNUMBER(L12),MAX(L12,0),"")))</f>
        <v/>
      </c>
      <c r="O12" s="1" t="str">
        <f aca="false">IF(P12="","",IF(Q12&lt;&gt;0,NA(),IF(I12="未確認","時点未確認",IF(D12="未確認","実棚未確認",IF(AND(F12="必要",G12="未確認"),"再数待ち",IF(B12="未確認","帳簿未確認",IF(C12&lt;0,"帳簿負数",IF(L12=0,"一致","差異あり"))))))))</f>
        <v>実棚未確認</v>
      </c>
      <c r="P12" s="1" t="str">
        <f aca="false">IF(COUNTA(A12:J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帳簿区分を確認",IF(AND(B12="確認済",NOT(IF(ISNUMBER(C12),AND(C12&gt;=-1000000,C12&lt;=1000000,C12=INT(C12)),FALSE()))),"確認済帳簿は±100万個の整数で必須",IF(AND(B12="未確認",COUNTA(C12)&gt;0),"未確認帳簿は空欄",IF(NOT(OR(D12="確認済",D12="未確認")),"初回区分を確認",IF(AND(D12="確認済",NOT(IF(ISNUMBER(E12),AND(E12&gt;=0,E12&lt;=1000000,E12=INT(E12)),FALSE()))),"確認済初回は0〜100万個の整数で必須",IF(AND(D12="未確認",COUNTA(E12)&gt;0),"未確認初回は空欄",IF(NOT(OR(F12="不要",F12="必要")),"再数要否を確認",IF(AND(F12="必要",D12&lt;&gt;"確認済"),"再数には初回確認済みが必須",IF(AND(F12="不要",OR(G12&lt;&gt;"対象外",COUNTA(H12)&gt;0)),"再数不要は対象外/数量空欄",IF(AND(F12="必要",NOT(OR(G12="確認済",G12="未確認"))),"必要な再数区分を確認",IF(AND(F12="必要",G12="確認済",NOT(IF(ISNUMBER(H12),AND(H12&gt;=0,H12&lt;=1000000,H12=INT(H12)),FALSE()))),"確認済再数は0〜100万個の整数で必須",IF(AND(F12="必要",G12="未確認",COUNTA(H12)&gt;0),"未確認再数は空欄",IF(NOT(OR(I12="確認済",I12="未確認")),"時点照合を確認",IF(NOT(IF(ISNUMBER(J12),AND(J12&gt;=43831,J12&lt;=73050,J12=INT(J12)),FALSE())),"確認日は時刻なしで必須",IF(OR(J12&lt;棚卸集計!$B$3,J12&gt;棚卸集計!$E$3),"棚卸基準日≦確認日≦確認基準日","確認済み"))))))))))))))))))</f>
        <v>確認済み</v>
      </c>
      <c r="Q12" s="1" t="n">
        <f aca="false">IF(P12="","",IF(P12="確認済み",0,1))</f>
        <v>0</v>
      </c>
      <c r="R12" s="1" t="n">
        <f aca="false">IF(COUNTA(A12:J12)=0,IF(AND(P12="",Q12="",K12="",L12="",M12="",N12="",O12=""),0,1),IF(NOT(AND(ISTEXT(P12),P12=IF(COUNTA(A12:J12)=0,"",IF(NOT(AND(ISTEXT(A12),LEN(A12)=8,EXACT(LEFT(A12,4),"SKU-"),ISNUMBER(FIND(MID(A12,5,1)&amp;"x","0x1x2x3x4x5x6x7x8x9x")),ISNUMBER(FIND(MID(A12,6,1)&amp;"x","0x1x2x3x4x5x6x7x8x9x")),ISNUMBER(FIND(MID(A12,7,1)&amp;"x","0x1x2x3x4x5x6x7x8x9x")),ISNUMBER(FIND(MID(A12,8,1)&amp;"x","0x1x2x3x4x5x6x7x8x9x")))),"IDはSKU-と半角数字4桁",IF(COUNTIFS($A$8:$A$57,A12)&gt;1,"品目IDが重複",IF(NOT(OR(B12="確認済",B12="未確認")),"帳簿区分を確認",IF(AND(B12="確認済",NOT(IF(ISNUMBER(C12),AND(C12&gt;=-1000000,C12&lt;=1000000,C12=INT(C12)),FALSE()))),"確認済帳簿は±100万個の整数で必須",IF(AND(B12="未確認",COUNTA(C12)&gt;0),"未確認帳簿は空欄",IF(NOT(OR(D12="確認済",D12="未確認")),"初回区分を確認",IF(AND(D12="確認済",NOT(IF(ISNUMBER(E12),AND(E12&gt;=0,E12&lt;=1000000,E12=INT(E12)),FALSE()))),"確認済初回は0〜100万個の整数で必須",IF(AND(D12="未確認",COUNTA(E12)&gt;0),"未確認初回は空欄",IF(NOT(OR(F12="不要",F12="必要")),"再数要否を確認",IF(AND(F12="必要",D12&lt;&gt;"確認済"),"再数には初回確認済みが必須",IF(AND(F12="不要",OR(G12&lt;&gt;"対象外",COUNTA(H12)&gt;0)),"再数不要は対象外/数量空欄",IF(AND(F12="必要",NOT(OR(G12="確認済",G12="未確認"))),"必要な再数区分を確認",IF(AND(F12="必要",G12="確認済",NOT(IF(ISNUMBER(H12),AND(H12&gt;=0,H12&lt;=1000000,H12=INT(H12)),FALSE()))),"確認済再数は0〜100万個の整数で必須",IF(AND(F12="必要",G12="未確認",COUNTA(H12)&gt;0),"未確認再数は空欄",IF(NOT(OR(I12="確認済",I12="未確認")),"時点照合を確認",IF(NOT(IF(ISNUMBER(J12),AND(J12&gt;=43831,J12&lt;=73050,J12=INT(J12)),FALSE())),"確認日は時刻なしで必須",IF(OR(J12&lt;棚卸集計!$B$3,J12&gt;棚卸集計!$E$3),"棚卸基準日≦確認日≦確認基準日","確認済み")))))))))))))))))),ISNUMBER(Q12),Q12=IF(P12="確認済み",0,1))),1,IF(Q12&lt;&gt;0,0,IF(AND(IF(ISTEXT(IF(OR(I12="未確認",D12="未確認",AND(F12="必要",G12="未確認")),"",IF(F12="必要",H12,E12))),ISTEXT(K12),ISNUMBER(K12)),K12=IF(OR(I12="未確認",D12="未確認",AND(F12="必要",G12="未確認")),"",IF(F12="必要",H12,E12)),IF(ISTEXT(IF(OR(B12="未確認",C12&lt;0,NOT(ISNUMBER(K12))),"",K12-C12)),ISTEXT(L12),ISNUMBER(L12)),L12=IF(OR(B12="未確認",C12&lt;0,NOT(ISNUMBER(K12))),"",K12-C12),IF(ISTEXT(IF(ISNUMBER(L12),MAX(-L12,0),"")),ISTEXT(M12),ISNUMBER(M12)),M12=IF(ISNUMBER(L12),MAX(-L12,0),""),IF(ISTEXT(IF(ISNUMBER(L12),MAX(L12,0),"")),ISTEXT(N12),ISNUMBER(N12)),N12=IF(ISNUMBER(L12),MAX(L12,0),""),ISTEXT(O12),O12=IF(I12="未確認","時点未確認",IF(D12="未確認","実棚未確認",IF(AND(F12="必要",G12="未確認"),"再数待ち",IF(B12="未確認","帳簿未確認",IF(C12&lt;0,"帳簿負数",IF(L12=0,"一致","差異あり"))))))),0,1))))</f>
        <v>0</v>
      </c>
    </row>
    <row r="13" customFormat="false" ht="32" hidden="false" customHeight="true" outlineLevel="0" collapsed="false">
      <c r="A13" s="9" t="s">
        <v>51</v>
      </c>
      <c r="B13" s="10" t="s">
        <v>42</v>
      </c>
      <c r="C13" s="11" t="n">
        <v>30</v>
      </c>
      <c r="D13" s="10" t="s">
        <v>42</v>
      </c>
      <c r="E13" s="11" t="n">
        <v>28</v>
      </c>
      <c r="F13" s="10" t="s">
        <v>46</v>
      </c>
      <c r="G13" s="10" t="s">
        <v>49</v>
      </c>
      <c r="H13" s="11"/>
      <c r="I13" s="10" t="s">
        <v>42</v>
      </c>
      <c r="J13" s="4" t="n">
        <v>46329</v>
      </c>
      <c r="K13" s="5" t="str">
        <f aca="false">IF(P13="","",IF(Q13&lt;&gt;0,NA(),IF(OR(I13="未確認",D13="未確認",AND(F13="必要",G13="未確認")),"",IF(F13="必要",H13,E13))))</f>
        <v/>
      </c>
      <c r="L13" s="5" t="str">
        <f aca="false">IF(P13="","",IF(Q13&lt;&gt;0,NA(),IF(OR(B13="未確認",C13&lt;0,NOT(ISNUMBER(K13))),"",K13-C13)))</f>
        <v/>
      </c>
      <c r="M13" s="5" t="str">
        <f aca="false">IF(P13="","",IF(Q13&lt;&gt;0,NA(),IF(ISNUMBER(L13),MAX(-L13,0),"")))</f>
        <v/>
      </c>
      <c r="N13" s="5" t="str">
        <f aca="false">IF(P13="","",IF(Q13&lt;&gt;0,NA(),IF(ISNUMBER(L13),MAX(L13,0),"")))</f>
        <v/>
      </c>
      <c r="O13" s="1" t="str">
        <f aca="false">IF(P13="","",IF(Q13&lt;&gt;0,NA(),IF(I13="未確認","時点未確認",IF(D13="未確認","実棚未確認",IF(AND(F13="必要",G13="未確認"),"再数待ち",IF(B13="未確認","帳簿未確認",IF(C13&lt;0,"帳簿負数",IF(L13=0,"一致","差異あり"))))))))</f>
        <v>再数待ち</v>
      </c>
      <c r="P13" s="1" t="str">
        <f aca="false">IF(COUNTA(A13:J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帳簿区分を確認",IF(AND(B13="確認済",NOT(IF(ISNUMBER(C13),AND(C13&gt;=-1000000,C13&lt;=1000000,C13=INT(C13)),FALSE()))),"確認済帳簿は±100万個の整数で必須",IF(AND(B13="未確認",COUNTA(C13)&gt;0),"未確認帳簿は空欄",IF(NOT(OR(D13="確認済",D13="未確認")),"初回区分を確認",IF(AND(D13="確認済",NOT(IF(ISNUMBER(E13),AND(E13&gt;=0,E13&lt;=1000000,E13=INT(E13)),FALSE()))),"確認済初回は0〜100万個の整数で必須",IF(AND(D13="未確認",COUNTA(E13)&gt;0),"未確認初回は空欄",IF(NOT(OR(F13="不要",F13="必要")),"再数要否を確認",IF(AND(F13="必要",D13&lt;&gt;"確認済"),"再数には初回確認済みが必須",IF(AND(F13="不要",OR(G13&lt;&gt;"対象外",COUNTA(H13)&gt;0)),"再数不要は対象外/数量空欄",IF(AND(F13="必要",NOT(OR(G13="確認済",G13="未確認"))),"必要な再数区分を確認",IF(AND(F13="必要",G13="確認済",NOT(IF(ISNUMBER(H13),AND(H13&gt;=0,H13&lt;=1000000,H13=INT(H13)),FALSE()))),"確認済再数は0〜100万個の整数で必須",IF(AND(F13="必要",G13="未確認",COUNTA(H13)&gt;0),"未確認再数は空欄",IF(NOT(OR(I13="確認済",I13="未確認")),"時点照合を確認",IF(NOT(IF(ISNUMBER(J13),AND(J13&gt;=43831,J13&lt;=73050,J13=INT(J13)),FALSE())),"確認日は時刻なしで必須",IF(OR(J13&lt;棚卸集計!$B$3,J13&gt;棚卸集計!$E$3),"棚卸基準日≦確認日≦確認基準日","確認済み"))))))))))))))))))</f>
        <v>確認済み</v>
      </c>
      <c r="Q13" s="1" t="n">
        <f aca="false">IF(P13="","",IF(P13="確認済み",0,1))</f>
        <v>0</v>
      </c>
      <c r="R13" s="1" t="n">
        <f aca="false">IF(COUNTA(A13:J13)=0,IF(AND(P13="",Q13="",K13="",L13="",M13="",N13="",O13=""),0,1),IF(NOT(AND(ISTEXT(P13),P13=IF(COUNTA(A13:J13)=0,"",IF(NOT(AND(ISTEXT(A13),LEN(A13)=8,EXACT(LEFT(A13,4),"SKU-"),ISNUMBER(FIND(MID(A13,5,1)&amp;"x","0x1x2x3x4x5x6x7x8x9x")),ISNUMBER(FIND(MID(A13,6,1)&amp;"x","0x1x2x3x4x5x6x7x8x9x")),ISNUMBER(FIND(MID(A13,7,1)&amp;"x","0x1x2x3x4x5x6x7x8x9x")),ISNUMBER(FIND(MID(A13,8,1)&amp;"x","0x1x2x3x4x5x6x7x8x9x")))),"IDはSKU-と半角数字4桁",IF(COUNTIFS($A$8:$A$57,A13)&gt;1,"品目IDが重複",IF(NOT(OR(B13="確認済",B13="未確認")),"帳簿区分を確認",IF(AND(B13="確認済",NOT(IF(ISNUMBER(C13),AND(C13&gt;=-1000000,C13&lt;=1000000,C13=INT(C13)),FALSE()))),"確認済帳簿は±100万個の整数で必須",IF(AND(B13="未確認",COUNTA(C13)&gt;0),"未確認帳簿は空欄",IF(NOT(OR(D13="確認済",D13="未確認")),"初回区分を確認",IF(AND(D13="確認済",NOT(IF(ISNUMBER(E13),AND(E13&gt;=0,E13&lt;=1000000,E13=INT(E13)),FALSE()))),"確認済初回は0〜100万個の整数で必須",IF(AND(D13="未確認",COUNTA(E13)&gt;0),"未確認初回は空欄",IF(NOT(OR(F13="不要",F13="必要")),"再数要否を確認",IF(AND(F13="必要",D13&lt;&gt;"確認済"),"再数には初回確認済みが必須",IF(AND(F13="不要",OR(G13&lt;&gt;"対象外",COUNTA(H13)&gt;0)),"再数不要は対象外/数量空欄",IF(AND(F13="必要",NOT(OR(G13="確認済",G13="未確認"))),"必要な再数区分を確認",IF(AND(F13="必要",G13="確認済",NOT(IF(ISNUMBER(H13),AND(H13&gt;=0,H13&lt;=1000000,H13=INT(H13)),FALSE()))),"確認済再数は0〜100万個の整数で必須",IF(AND(F13="必要",G13="未確認",COUNTA(H13)&gt;0),"未確認再数は空欄",IF(NOT(OR(I13="確認済",I13="未確認")),"時点照合を確認",IF(NOT(IF(ISNUMBER(J13),AND(J13&gt;=43831,J13&lt;=73050,J13=INT(J13)),FALSE())),"確認日は時刻なしで必須",IF(OR(J13&lt;棚卸集計!$B$3,J13&gt;棚卸集計!$E$3),"棚卸基準日≦確認日≦確認基準日","確認済み")))))))))))))))))),ISNUMBER(Q13),Q13=IF(P13="確認済み",0,1))),1,IF(Q13&lt;&gt;0,0,IF(AND(IF(ISTEXT(IF(OR(I13="未確認",D13="未確認",AND(F13="必要",G13="未確認")),"",IF(F13="必要",H13,E13))),ISTEXT(K13),ISNUMBER(K13)),K13=IF(OR(I13="未確認",D13="未確認",AND(F13="必要",G13="未確認")),"",IF(F13="必要",H13,E13)),IF(ISTEXT(IF(OR(B13="未確認",C13&lt;0,NOT(ISNUMBER(K13))),"",K13-C13)),ISTEXT(L13),ISNUMBER(L13)),L13=IF(OR(B13="未確認",C13&lt;0,NOT(ISNUMBER(K13))),"",K13-C13),IF(ISTEXT(IF(ISNUMBER(L13),MAX(-L13,0),"")),ISTEXT(M13),ISNUMBER(M13)),M13=IF(ISNUMBER(L13),MAX(-L13,0),""),IF(ISTEXT(IF(ISNUMBER(L13),MAX(L13,0),"")),ISTEXT(N13),ISNUMBER(N13)),N13=IF(ISNUMBER(L13),MAX(L13,0),""),ISTEXT(O13),O13=IF(I13="未確認","時点未確認",IF(D13="未確認","実棚未確認",IF(AND(F13="必要",G13="未確認"),"再数待ち",IF(B13="未確認","帳簿未確認",IF(C13&lt;0,"帳簿負数",IF(L13=0,"一致","差異あり"))))))),0,1))))</f>
        <v>0</v>
      </c>
    </row>
    <row r="14" customFormat="false" ht="32" hidden="false" customHeight="true" outlineLevel="0" collapsed="false">
      <c r="A14" s="9" t="s">
        <v>52</v>
      </c>
      <c r="B14" s="10" t="s">
        <v>42</v>
      </c>
      <c r="C14" s="11" t="n">
        <v>-5</v>
      </c>
      <c r="D14" s="10" t="s">
        <v>42</v>
      </c>
      <c r="E14" s="11" t="n">
        <v>0</v>
      </c>
      <c r="F14" s="10" t="s">
        <v>43</v>
      </c>
      <c r="G14" s="10" t="s">
        <v>44</v>
      </c>
      <c r="H14" s="11"/>
      <c r="I14" s="10" t="s">
        <v>42</v>
      </c>
      <c r="J14" s="4" t="n">
        <v>46330</v>
      </c>
      <c r="K14" s="5" t="n">
        <f aca="false">IF(P14="","",IF(Q14&lt;&gt;0,NA(),IF(OR(I14="未確認",D14="未確認",AND(F14="必要",G14="未確認")),"",IF(F14="必要",H14,E14))))</f>
        <v>0</v>
      </c>
      <c r="L14" s="5" t="str">
        <f aca="false">IF(P14="","",IF(Q14&lt;&gt;0,NA(),IF(OR(B14="未確認",C14&lt;0,NOT(ISNUMBER(K14))),"",K14-C14)))</f>
        <v/>
      </c>
      <c r="M14" s="5" t="str">
        <f aca="false">IF(P14="","",IF(Q14&lt;&gt;0,NA(),IF(ISNUMBER(L14),MAX(-L14,0),"")))</f>
        <v/>
      </c>
      <c r="N14" s="5" t="str">
        <f aca="false">IF(P14="","",IF(Q14&lt;&gt;0,NA(),IF(ISNUMBER(L14),MAX(L14,0),"")))</f>
        <v/>
      </c>
      <c r="O14" s="1" t="str">
        <f aca="false">IF(P14="","",IF(Q14&lt;&gt;0,NA(),IF(I14="未確認","時点未確認",IF(D14="未確認","実棚未確認",IF(AND(F14="必要",G14="未確認"),"再数待ち",IF(B14="未確認","帳簿未確認",IF(C14&lt;0,"帳簿負数",IF(L14=0,"一致","差異あり"))))))))</f>
        <v>帳簿負数</v>
      </c>
      <c r="P14" s="1" t="str">
        <f aca="false">IF(COUNTA(A14:J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帳簿区分を確認",IF(AND(B14="確認済",NOT(IF(ISNUMBER(C14),AND(C14&gt;=-1000000,C14&lt;=1000000,C14=INT(C14)),FALSE()))),"確認済帳簿は±100万個の整数で必須",IF(AND(B14="未確認",COUNTA(C14)&gt;0),"未確認帳簿は空欄",IF(NOT(OR(D14="確認済",D14="未確認")),"初回区分を確認",IF(AND(D14="確認済",NOT(IF(ISNUMBER(E14),AND(E14&gt;=0,E14&lt;=1000000,E14=INT(E14)),FALSE()))),"確認済初回は0〜100万個の整数で必須",IF(AND(D14="未確認",COUNTA(E14)&gt;0),"未確認初回は空欄",IF(NOT(OR(F14="不要",F14="必要")),"再数要否を確認",IF(AND(F14="必要",D14&lt;&gt;"確認済"),"再数には初回確認済みが必須",IF(AND(F14="不要",OR(G14&lt;&gt;"対象外",COUNTA(H14)&gt;0)),"再数不要は対象外/数量空欄",IF(AND(F14="必要",NOT(OR(G14="確認済",G14="未確認"))),"必要な再数区分を確認",IF(AND(F14="必要",G14="確認済",NOT(IF(ISNUMBER(H14),AND(H14&gt;=0,H14&lt;=1000000,H14=INT(H14)),FALSE()))),"確認済再数は0〜100万個の整数で必須",IF(AND(F14="必要",G14="未確認",COUNTA(H14)&gt;0),"未確認再数は空欄",IF(NOT(OR(I14="確認済",I14="未確認")),"時点照合を確認",IF(NOT(IF(ISNUMBER(J14),AND(J14&gt;=43831,J14&lt;=73050,J14=INT(J14)),FALSE())),"確認日は時刻なしで必須",IF(OR(J14&lt;棚卸集計!$B$3,J14&gt;棚卸集計!$E$3),"棚卸基準日≦確認日≦確認基準日","確認済み"))))))))))))))))))</f>
        <v>確認済み</v>
      </c>
      <c r="Q14" s="1" t="n">
        <f aca="false">IF(P14="","",IF(P14="確認済み",0,1))</f>
        <v>0</v>
      </c>
      <c r="R14" s="1" t="n">
        <f aca="false">IF(COUNTA(A14:J14)=0,IF(AND(P14="",Q14="",K14="",L14="",M14="",N14="",O14=""),0,1),IF(NOT(AND(ISTEXT(P14),P14=IF(COUNTA(A14:J14)=0,"",IF(NOT(AND(ISTEXT(A14),LEN(A14)=8,EXACT(LEFT(A14,4),"SKU-"),ISNUMBER(FIND(MID(A14,5,1)&amp;"x","0x1x2x3x4x5x6x7x8x9x")),ISNUMBER(FIND(MID(A14,6,1)&amp;"x","0x1x2x3x4x5x6x7x8x9x")),ISNUMBER(FIND(MID(A14,7,1)&amp;"x","0x1x2x3x4x5x6x7x8x9x")),ISNUMBER(FIND(MID(A14,8,1)&amp;"x","0x1x2x3x4x5x6x7x8x9x")))),"IDはSKU-と半角数字4桁",IF(COUNTIFS($A$8:$A$57,A14)&gt;1,"品目IDが重複",IF(NOT(OR(B14="確認済",B14="未確認")),"帳簿区分を確認",IF(AND(B14="確認済",NOT(IF(ISNUMBER(C14),AND(C14&gt;=-1000000,C14&lt;=1000000,C14=INT(C14)),FALSE()))),"確認済帳簿は±100万個の整数で必須",IF(AND(B14="未確認",COUNTA(C14)&gt;0),"未確認帳簿は空欄",IF(NOT(OR(D14="確認済",D14="未確認")),"初回区分を確認",IF(AND(D14="確認済",NOT(IF(ISNUMBER(E14),AND(E14&gt;=0,E14&lt;=1000000,E14=INT(E14)),FALSE()))),"確認済初回は0〜100万個の整数で必須",IF(AND(D14="未確認",COUNTA(E14)&gt;0),"未確認初回は空欄",IF(NOT(OR(F14="不要",F14="必要")),"再数要否を確認",IF(AND(F14="必要",D14&lt;&gt;"確認済"),"再数には初回確認済みが必須",IF(AND(F14="不要",OR(G14&lt;&gt;"対象外",COUNTA(H14)&gt;0)),"再数不要は対象外/数量空欄",IF(AND(F14="必要",NOT(OR(G14="確認済",G14="未確認"))),"必要な再数区分を確認",IF(AND(F14="必要",G14="確認済",NOT(IF(ISNUMBER(H14),AND(H14&gt;=0,H14&lt;=1000000,H14=INT(H14)),FALSE()))),"確認済再数は0〜100万個の整数で必須",IF(AND(F14="必要",G14="未確認",COUNTA(H14)&gt;0),"未確認再数は空欄",IF(NOT(OR(I14="確認済",I14="未確認")),"時点照合を確認",IF(NOT(IF(ISNUMBER(J14),AND(J14&gt;=43831,J14&lt;=73050,J14=INT(J14)),FALSE())),"確認日は時刻なしで必須",IF(OR(J14&lt;棚卸集計!$B$3,J14&gt;棚卸集計!$E$3),"棚卸基準日≦確認日≦確認基準日","確認済み")))))))))))))))))),ISNUMBER(Q14),Q14=IF(P14="確認済み",0,1))),1,IF(Q14&lt;&gt;0,0,IF(AND(IF(ISTEXT(IF(OR(I14="未確認",D14="未確認",AND(F14="必要",G14="未確認")),"",IF(F14="必要",H14,E14))),ISTEXT(K14),ISNUMBER(K14)),K14=IF(OR(I14="未確認",D14="未確認",AND(F14="必要",G14="未確認")),"",IF(F14="必要",H14,E14)),IF(ISTEXT(IF(OR(B14="未確認",C14&lt;0,NOT(ISNUMBER(K14))),"",K14-C14)),ISTEXT(L14),ISNUMBER(L14)),L14=IF(OR(B14="未確認",C14&lt;0,NOT(ISNUMBER(K14))),"",K14-C14),IF(ISTEXT(IF(ISNUMBER(L14),MAX(-L14,0),"")),ISTEXT(M14),ISNUMBER(M14)),M14=IF(ISNUMBER(L14),MAX(-L14,0),""),IF(ISTEXT(IF(ISNUMBER(L14),MAX(L14,0),"")),ISTEXT(N14),ISNUMBER(N14)),N14=IF(ISNUMBER(L14),MAX(L14,0),""),ISTEXT(O14),O14=IF(I14="未確認","時点未確認",IF(D14="未確認","実棚未確認",IF(AND(F14="必要",G14="未確認"),"再数待ち",IF(B14="未確認","帳簿未確認",IF(C14&lt;0,"帳簿負数",IF(L14=0,"一致","差異あり"))))))),0,1))))</f>
        <v>0</v>
      </c>
    </row>
    <row r="15" customFormat="false" ht="32" hidden="false" customHeight="true" outlineLevel="0" collapsed="false">
      <c r="A15" s="9" t="s">
        <v>53</v>
      </c>
      <c r="B15" s="10" t="s">
        <v>42</v>
      </c>
      <c r="C15" s="11" t="n">
        <v>10</v>
      </c>
      <c r="D15" s="10" t="s">
        <v>42</v>
      </c>
      <c r="E15" s="11" t="n">
        <v>12</v>
      </c>
      <c r="F15" s="10" t="s">
        <v>43</v>
      </c>
      <c r="G15" s="10" t="s">
        <v>44</v>
      </c>
      <c r="H15" s="11"/>
      <c r="I15" s="10" t="s">
        <v>49</v>
      </c>
      <c r="J15" s="4" t="n">
        <v>46330</v>
      </c>
      <c r="K15" s="5" t="str">
        <f aca="false">IF(P15="","",IF(Q15&lt;&gt;0,NA(),IF(OR(I15="未確認",D15="未確認",AND(F15="必要",G15="未確認")),"",IF(F15="必要",H15,E15))))</f>
        <v/>
      </c>
      <c r="L15" s="5" t="str">
        <f aca="false">IF(P15="","",IF(Q15&lt;&gt;0,NA(),IF(OR(B15="未確認",C15&lt;0,NOT(ISNUMBER(K15))),"",K15-C15)))</f>
        <v/>
      </c>
      <c r="M15" s="5" t="str">
        <f aca="false">IF(P15="","",IF(Q15&lt;&gt;0,NA(),IF(ISNUMBER(L15),MAX(-L15,0),"")))</f>
        <v/>
      </c>
      <c r="N15" s="5" t="str">
        <f aca="false">IF(P15="","",IF(Q15&lt;&gt;0,NA(),IF(ISNUMBER(L15),MAX(L15,0),"")))</f>
        <v/>
      </c>
      <c r="O15" s="1" t="str">
        <f aca="false">IF(P15="","",IF(Q15&lt;&gt;0,NA(),IF(I15="未確認","時点未確認",IF(D15="未確認","実棚未確認",IF(AND(F15="必要",G15="未確認"),"再数待ち",IF(B15="未確認","帳簿未確認",IF(C15&lt;0,"帳簿負数",IF(L15=0,"一致","差異あり"))))))))</f>
        <v>時点未確認</v>
      </c>
      <c r="P15" s="1" t="str">
        <f aca="false">IF(COUNTA(A15:J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帳簿区分を確認",IF(AND(B15="確認済",NOT(IF(ISNUMBER(C15),AND(C15&gt;=-1000000,C15&lt;=1000000,C15=INT(C15)),FALSE()))),"確認済帳簿は±100万個の整数で必須",IF(AND(B15="未確認",COUNTA(C15)&gt;0),"未確認帳簿は空欄",IF(NOT(OR(D15="確認済",D15="未確認")),"初回区分を確認",IF(AND(D15="確認済",NOT(IF(ISNUMBER(E15),AND(E15&gt;=0,E15&lt;=1000000,E15=INT(E15)),FALSE()))),"確認済初回は0〜100万個の整数で必須",IF(AND(D15="未確認",COUNTA(E15)&gt;0),"未確認初回は空欄",IF(NOT(OR(F15="不要",F15="必要")),"再数要否を確認",IF(AND(F15="必要",D15&lt;&gt;"確認済"),"再数には初回確認済みが必須",IF(AND(F15="不要",OR(G15&lt;&gt;"対象外",COUNTA(H15)&gt;0)),"再数不要は対象外/数量空欄",IF(AND(F15="必要",NOT(OR(G15="確認済",G15="未確認"))),"必要な再数区分を確認",IF(AND(F15="必要",G15="確認済",NOT(IF(ISNUMBER(H15),AND(H15&gt;=0,H15&lt;=1000000,H15=INT(H15)),FALSE()))),"確認済再数は0〜100万個の整数で必須",IF(AND(F15="必要",G15="未確認",COUNTA(H15)&gt;0),"未確認再数は空欄",IF(NOT(OR(I15="確認済",I15="未確認")),"時点照合を確認",IF(NOT(IF(ISNUMBER(J15),AND(J15&gt;=43831,J15&lt;=73050,J15=INT(J15)),FALSE())),"確認日は時刻なしで必須",IF(OR(J15&lt;棚卸集計!$B$3,J15&gt;棚卸集計!$E$3),"棚卸基準日≦確認日≦確認基準日","確認済み"))))))))))))))))))</f>
        <v>確認済み</v>
      </c>
      <c r="Q15" s="1" t="n">
        <f aca="false">IF(P15="","",IF(P15="確認済み",0,1))</f>
        <v>0</v>
      </c>
      <c r="R15" s="1" t="n">
        <f aca="false">IF(COUNTA(A15:J15)=0,IF(AND(P15="",Q15="",K15="",L15="",M15="",N15="",O15=""),0,1),IF(NOT(AND(ISTEXT(P15),P15=IF(COUNTA(A15:J15)=0,"",IF(NOT(AND(ISTEXT(A15),LEN(A15)=8,EXACT(LEFT(A15,4),"SKU-"),ISNUMBER(FIND(MID(A15,5,1)&amp;"x","0x1x2x3x4x5x6x7x8x9x")),ISNUMBER(FIND(MID(A15,6,1)&amp;"x","0x1x2x3x4x5x6x7x8x9x")),ISNUMBER(FIND(MID(A15,7,1)&amp;"x","0x1x2x3x4x5x6x7x8x9x")),ISNUMBER(FIND(MID(A15,8,1)&amp;"x","0x1x2x3x4x5x6x7x8x9x")))),"IDはSKU-と半角数字4桁",IF(COUNTIFS($A$8:$A$57,A15)&gt;1,"品目IDが重複",IF(NOT(OR(B15="確認済",B15="未確認")),"帳簿区分を確認",IF(AND(B15="確認済",NOT(IF(ISNUMBER(C15),AND(C15&gt;=-1000000,C15&lt;=1000000,C15=INT(C15)),FALSE()))),"確認済帳簿は±100万個の整数で必須",IF(AND(B15="未確認",COUNTA(C15)&gt;0),"未確認帳簿は空欄",IF(NOT(OR(D15="確認済",D15="未確認")),"初回区分を確認",IF(AND(D15="確認済",NOT(IF(ISNUMBER(E15),AND(E15&gt;=0,E15&lt;=1000000,E15=INT(E15)),FALSE()))),"確認済初回は0〜100万個の整数で必須",IF(AND(D15="未確認",COUNTA(E15)&gt;0),"未確認初回は空欄",IF(NOT(OR(F15="不要",F15="必要")),"再数要否を確認",IF(AND(F15="必要",D15&lt;&gt;"確認済"),"再数には初回確認済みが必須",IF(AND(F15="不要",OR(G15&lt;&gt;"対象外",COUNTA(H15)&gt;0)),"再数不要は対象外/数量空欄",IF(AND(F15="必要",NOT(OR(G15="確認済",G15="未確認"))),"必要な再数区分を確認",IF(AND(F15="必要",G15="確認済",NOT(IF(ISNUMBER(H15),AND(H15&gt;=0,H15&lt;=1000000,H15=INT(H15)),FALSE()))),"確認済再数は0〜100万個の整数で必須",IF(AND(F15="必要",G15="未確認",COUNTA(H15)&gt;0),"未確認再数は空欄",IF(NOT(OR(I15="確認済",I15="未確認")),"時点照合を確認",IF(NOT(IF(ISNUMBER(J15),AND(J15&gt;=43831,J15&lt;=73050,J15=INT(J15)),FALSE())),"確認日は時刻なしで必須",IF(OR(J15&lt;棚卸集計!$B$3,J15&gt;棚卸集計!$E$3),"棚卸基準日≦確認日≦確認基準日","確認済み")))))))))))))))))),ISNUMBER(Q15),Q15=IF(P15="確認済み",0,1))),1,IF(Q15&lt;&gt;0,0,IF(AND(IF(ISTEXT(IF(OR(I15="未確認",D15="未確認",AND(F15="必要",G15="未確認")),"",IF(F15="必要",H15,E15))),ISTEXT(K15),ISNUMBER(K15)),K15=IF(OR(I15="未確認",D15="未確認",AND(F15="必要",G15="未確認")),"",IF(F15="必要",H15,E15)),IF(ISTEXT(IF(OR(B15="未確認",C15&lt;0,NOT(ISNUMBER(K15))),"",K15-C15)),ISTEXT(L15),ISNUMBER(L15)),L15=IF(OR(B15="未確認",C15&lt;0,NOT(ISNUMBER(K15))),"",K15-C15),IF(ISTEXT(IF(ISNUMBER(L15),MAX(-L15,0),"")),ISTEXT(M15),ISNUMBER(M15)),M15=IF(ISNUMBER(L15),MAX(-L15,0),""),IF(ISTEXT(IF(ISNUMBER(L15),MAX(L15,0),"")),ISTEXT(N15),ISNUMBER(N15)),N15=IF(ISNUMBER(L15),MAX(L15,0),""),ISTEXT(O15),O15=IF(I15="未確認","時点未確認",IF(D15="未確認","実棚未確認",IF(AND(F15="必要",G15="未確認"),"再数待ち",IF(B15="未確認","帳簿未確認",IF(C15&lt;0,"帳簿負数",IF(L15=0,"一致","差異あり"))))))),0,1))))</f>
        <v>0</v>
      </c>
    </row>
    <row r="16" customFormat="false" ht="32" hidden="false" customHeight="true" outlineLevel="0" collapsed="false">
      <c r="A16" s="9" t="s">
        <v>54</v>
      </c>
      <c r="B16" s="10" t="s">
        <v>42</v>
      </c>
      <c r="C16" s="11" t="n">
        <v>10</v>
      </c>
      <c r="D16" s="10" t="s">
        <v>42</v>
      </c>
      <c r="E16" s="11" t="n">
        <v>13</v>
      </c>
      <c r="F16" s="10" t="s">
        <v>46</v>
      </c>
      <c r="G16" s="10" t="s">
        <v>42</v>
      </c>
      <c r="H16" s="11" t="n">
        <v>14</v>
      </c>
      <c r="I16" s="10" t="s">
        <v>42</v>
      </c>
      <c r="J16" s="4" t="n">
        <v>46331</v>
      </c>
      <c r="K16" s="5" t="n">
        <f aca="false">IF(P16="","",IF(Q16&lt;&gt;0,NA(),IF(OR(I16="未確認",D16="未確認",AND(F16="必要",G16="未確認")),"",IF(F16="必要",H16,E16))))</f>
        <v>14</v>
      </c>
      <c r="L16" s="5" t="n">
        <f aca="false">IF(P16="","",IF(Q16&lt;&gt;0,NA(),IF(OR(B16="未確認",C16&lt;0,NOT(ISNUMBER(K16))),"",K16-C16)))</f>
        <v>4</v>
      </c>
      <c r="M16" s="5" t="n">
        <f aca="false">IF(P16="","",IF(Q16&lt;&gt;0,NA(),IF(ISNUMBER(L16),MAX(-L16,0),"")))</f>
        <v>0</v>
      </c>
      <c r="N16" s="5" t="n">
        <f aca="false">IF(P16="","",IF(Q16&lt;&gt;0,NA(),IF(ISNUMBER(L16),MAX(L16,0),"")))</f>
        <v>4</v>
      </c>
      <c r="O16" s="1" t="str">
        <f aca="false">IF(P16="","",IF(Q16&lt;&gt;0,NA(),IF(I16="未確認","時点未確認",IF(D16="未確認","実棚未確認",IF(AND(F16="必要",G16="未確認"),"再数待ち",IF(B16="未確認","帳簿未確認",IF(C16&lt;0,"帳簿負数",IF(L16=0,"一致","差異あり"))))))))</f>
        <v>差異あり</v>
      </c>
      <c r="P16" s="1" t="str">
        <f aca="false">IF(COUNTA(A16:J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帳簿区分を確認",IF(AND(B16="確認済",NOT(IF(ISNUMBER(C16),AND(C16&gt;=-1000000,C16&lt;=1000000,C16=INT(C16)),FALSE()))),"確認済帳簿は±100万個の整数で必須",IF(AND(B16="未確認",COUNTA(C16)&gt;0),"未確認帳簿は空欄",IF(NOT(OR(D16="確認済",D16="未確認")),"初回区分を確認",IF(AND(D16="確認済",NOT(IF(ISNUMBER(E16),AND(E16&gt;=0,E16&lt;=1000000,E16=INT(E16)),FALSE()))),"確認済初回は0〜100万個の整数で必須",IF(AND(D16="未確認",COUNTA(E16)&gt;0),"未確認初回は空欄",IF(NOT(OR(F16="不要",F16="必要")),"再数要否を確認",IF(AND(F16="必要",D16&lt;&gt;"確認済"),"再数には初回確認済みが必須",IF(AND(F16="不要",OR(G16&lt;&gt;"対象外",COUNTA(H16)&gt;0)),"再数不要は対象外/数量空欄",IF(AND(F16="必要",NOT(OR(G16="確認済",G16="未確認"))),"必要な再数区分を確認",IF(AND(F16="必要",G16="確認済",NOT(IF(ISNUMBER(H16),AND(H16&gt;=0,H16&lt;=1000000,H16=INT(H16)),FALSE()))),"確認済再数は0〜100万個の整数で必須",IF(AND(F16="必要",G16="未確認",COUNTA(H16)&gt;0),"未確認再数は空欄",IF(NOT(OR(I16="確認済",I16="未確認")),"時点照合を確認",IF(NOT(IF(ISNUMBER(J16),AND(J16&gt;=43831,J16&lt;=73050,J16=INT(J16)),FALSE())),"確認日は時刻なしで必須",IF(OR(J16&lt;棚卸集計!$B$3,J16&gt;棚卸集計!$E$3),"棚卸基準日≦確認日≦確認基準日","確認済み"))))))))))))))))))</f>
        <v>確認済み</v>
      </c>
      <c r="Q16" s="1" t="n">
        <f aca="false">IF(P16="","",IF(P16="確認済み",0,1))</f>
        <v>0</v>
      </c>
      <c r="R16" s="1" t="n">
        <f aca="false">IF(COUNTA(A16:J16)=0,IF(AND(P16="",Q16="",K16="",L16="",M16="",N16="",O16=""),0,1),IF(NOT(AND(ISTEXT(P16),P16=IF(COUNTA(A16:J16)=0,"",IF(NOT(AND(ISTEXT(A16),LEN(A16)=8,EXACT(LEFT(A16,4),"SKU-"),ISNUMBER(FIND(MID(A16,5,1)&amp;"x","0x1x2x3x4x5x6x7x8x9x")),ISNUMBER(FIND(MID(A16,6,1)&amp;"x","0x1x2x3x4x5x6x7x8x9x")),ISNUMBER(FIND(MID(A16,7,1)&amp;"x","0x1x2x3x4x5x6x7x8x9x")),ISNUMBER(FIND(MID(A16,8,1)&amp;"x","0x1x2x3x4x5x6x7x8x9x")))),"IDはSKU-と半角数字4桁",IF(COUNTIFS($A$8:$A$57,A16)&gt;1,"品目IDが重複",IF(NOT(OR(B16="確認済",B16="未確認")),"帳簿区分を確認",IF(AND(B16="確認済",NOT(IF(ISNUMBER(C16),AND(C16&gt;=-1000000,C16&lt;=1000000,C16=INT(C16)),FALSE()))),"確認済帳簿は±100万個の整数で必須",IF(AND(B16="未確認",COUNTA(C16)&gt;0),"未確認帳簿は空欄",IF(NOT(OR(D16="確認済",D16="未確認")),"初回区分を確認",IF(AND(D16="確認済",NOT(IF(ISNUMBER(E16),AND(E16&gt;=0,E16&lt;=1000000,E16=INT(E16)),FALSE()))),"確認済初回は0〜100万個の整数で必須",IF(AND(D16="未確認",COUNTA(E16)&gt;0),"未確認初回は空欄",IF(NOT(OR(F16="不要",F16="必要")),"再数要否を確認",IF(AND(F16="必要",D16&lt;&gt;"確認済"),"再数には初回確認済みが必須",IF(AND(F16="不要",OR(G16&lt;&gt;"対象外",COUNTA(H16)&gt;0)),"再数不要は対象外/数量空欄",IF(AND(F16="必要",NOT(OR(G16="確認済",G16="未確認"))),"必要な再数区分を確認",IF(AND(F16="必要",G16="確認済",NOT(IF(ISNUMBER(H16),AND(H16&gt;=0,H16&lt;=1000000,H16=INT(H16)),FALSE()))),"確認済再数は0〜100万個の整数で必須",IF(AND(F16="必要",G16="未確認",COUNTA(H16)&gt;0),"未確認再数は空欄",IF(NOT(OR(I16="確認済",I16="未確認")),"時点照合を確認",IF(NOT(IF(ISNUMBER(J16),AND(J16&gt;=43831,J16&lt;=73050,J16=INT(J16)),FALSE())),"確認日は時刻なしで必須",IF(OR(J16&lt;棚卸集計!$B$3,J16&gt;棚卸集計!$E$3),"棚卸基準日≦確認日≦確認基準日","確認済み")))))))))))))))))),ISNUMBER(Q16),Q16=IF(P16="確認済み",0,1))),1,IF(Q16&lt;&gt;0,0,IF(AND(IF(ISTEXT(IF(OR(I16="未確認",D16="未確認",AND(F16="必要",G16="未確認")),"",IF(F16="必要",H16,E16))),ISTEXT(K16),ISNUMBER(K16)),K16=IF(OR(I16="未確認",D16="未確認",AND(F16="必要",G16="未確認")),"",IF(F16="必要",H16,E16)),IF(ISTEXT(IF(OR(B16="未確認",C16&lt;0,NOT(ISNUMBER(K16))),"",K16-C16)),ISTEXT(L16),ISNUMBER(L16)),L16=IF(OR(B16="未確認",C16&lt;0,NOT(ISNUMBER(K16))),"",K16-C16),IF(ISTEXT(IF(ISNUMBER(L16),MAX(-L16,0),"")),ISTEXT(M16),ISNUMBER(M16)),M16=IF(ISNUMBER(L16),MAX(-L16,0),""),IF(ISTEXT(IF(ISNUMBER(L16),MAX(L16,0),"")),ISTEXT(N16),ISNUMBER(N16)),N16=IF(ISNUMBER(L16),MAX(L16,0),""),ISTEXT(O16),O16=IF(I16="未確認","時点未確認",IF(D16="未確認","実棚未確認",IF(AND(F16="必要",G16="未確認"),"再数待ち",IF(B16="未確認","帳簿未確認",IF(C16&lt;0,"帳簿負数",IF(L16=0,"一致","差異あり"))))))),0,1))))</f>
        <v>0</v>
      </c>
    </row>
    <row r="17" customFormat="false" ht="32" hidden="false" customHeight="true" outlineLevel="0" collapsed="false">
      <c r="A17" s="9"/>
      <c r="B17" s="10"/>
      <c r="C17" s="11"/>
      <c r="D17" s="10"/>
      <c r="E17" s="11"/>
      <c r="F17" s="10"/>
      <c r="G17" s="10"/>
      <c r="H17" s="11"/>
      <c r="I17" s="10"/>
      <c r="J17" s="4"/>
      <c r="K17" s="5" t="str">
        <f aca="false">IF(P17="","",IF(Q17&lt;&gt;0,NA(),IF(OR(I17="未確認",D17="未確認",AND(F17="必要",G17="未確認")),"",IF(F17="必要",H17,E17))))</f>
        <v/>
      </c>
      <c r="L17" s="5" t="str">
        <f aca="false">IF(P17="","",IF(Q17&lt;&gt;0,NA(),IF(OR(B17="未確認",C17&lt;0,NOT(ISNUMBER(K17))),"",K17-C17)))</f>
        <v/>
      </c>
      <c r="M17" s="5" t="str">
        <f aca="false">IF(P17="","",IF(Q17&lt;&gt;0,NA(),IF(ISNUMBER(L17),MAX(-L17,0),"")))</f>
        <v/>
      </c>
      <c r="N17" s="5" t="str">
        <f aca="false">IF(P17="","",IF(Q17&lt;&gt;0,NA(),IF(ISNUMBER(L17),MAX(L17,0),"")))</f>
        <v/>
      </c>
      <c r="O17" s="1" t="str">
        <f aca="false">IF(P17="","",IF(Q17&lt;&gt;0,NA(),IF(I17="未確認","時点未確認",IF(D17="未確認","実棚未確認",IF(AND(F17="必要",G17="未確認"),"再数待ち",IF(B17="未確認","帳簿未確認",IF(C17&lt;0,"帳簿負数",IF(L17=0,"一致","差異あり"))))))))</f>
        <v/>
      </c>
      <c r="P17" s="1" t="str">
        <f aca="false">IF(COUNTA(A17:J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帳簿区分を確認",IF(AND(B17="確認済",NOT(IF(ISNUMBER(C17),AND(C17&gt;=-1000000,C17&lt;=1000000,C17=INT(C17)),FALSE()))),"確認済帳簿は±100万個の整数で必須",IF(AND(B17="未確認",COUNTA(C17)&gt;0),"未確認帳簿は空欄",IF(NOT(OR(D17="確認済",D17="未確認")),"初回区分を確認",IF(AND(D17="確認済",NOT(IF(ISNUMBER(E17),AND(E17&gt;=0,E17&lt;=1000000,E17=INT(E17)),FALSE()))),"確認済初回は0〜100万個の整数で必須",IF(AND(D17="未確認",COUNTA(E17)&gt;0),"未確認初回は空欄",IF(NOT(OR(F17="不要",F17="必要")),"再数要否を確認",IF(AND(F17="必要",D17&lt;&gt;"確認済"),"再数には初回確認済みが必須",IF(AND(F17="不要",OR(G17&lt;&gt;"対象外",COUNTA(H17)&gt;0)),"再数不要は対象外/数量空欄",IF(AND(F17="必要",NOT(OR(G17="確認済",G17="未確認"))),"必要な再数区分を確認",IF(AND(F17="必要",G17="確認済",NOT(IF(ISNUMBER(H17),AND(H17&gt;=0,H17&lt;=1000000,H17=INT(H17)),FALSE()))),"確認済再数は0〜100万個の整数で必須",IF(AND(F17="必要",G17="未確認",COUNTA(H17)&gt;0),"未確認再数は空欄",IF(NOT(OR(I17="確認済",I17="未確認")),"時点照合を確認",IF(NOT(IF(ISNUMBER(J17),AND(J17&gt;=43831,J17&lt;=73050,J17=INT(J17)),FALSE())),"確認日は時刻なしで必須",IF(OR(J17&lt;棚卸集計!$B$3,J17&gt;棚卸集計!$E$3),"棚卸基準日≦確認日≦確認基準日","確認済み"))))))))))))))))))</f>
        <v/>
      </c>
      <c r="Q17" s="1" t="str">
        <f aca="false">IF(P17="","",IF(P17="確認済み",0,1))</f>
        <v/>
      </c>
      <c r="R17" s="1" t="n">
        <f aca="false">IF(COUNTA(A17:J17)=0,IF(AND(P17="",Q17="",K17="",L17="",M17="",N17="",O17=""),0,1),IF(NOT(AND(ISTEXT(P17),P17=IF(COUNTA(A17:J17)=0,"",IF(NOT(AND(ISTEXT(A17),LEN(A17)=8,EXACT(LEFT(A17,4),"SKU-"),ISNUMBER(FIND(MID(A17,5,1)&amp;"x","0x1x2x3x4x5x6x7x8x9x")),ISNUMBER(FIND(MID(A17,6,1)&amp;"x","0x1x2x3x4x5x6x7x8x9x")),ISNUMBER(FIND(MID(A17,7,1)&amp;"x","0x1x2x3x4x5x6x7x8x9x")),ISNUMBER(FIND(MID(A17,8,1)&amp;"x","0x1x2x3x4x5x6x7x8x9x")))),"IDはSKU-と半角数字4桁",IF(COUNTIFS($A$8:$A$57,A17)&gt;1,"品目IDが重複",IF(NOT(OR(B17="確認済",B17="未確認")),"帳簿区分を確認",IF(AND(B17="確認済",NOT(IF(ISNUMBER(C17),AND(C17&gt;=-1000000,C17&lt;=1000000,C17=INT(C17)),FALSE()))),"確認済帳簿は±100万個の整数で必須",IF(AND(B17="未確認",COUNTA(C17)&gt;0),"未確認帳簿は空欄",IF(NOT(OR(D17="確認済",D17="未確認")),"初回区分を確認",IF(AND(D17="確認済",NOT(IF(ISNUMBER(E17),AND(E17&gt;=0,E17&lt;=1000000,E17=INT(E17)),FALSE()))),"確認済初回は0〜100万個の整数で必須",IF(AND(D17="未確認",COUNTA(E17)&gt;0),"未確認初回は空欄",IF(NOT(OR(F17="不要",F17="必要")),"再数要否を確認",IF(AND(F17="必要",D17&lt;&gt;"確認済"),"再数には初回確認済みが必須",IF(AND(F17="不要",OR(G17&lt;&gt;"対象外",COUNTA(H17)&gt;0)),"再数不要は対象外/数量空欄",IF(AND(F17="必要",NOT(OR(G17="確認済",G17="未確認"))),"必要な再数区分を確認",IF(AND(F17="必要",G17="確認済",NOT(IF(ISNUMBER(H17),AND(H17&gt;=0,H17&lt;=1000000,H17=INT(H17)),FALSE()))),"確認済再数は0〜100万個の整数で必須",IF(AND(F17="必要",G17="未確認",COUNTA(H17)&gt;0),"未確認再数は空欄",IF(NOT(OR(I17="確認済",I17="未確認")),"時点照合を確認",IF(NOT(IF(ISNUMBER(J17),AND(J17&gt;=43831,J17&lt;=73050,J17=INT(J17)),FALSE())),"確認日は時刻なしで必須",IF(OR(J17&lt;棚卸集計!$B$3,J17&gt;棚卸集計!$E$3),"棚卸基準日≦確認日≦確認基準日","確認済み")))))))))))))))))),ISNUMBER(Q17),Q17=IF(P17="確認済み",0,1))),1,IF(Q17&lt;&gt;0,0,IF(AND(IF(ISTEXT(IF(OR(I17="未確認",D17="未確認",AND(F17="必要",G17="未確認")),"",IF(F17="必要",H17,E17))),ISTEXT(K17),ISNUMBER(K17)),K17=IF(OR(I17="未確認",D17="未確認",AND(F17="必要",G17="未確認")),"",IF(F17="必要",H17,E17)),IF(ISTEXT(IF(OR(B17="未確認",C17&lt;0,NOT(ISNUMBER(K17))),"",K17-C17)),ISTEXT(L17),ISNUMBER(L17)),L17=IF(OR(B17="未確認",C17&lt;0,NOT(ISNUMBER(K17))),"",K17-C17),IF(ISTEXT(IF(ISNUMBER(L17),MAX(-L17,0),"")),ISTEXT(M17),ISNUMBER(M17)),M17=IF(ISNUMBER(L17),MAX(-L17,0),""),IF(ISTEXT(IF(ISNUMBER(L17),MAX(L17,0),"")),ISTEXT(N17),ISNUMBER(N17)),N17=IF(ISNUMBER(L17),MAX(L17,0),""),ISTEXT(O17),O17=IF(I17="未確認","時点未確認",IF(D17="未確認","実棚未確認",IF(AND(F17="必要",G17="未確認"),"再数待ち",IF(B17="未確認","帳簿未確認",IF(C17&lt;0,"帳簿負数",IF(L17=0,"一致","差異あり"))))))),0,1))))</f>
        <v>0</v>
      </c>
    </row>
    <row r="18" customFormat="false" ht="32" hidden="false" customHeight="true" outlineLevel="0" collapsed="false">
      <c r="A18" s="9"/>
      <c r="B18" s="10"/>
      <c r="C18" s="11"/>
      <c r="D18" s="10"/>
      <c r="E18" s="11"/>
      <c r="F18" s="10"/>
      <c r="G18" s="10"/>
      <c r="H18" s="11"/>
      <c r="I18" s="10"/>
      <c r="J18" s="4"/>
      <c r="K18" s="5" t="str">
        <f aca="false">IF(P18="","",IF(Q18&lt;&gt;0,NA(),IF(OR(I18="未確認",D18="未確認",AND(F18="必要",G18="未確認")),"",IF(F18="必要",H18,E18))))</f>
        <v/>
      </c>
      <c r="L18" s="5" t="str">
        <f aca="false">IF(P18="","",IF(Q18&lt;&gt;0,NA(),IF(OR(B18="未確認",C18&lt;0,NOT(ISNUMBER(K18))),"",K18-C18)))</f>
        <v/>
      </c>
      <c r="M18" s="5" t="str">
        <f aca="false">IF(P18="","",IF(Q18&lt;&gt;0,NA(),IF(ISNUMBER(L18),MAX(-L18,0),"")))</f>
        <v/>
      </c>
      <c r="N18" s="5" t="str">
        <f aca="false">IF(P18="","",IF(Q18&lt;&gt;0,NA(),IF(ISNUMBER(L18),MAX(L18,0),"")))</f>
        <v/>
      </c>
      <c r="O18" s="1" t="str">
        <f aca="false">IF(P18="","",IF(Q18&lt;&gt;0,NA(),IF(I18="未確認","時点未確認",IF(D18="未確認","実棚未確認",IF(AND(F18="必要",G18="未確認"),"再数待ち",IF(B18="未確認","帳簿未確認",IF(C18&lt;0,"帳簿負数",IF(L18=0,"一致","差異あり"))))))))</f>
        <v/>
      </c>
      <c r="P18" s="1" t="str">
        <f aca="false">IF(COUNTA(A18:J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帳簿区分を確認",IF(AND(B18="確認済",NOT(IF(ISNUMBER(C18),AND(C18&gt;=-1000000,C18&lt;=1000000,C18=INT(C18)),FALSE()))),"確認済帳簿は±100万個の整数で必須",IF(AND(B18="未確認",COUNTA(C18)&gt;0),"未確認帳簿は空欄",IF(NOT(OR(D18="確認済",D18="未確認")),"初回区分を確認",IF(AND(D18="確認済",NOT(IF(ISNUMBER(E18),AND(E18&gt;=0,E18&lt;=1000000,E18=INT(E18)),FALSE()))),"確認済初回は0〜100万個の整数で必須",IF(AND(D18="未確認",COUNTA(E18)&gt;0),"未確認初回は空欄",IF(NOT(OR(F18="不要",F18="必要")),"再数要否を確認",IF(AND(F18="必要",D18&lt;&gt;"確認済"),"再数には初回確認済みが必須",IF(AND(F18="不要",OR(G18&lt;&gt;"対象外",COUNTA(H18)&gt;0)),"再数不要は対象外/数量空欄",IF(AND(F18="必要",NOT(OR(G18="確認済",G18="未確認"))),"必要な再数区分を確認",IF(AND(F18="必要",G18="確認済",NOT(IF(ISNUMBER(H18),AND(H18&gt;=0,H18&lt;=1000000,H18=INT(H18)),FALSE()))),"確認済再数は0〜100万個の整数で必須",IF(AND(F18="必要",G18="未確認",COUNTA(H18)&gt;0),"未確認再数は空欄",IF(NOT(OR(I18="確認済",I18="未確認")),"時点照合を確認",IF(NOT(IF(ISNUMBER(J18),AND(J18&gt;=43831,J18&lt;=73050,J18=INT(J18)),FALSE())),"確認日は時刻なしで必須",IF(OR(J18&lt;棚卸集計!$B$3,J18&gt;棚卸集計!$E$3),"棚卸基準日≦確認日≦確認基準日","確認済み"))))))))))))))))))</f>
        <v/>
      </c>
      <c r="Q18" s="1" t="str">
        <f aca="false">IF(P18="","",IF(P18="確認済み",0,1))</f>
        <v/>
      </c>
      <c r="R18" s="1" t="n">
        <f aca="false">IF(COUNTA(A18:J18)=0,IF(AND(P18="",Q18="",K18="",L18="",M18="",N18="",O18=""),0,1),IF(NOT(AND(ISTEXT(P18),P18=IF(COUNTA(A18:J18)=0,"",IF(NOT(AND(ISTEXT(A18),LEN(A18)=8,EXACT(LEFT(A18,4),"SKU-"),ISNUMBER(FIND(MID(A18,5,1)&amp;"x","0x1x2x3x4x5x6x7x8x9x")),ISNUMBER(FIND(MID(A18,6,1)&amp;"x","0x1x2x3x4x5x6x7x8x9x")),ISNUMBER(FIND(MID(A18,7,1)&amp;"x","0x1x2x3x4x5x6x7x8x9x")),ISNUMBER(FIND(MID(A18,8,1)&amp;"x","0x1x2x3x4x5x6x7x8x9x")))),"IDはSKU-と半角数字4桁",IF(COUNTIFS($A$8:$A$57,A18)&gt;1,"品目IDが重複",IF(NOT(OR(B18="確認済",B18="未確認")),"帳簿区分を確認",IF(AND(B18="確認済",NOT(IF(ISNUMBER(C18),AND(C18&gt;=-1000000,C18&lt;=1000000,C18=INT(C18)),FALSE()))),"確認済帳簿は±100万個の整数で必須",IF(AND(B18="未確認",COUNTA(C18)&gt;0),"未確認帳簿は空欄",IF(NOT(OR(D18="確認済",D18="未確認")),"初回区分を確認",IF(AND(D18="確認済",NOT(IF(ISNUMBER(E18),AND(E18&gt;=0,E18&lt;=1000000,E18=INT(E18)),FALSE()))),"確認済初回は0〜100万個の整数で必須",IF(AND(D18="未確認",COUNTA(E18)&gt;0),"未確認初回は空欄",IF(NOT(OR(F18="不要",F18="必要")),"再数要否を確認",IF(AND(F18="必要",D18&lt;&gt;"確認済"),"再数には初回確認済みが必須",IF(AND(F18="不要",OR(G18&lt;&gt;"対象外",COUNTA(H18)&gt;0)),"再数不要は対象外/数量空欄",IF(AND(F18="必要",NOT(OR(G18="確認済",G18="未確認"))),"必要な再数区分を確認",IF(AND(F18="必要",G18="確認済",NOT(IF(ISNUMBER(H18),AND(H18&gt;=0,H18&lt;=1000000,H18=INT(H18)),FALSE()))),"確認済再数は0〜100万個の整数で必須",IF(AND(F18="必要",G18="未確認",COUNTA(H18)&gt;0),"未確認再数は空欄",IF(NOT(OR(I18="確認済",I18="未確認")),"時点照合を確認",IF(NOT(IF(ISNUMBER(J18),AND(J18&gt;=43831,J18&lt;=73050,J18=INT(J18)),FALSE())),"確認日は時刻なしで必須",IF(OR(J18&lt;棚卸集計!$B$3,J18&gt;棚卸集計!$E$3),"棚卸基準日≦確認日≦確認基準日","確認済み")))))))))))))))))),ISNUMBER(Q18),Q18=IF(P18="確認済み",0,1))),1,IF(Q18&lt;&gt;0,0,IF(AND(IF(ISTEXT(IF(OR(I18="未確認",D18="未確認",AND(F18="必要",G18="未確認")),"",IF(F18="必要",H18,E18))),ISTEXT(K18),ISNUMBER(K18)),K18=IF(OR(I18="未確認",D18="未確認",AND(F18="必要",G18="未確認")),"",IF(F18="必要",H18,E18)),IF(ISTEXT(IF(OR(B18="未確認",C18&lt;0,NOT(ISNUMBER(K18))),"",K18-C18)),ISTEXT(L18),ISNUMBER(L18)),L18=IF(OR(B18="未確認",C18&lt;0,NOT(ISNUMBER(K18))),"",K18-C18),IF(ISTEXT(IF(ISNUMBER(L18),MAX(-L18,0),"")),ISTEXT(M18),ISNUMBER(M18)),M18=IF(ISNUMBER(L18),MAX(-L18,0),""),IF(ISTEXT(IF(ISNUMBER(L18),MAX(L18,0),"")),ISTEXT(N18),ISNUMBER(N18)),N18=IF(ISNUMBER(L18),MAX(L18,0),""),ISTEXT(O18),O18=IF(I18="未確認","時点未確認",IF(D18="未確認","実棚未確認",IF(AND(F18="必要",G18="未確認"),"再数待ち",IF(B18="未確認","帳簿未確認",IF(C18&lt;0,"帳簿負数",IF(L18=0,"一致","差異あり"))))))),0,1))))</f>
        <v>0</v>
      </c>
    </row>
    <row r="19" customFormat="false" ht="32" hidden="false" customHeight="true" outlineLevel="0" collapsed="false">
      <c r="A19" s="9"/>
      <c r="B19" s="10"/>
      <c r="C19" s="11"/>
      <c r="D19" s="10"/>
      <c r="E19" s="11"/>
      <c r="F19" s="10"/>
      <c r="G19" s="10"/>
      <c r="H19" s="11"/>
      <c r="I19" s="10"/>
      <c r="J19" s="4"/>
      <c r="K19" s="5" t="str">
        <f aca="false">IF(P19="","",IF(Q19&lt;&gt;0,NA(),IF(OR(I19="未確認",D19="未確認",AND(F19="必要",G19="未確認")),"",IF(F19="必要",H19,E19))))</f>
        <v/>
      </c>
      <c r="L19" s="5" t="str">
        <f aca="false">IF(P19="","",IF(Q19&lt;&gt;0,NA(),IF(OR(B19="未確認",C19&lt;0,NOT(ISNUMBER(K19))),"",K19-C19)))</f>
        <v/>
      </c>
      <c r="M19" s="5" t="str">
        <f aca="false">IF(P19="","",IF(Q19&lt;&gt;0,NA(),IF(ISNUMBER(L19),MAX(-L19,0),"")))</f>
        <v/>
      </c>
      <c r="N19" s="5" t="str">
        <f aca="false">IF(P19="","",IF(Q19&lt;&gt;0,NA(),IF(ISNUMBER(L19),MAX(L19,0),"")))</f>
        <v/>
      </c>
      <c r="O19" s="1" t="str">
        <f aca="false">IF(P19="","",IF(Q19&lt;&gt;0,NA(),IF(I19="未確認","時点未確認",IF(D19="未確認","実棚未確認",IF(AND(F19="必要",G19="未確認"),"再数待ち",IF(B19="未確認","帳簿未確認",IF(C19&lt;0,"帳簿負数",IF(L19=0,"一致","差異あり"))))))))</f>
        <v/>
      </c>
      <c r="P19" s="1" t="str">
        <f aca="false">IF(COUNTA(A19:J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帳簿区分を確認",IF(AND(B19="確認済",NOT(IF(ISNUMBER(C19),AND(C19&gt;=-1000000,C19&lt;=1000000,C19=INT(C19)),FALSE()))),"確認済帳簿は±100万個の整数で必須",IF(AND(B19="未確認",COUNTA(C19)&gt;0),"未確認帳簿は空欄",IF(NOT(OR(D19="確認済",D19="未確認")),"初回区分を確認",IF(AND(D19="確認済",NOT(IF(ISNUMBER(E19),AND(E19&gt;=0,E19&lt;=1000000,E19=INT(E19)),FALSE()))),"確認済初回は0〜100万個の整数で必須",IF(AND(D19="未確認",COUNTA(E19)&gt;0),"未確認初回は空欄",IF(NOT(OR(F19="不要",F19="必要")),"再数要否を確認",IF(AND(F19="必要",D19&lt;&gt;"確認済"),"再数には初回確認済みが必須",IF(AND(F19="不要",OR(G19&lt;&gt;"対象外",COUNTA(H19)&gt;0)),"再数不要は対象外/数量空欄",IF(AND(F19="必要",NOT(OR(G19="確認済",G19="未確認"))),"必要な再数区分を確認",IF(AND(F19="必要",G19="確認済",NOT(IF(ISNUMBER(H19),AND(H19&gt;=0,H19&lt;=1000000,H19=INT(H19)),FALSE()))),"確認済再数は0〜100万個の整数で必須",IF(AND(F19="必要",G19="未確認",COUNTA(H19)&gt;0),"未確認再数は空欄",IF(NOT(OR(I19="確認済",I19="未確認")),"時点照合を確認",IF(NOT(IF(ISNUMBER(J19),AND(J19&gt;=43831,J19&lt;=73050,J19=INT(J19)),FALSE())),"確認日は時刻なしで必須",IF(OR(J19&lt;棚卸集計!$B$3,J19&gt;棚卸集計!$E$3),"棚卸基準日≦確認日≦確認基準日","確認済み"))))))))))))))))))</f>
        <v/>
      </c>
      <c r="Q19" s="1" t="str">
        <f aca="false">IF(P19="","",IF(P19="確認済み",0,1))</f>
        <v/>
      </c>
      <c r="R19" s="1" t="n">
        <f aca="false">IF(COUNTA(A19:J19)=0,IF(AND(P19="",Q19="",K19="",L19="",M19="",N19="",O19=""),0,1),IF(NOT(AND(ISTEXT(P19),P19=IF(COUNTA(A19:J19)=0,"",IF(NOT(AND(ISTEXT(A19),LEN(A19)=8,EXACT(LEFT(A19,4),"SKU-"),ISNUMBER(FIND(MID(A19,5,1)&amp;"x","0x1x2x3x4x5x6x7x8x9x")),ISNUMBER(FIND(MID(A19,6,1)&amp;"x","0x1x2x3x4x5x6x7x8x9x")),ISNUMBER(FIND(MID(A19,7,1)&amp;"x","0x1x2x3x4x5x6x7x8x9x")),ISNUMBER(FIND(MID(A19,8,1)&amp;"x","0x1x2x3x4x5x6x7x8x9x")))),"IDはSKU-と半角数字4桁",IF(COUNTIFS($A$8:$A$57,A19)&gt;1,"品目IDが重複",IF(NOT(OR(B19="確認済",B19="未確認")),"帳簿区分を確認",IF(AND(B19="確認済",NOT(IF(ISNUMBER(C19),AND(C19&gt;=-1000000,C19&lt;=1000000,C19=INT(C19)),FALSE()))),"確認済帳簿は±100万個の整数で必須",IF(AND(B19="未確認",COUNTA(C19)&gt;0),"未確認帳簿は空欄",IF(NOT(OR(D19="確認済",D19="未確認")),"初回区分を確認",IF(AND(D19="確認済",NOT(IF(ISNUMBER(E19),AND(E19&gt;=0,E19&lt;=1000000,E19=INT(E19)),FALSE()))),"確認済初回は0〜100万個の整数で必須",IF(AND(D19="未確認",COUNTA(E19)&gt;0),"未確認初回は空欄",IF(NOT(OR(F19="不要",F19="必要")),"再数要否を確認",IF(AND(F19="必要",D19&lt;&gt;"確認済"),"再数には初回確認済みが必須",IF(AND(F19="不要",OR(G19&lt;&gt;"対象外",COUNTA(H19)&gt;0)),"再数不要は対象外/数量空欄",IF(AND(F19="必要",NOT(OR(G19="確認済",G19="未確認"))),"必要な再数区分を確認",IF(AND(F19="必要",G19="確認済",NOT(IF(ISNUMBER(H19),AND(H19&gt;=0,H19&lt;=1000000,H19=INT(H19)),FALSE()))),"確認済再数は0〜100万個の整数で必須",IF(AND(F19="必要",G19="未確認",COUNTA(H19)&gt;0),"未確認再数は空欄",IF(NOT(OR(I19="確認済",I19="未確認")),"時点照合を確認",IF(NOT(IF(ISNUMBER(J19),AND(J19&gt;=43831,J19&lt;=73050,J19=INT(J19)),FALSE())),"確認日は時刻なしで必須",IF(OR(J19&lt;棚卸集計!$B$3,J19&gt;棚卸集計!$E$3),"棚卸基準日≦確認日≦確認基準日","確認済み")))))))))))))))))),ISNUMBER(Q19),Q19=IF(P19="確認済み",0,1))),1,IF(Q19&lt;&gt;0,0,IF(AND(IF(ISTEXT(IF(OR(I19="未確認",D19="未確認",AND(F19="必要",G19="未確認")),"",IF(F19="必要",H19,E19))),ISTEXT(K19),ISNUMBER(K19)),K19=IF(OR(I19="未確認",D19="未確認",AND(F19="必要",G19="未確認")),"",IF(F19="必要",H19,E19)),IF(ISTEXT(IF(OR(B19="未確認",C19&lt;0,NOT(ISNUMBER(K19))),"",K19-C19)),ISTEXT(L19),ISNUMBER(L19)),L19=IF(OR(B19="未確認",C19&lt;0,NOT(ISNUMBER(K19))),"",K19-C19),IF(ISTEXT(IF(ISNUMBER(L19),MAX(-L19,0),"")),ISTEXT(M19),ISNUMBER(M19)),M19=IF(ISNUMBER(L19),MAX(-L19,0),""),IF(ISTEXT(IF(ISNUMBER(L19),MAX(L19,0),"")),ISTEXT(N19),ISNUMBER(N19)),N19=IF(ISNUMBER(L19),MAX(L19,0),""),ISTEXT(O19),O19=IF(I19="未確認","時点未確認",IF(D19="未確認","実棚未確認",IF(AND(F19="必要",G19="未確認"),"再数待ち",IF(B19="未確認","帳簿未確認",IF(C19&lt;0,"帳簿負数",IF(L19=0,"一致","差異あり"))))))),0,1))))</f>
        <v>0</v>
      </c>
    </row>
    <row r="20" customFormat="false" ht="32" hidden="false" customHeight="true" outlineLevel="0" collapsed="false">
      <c r="A20" s="9"/>
      <c r="B20" s="10"/>
      <c r="C20" s="11"/>
      <c r="D20" s="10"/>
      <c r="E20" s="11"/>
      <c r="F20" s="10"/>
      <c r="G20" s="10"/>
      <c r="H20" s="11"/>
      <c r="I20" s="10"/>
      <c r="J20" s="4"/>
      <c r="K20" s="5" t="str">
        <f aca="false">IF(P20="","",IF(Q20&lt;&gt;0,NA(),IF(OR(I20="未確認",D20="未確認",AND(F20="必要",G20="未確認")),"",IF(F20="必要",H20,E20))))</f>
        <v/>
      </c>
      <c r="L20" s="5" t="str">
        <f aca="false">IF(P20="","",IF(Q20&lt;&gt;0,NA(),IF(OR(B20="未確認",C20&lt;0,NOT(ISNUMBER(K20))),"",K20-C20)))</f>
        <v/>
      </c>
      <c r="M20" s="5" t="str">
        <f aca="false">IF(P20="","",IF(Q20&lt;&gt;0,NA(),IF(ISNUMBER(L20),MAX(-L20,0),"")))</f>
        <v/>
      </c>
      <c r="N20" s="5" t="str">
        <f aca="false">IF(P20="","",IF(Q20&lt;&gt;0,NA(),IF(ISNUMBER(L20),MAX(L20,0),"")))</f>
        <v/>
      </c>
      <c r="O20" s="1" t="str">
        <f aca="false">IF(P20="","",IF(Q20&lt;&gt;0,NA(),IF(I20="未確認","時点未確認",IF(D20="未確認","実棚未確認",IF(AND(F20="必要",G20="未確認"),"再数待ち",IF(B20="未確認","帳簿未確認",IF(C20&lt;0,"帳簿負数",IF(L20=0,"一致","差異あり"))))))))</f>
        <v/>
      </c>
      <c r="P20" s="1" t="str">
        <f aca="false">IF(COUNTA(A20:J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帳簿区分を確認",IF(AND(B20="確認済",NOT(IF(ISNUMBER(C20),AND(C20&gt;=-1000000,C20&lt;=1000000,C20=INT(C20)),FALSE()))),"確認済帳簿は±100万個の整数で必須",IF(AND(B20="未確認",COUNTA(C20)&gt;0),"未確認帳簿は空欄",IF(NOT(OR(D20="確認済",D20="未確認")),"初回区分を確認",IF(AND(D20="確認済",NOT(IF(ISNUMBER(E20),AND(E20&gt;=0,E20&lt;=1000000,E20=INT(E20)),FALSE()))),"確認済初回は0〜100万個の整数で必須",IF(AND(D20="未確認",COUNTA(E20)&gt;0),"未確認初回は空欄",IF(NOT(OR(F20="不要",F20="必要")),"再数要否を確認",IF(AND(F20="必要",D20&lt;&gt;"確認済"),"再数には初回確認済みが必須",IF(AND(F20="不要",OR(G20&lt;&gt;"対象外",COUNTA(H20)&gt;0)),"再数不要は対象外/数量空欄",IF(AND(F20="必要",NOT(OR(G20="確認済",G20="未確認"))),"必要な再数区分を確認",IF(AND(F20="必要",G20="確認済",NOT(IF(ISNUMBER(H20),AND(H20&gt;=0,H20&lt;=1000000,H20=INT(H20)),FALSE()))),"確認済再数は0〜100万個の整数で必須",IF(AND(F20="必要",G20="未確認",COUNTA(H20)&gt;0),"未確認再数は空欄",IF(NOT(OR(I20="確認済",I20="未確認")),"時点照合を確認",IF(NOT(IF(ISNUMBER(J20),AND(J20&gt;=43831,J20&lt;=73050,J20=INT(J20)),FALSE())),"確認日は時刻なしで必須",IF(OR(J20&lt;棚卸集計!$B$3,J20&gt;棚卸集計!$E$3),"棚卸基準日≦確認日≦確認基準日","確認済み"))))))))))))))))))</f>
        <v/>
      </c>
      <c r="Q20" s="1" t="str">
        <f aca="false">IF(P20="","",IF(P20="確認済み",0,1))</f>
        <v/>
      </c>
      <c r="R20" s="1" t="n">
        <f aca="false">IF(COUNTA(A20:J20)=0,IF(AND(P20="",Q20="",K20="",L20="",M20="",N20="",O20=""),0,1),IF(NOT(AND(ISTEXT(P20),P20=IF(COUNTA(A20:J20)=0,"",IF(NOT(AND(ISTEXT(A20),LEN(A20)=8,EXACT(LEFT(A20,4),"SKU-"),ISNUMBER(FIND(MID(A20,5,1)&amp;"x","0x1x2x3x4x5x6x7x8x9x")),ISNUMBER(FIND(MID(A20,6,1)&amp;"x","0x1x2x3x4x5x6x7x8x9x")),ISNUMBER(FIND(MID(A20,7,1)&amp;"x","0x1x2x3x4x5x6x7x8x9x")),ISNUMBER(FIND(MID(A20,8,1)&amp;"x","0x1x2x3x4x5x6x7x8x9x")))),"IDはSKU-と半角数字4桁",IF(COUNTIFS($A$8:$A$57,A20)&gt;1,"品目IDが重複",IF(NOT(OR(B20="確認済",B20="未確認")),"帳簿区分を確認",IF(AND(B20="確認済",NOT(IF(ISNUMBER(C20),AND(C20&gt;=-1000000,C20&lt;=1000000,C20=INT(C20)),FALSE()))),"確認済帳簿は±100万個の整数で必須",IF(AND(B20="未確認",COUNTA(C20)&gt;0),"未確認帳簿は空欄",IF(NOT(OR(D20="確認済",D20="未確認")),"初回区分を確認",IF(AND(D20="確認済",NOT(IF(ISNUMBER(E20),AND(E20&gt;=0,E20&lt;=1000000,E20=INT(E20)),FALSE()))),"確認済初回は0〜100万個の整数で必須",IF(AND(D20="未確認",COUNTA(E20)&gt;0),"未確認初回は空欄",IF(NOT(OR(F20="不要",F20="必要")),"再数要否を確認",IF(AND(F20="必要",D20&lt;&gt;"確認済"),"再数には初回確認済みが必須",IF(AND(F20="不要",OR(G20&lt;&gt;"対象外",COUNTA(H20)&gt;0)),"再数不要は対象外/数量空欄",IF(AND(F20="必要",NOT(OR(G20="確認済",G20="未確認"))),"必要な再数区分を確認",IF(AND(F20="必要",G20="確認済",NOT(IF(ISNUMBER(H20),AND(H20&gt;=0,H20&lt;=1000000,H20=INT(H20)),FALSE()))),"確認済再数は0〜100万個の整数で必須",IF(AND(F20="必要",G20="未確認",COUNTA(H20)&gt;0),"未確認再数は空欄",IF(NOT(OR(I20="確認済",I20="未確認")),"時点照合を確認",IF(NOT(IF(ISNUMBER(J20),AND(J20&gt;=43831,J20&lt;=73050,J20=INT(J20)),FALSE())),"確認日は時刻なしで必須",IF(OR(J20&lt;棚卸集計!$B$3,J20&gt;棚卸集計!$E$3),"棚卸基準日≦確認日≦確認基準日","確認済み")))))))))))))))))),ISNUMBER(Q20),Q20=IF(P20="確認済み",0,1))),1,IF(Q20&lt;&gt;0,0,IF(AND(IF(ISTEXT(IF(OR(I20="未確認",D20="未確認",AND(F20="必要",G20="未確認")),"",IF(F20="必要",H20,E20))),ISTEXT(K20),ISNUMBER(K20)),K20=IF(OR(I20="未確認",D20="未確認",AND(F20="必要",G20="未確認")),"",IF(F20="必要",H20,E20)),IF(ISTEXT(IF(OR(B20="未確認",C20&lt;0,NOT(ISNUMBER(K20))),"",K20-C20)),ISTEXT(L20),ISNUMBER(L20)),L20=IF(OR(B20="未確認",C20&lt;0,NOT(ISNUMBER(K20))),"",K20-C20),IF(ISTEXT(IF(ISNUMBER(L20),MAX(-L20,0),"")),ISTEXT(M20),ISNUMBER(M20)),M20=IF(ISNUMBER(L20),MAX(-L20,0),""),IF(ISTEXT(IF(ISNUMBER(L20),MAX(L20,0),"")),ISTEXT(N20),ISNUMBER(N20)),N20=IF(ISNUMBER(L20),MAX(L20,0),""),ISTEXT(O20),O20=IF(I20="未確認","時点未確認",IF(D20="未確認","実棚未確認",IF(AND(F20="必要",G20="未確認"),"再数待ち",IF(B20="未確認","帳簿未確認",IF(C20&lt;0,"帳簿負数",IF(L20=0,"一致","差異あり"))))))),0,1))))</f>
        <v>0</v>
      </c>
    </row>
    <row r="21" customFormat="false" ht="32" hidden="false" customHeight="true" outlineLevel="0" collapsed="false">
      <c r="A21" s="9"/>
      <c r="B21" s="10"/>
      <c r="C21" s="11"/>
      <c r="D21" s="10"/>
      <c r="E21" s="11"/>
      <c r="F21" s="10"/>
      <c r="G21" s="10"/>
      <c r="H21" s="11"/>
      <c r="I21" s="10"/>
      <c r="J21" s="4"/>
      <c r="K21" s="5" t="str">
        <f aca="false">IF(P21="","",IF(Q21&lt;&gt;0,NA(),IF(OR(I21="未確認",D21="未確認",AND(F21="必要",G21="未確認")),"",IF(F21="必要",H21,E21))))</f>
        <v/>
      </c>
      <c r="L21" s="5" t="str">
        <f aca="false">IF(P21="","",IF(Q21&lt;&gt;0,NA(),IF(OR(B21="未確認",C21&lt;0,NOT(ISNUMBER(K21))),"",K21-C21)))</f>
        <v/>
      </c>
      <c r="M21" s="5" t="str">
        <f aca="false">IF(P21="","",IF(Q21&lt;&gt;0,NA(),IF(ISNUMBER(L21),MAX(-L21,0),"")))</f>
        <v/>
      </c>
      <c r="N21" s="5" t="str">
        <f aca="false">IF(P21="","",IF(Q21&lt;&gt;0,NA(),IF(ISNUMBER(L21),MAX(L21,0),"")))</f>
        <v/>
      </c>
      <c r="O21" s="1" t="str">
        <f aca="false">IF(P21="","",IF(Q21&lt;&gt;0,NA(),IF(I21="未確認","時点未確認",IF(D21="未確認","実棚未確認",IF(AND(F21="必要",G21="未確認"),"再数待ち",IF(B21="未確認","帳簿未確認",IF(C21&lt;0,"帳簿負数",IF(L21=0,"一致","差異あり"))))))))</f>
        <v/>
      </c>
      <c r="P21" s="1" t="str">
        <f aca="false">IF(COUNTA(A21:J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帳簿区分を確認",IF(AND(B21="確認済",NOT(IF(ISNUMBER(C21),AND(C21&gt;=-1000000,C21&lt;=1000000,C21=INT(C21)),FALSE()))),"確認済帳簿は±100万個の整数で必須",IF(AND(B21="未確認",COUNTA(C21)&gt;0),"未確認帳簿は空欄",IF(NOT(OR(D21="確認済",D21="未確認")),"初回区分を確認",IF(AND(D21="確認済",NOT(IF(ISNUMBER(E21),AND(E21&gt;=0,E21&lt;=1000000,E21=INT(E21)),FALSE()))),"確認済初回は0〜100万個の整数で必須",IF(AND(D21="未確認",COUNTA(E21)&gt;0),"未確認初回は空欄",IF(NOT(OR(F21="不要",F21="必要")),"再数要否を確認",IF(AND(F21="必要",D21&lt;&gt;"確認済"),"再数には初回確認済みが必須",IF(AND(F21="不要",OR(G21&lt;&gt;"対象外",COUNTA(H21)&gt;0)),"再数不要は対象外/数量空欄",IF(AND(F21="必要",NOT(OR(G21="確認済",G21="未確認"))),"必要な再数区分を確認",IF(AND(F21="必要",G21="確認済",NOT(IF(ISNUMBER(H21),AND(H21&gt;=0,H21&lt;=1000000,H21=INT(H21)),FALSE()))),"確認済再数は0〜100万個の整数で必須",IF(AND(F21="必要",G21="未確認",COUNTA(H21)&gt;0),"未確認再数は空欄",IF(NOT(OR(I21="確認済",I21="未確認")),"時点照合を確認",IF(NOT(IF(ISNUMBER(J21),AND(J21&gt;=43831,J21&lt;=73050,J21=INT(J21)),FALSE())),"確認日は時刻なしで必須",IF(OR(J21&lt;棚卸集計!$B$3,J21&gt;棚卸集計!$E$3),"棚卸基準日≦確認日≦確認基準日","確認済み"))))))))))))))))))</f>
        <v/>
      </c>
      <c r="Q21" s="1" t="str">
        <f aca="false">IF(P21="","",IF(P21="確認済み",0,1))</f>
        <v/>
      </c>
      <c r="R21" s="1" t="n">
        <f aca="false">IF(COUNTA(A21:J21)=0,IF(AND(P21="",Q21="",K21="",L21="",M21="",N21="",O21=""),0,1),IF(NOT(AND(ISTEXT(P21),P21=IF(COUNTA(A21:J21)=0,"",IF(NOT(AND(ISTEXT(A21),LEN(A21)=8,EXACT(LEFT(A21,4),"SKU-"),ISNUMBER(FIND(MID(A21,5,1)&amp;"x","0x1x2x3x4x5x6x7x8x9x")),ISNUMBER(FIND(MID(A21,6,1)&amp;"x","0x1x2x3x4x5x6x7x8x9x")),ISNUMBER(FIND(MID(A21,7,1)&amp;"x","0x1x2x3x4x5x6x7x8x9x")),ISNUMBER(FIND(MID(A21,8,1)&amp;"x","0x1x2x3x4x5x6x7x8x9x")))),"IDはSKU-と半角数字4桁",IF(COUNTIFS($A$8:$A$57,A21)&gt;1,"品目IDが重複",IF(NOT(OR(B21="確認済",B21="未確認")),"帳簿区分を確認",IF(AND(B21="確認済",NOT(IF(ISNUMBER(C21),AND(C21&gt;=-1000000,C21&lt;=1000000,C21=INT(C21)),FALSE()))),"確認済帳簿は±100万個の整数で必須",IF(AND(B21="未確認",COUNTA(C21)&gt;0),"未確認帳簿は空欄",IF(NOT(OR(D21="確認済",D21="未確認")),"初回区分を確認",IF(AND(D21="確認済",NOT(IF(ISNUMBER(E21),AND(E21&gt;=0,E21&lt;=1000000,E21=INT(E21)),FALSE()))),"確認済初回は0〜100万個の整数で必須",IF(AND(D21="未確認",COUNTA(E21)&gt;0),"未確認初回は空欄",IF(NOT(OR(F21="不要",F21="必要")),"再数要否を確認",IF(AND(F21="必要",D21&lt;&gt;"確認済"),"再数には初回確認済みが必須",IF(AND(F21="不要",OR(G21&lt;&gt;"対象外",COUNTA(H21)&gt;0)),"再数不要は対象外/数量空欄",IF(AND(F21="必要",NOT(OR(G21="確認済",G21="未確認"))),"必要な再数区分を確認",IF(AND(F21="必要",G21="確認済",NOT(IF(ISNUMBER(H21),AND(H21&gt;=0,H21&lt;=1000000,H21=INT(H21)),FALSE()))),"確認済再数は0〜100万個の整数で必須",IF(AND(F21="必要",G21="未確認",COUNTA(H21)&gt;0),"未確認再数は空欄",IF(NOT(OR(I21="確認済",I21="未確認")),"時点照合を確認",IF(NOT(IF(ISNUMBER(J21),AND(J21&gt;=43831,J21&lt;=73050,J21=INT(J21)),FALSE())),"確認日は時刻なしで必須",IF(OR(J21&lt;棚卸集計!$B$3,J21&gt;棚卸集計!$E$3),"棚卸基準日≦確認日≦確認基準日","確認済み")))))))))))))))))),ISNUMBER(Q21),Q21=IF(P21="確認済み",0,1))),1,IF(Q21&lt;&gt;0,0,IF(AND(IF(ISTEXT(IF(OR(I21="未確認",D21="未確認",AND(F21="必要",G21="未確認")),"",IF(F21="必要",H21,E21))),ISTEXT(K21),ISNUMBER(K21)),K21=IF(OR(I21="未確認",D21="未確認",AND(F21="必要",G21="未確認")),"",IF(F21="必要",H21,E21)),IF(ISTEXT(IF(OR(B21="未確認",C21&lt;0,NOT(ISNUMBER(K21))),"",K21-C21)),ISTEXT(L21),ISNUMBER(L21)),L21=IF(OR(B21="未確認",C21&lt;0,NOT(ISNUMBER(K21))),"",K21-C21),IF(ISTEXT(IF(ISNUMBER(L21),MAX(-L21,0),"")),ISTEXT(M21),ISNUMBER(M21)),M21=IF(ISNUMBER(L21),MAX(-L21,0),""),IF(ISTEXT(IF(ISNUMBER(L21),MAX(L21,0),"")),ISTEXT(N21),ISNUMBER(N21)),N21=IF(ISNUMBER(L21),MAX(L21,0),""),ISTEXT(O21),O21=IF(I21="未確認","時点未確認",IF(D21="未確認","実棚未確認",IF(AND(F21="必要",G21="未確認"),"再数待ち",IF(B21="未確認","帳簿未確認",IF(C21&lt;0,"帳簿負数",IF(L21=0,"一致","差異あり"))))))),0,1))))</f>
        <v>0</v>
      </c>
    </row>
    <row r="22" customFormat="false" ht="32" hidden="false" customHeight="true" outlineLevel="0" collapsed="false">
      <c r="A22" s="9"/>
      <c r="B22" s="10"/>
      <c r="C22" s="11"/>
      <c r="D22" s="10"/>
      <c r="E22" s="11"/>
      <c r="F22" s="10"/>
      <c r="G22" s="10"/>
      <c r="H22" s="11"/>
      <c r="I22" s="10"/>
      <c r="J22" s="4"/>
      <c r="K22" s="5" t="str">
        <f aca="false">IF(P22="","",IF(Q22&lt;&gt;0,NA(),IF(OR(I22="未確認",D22="未確認",AND(F22="必要",G22="未確認")),"",IF(F22="必要",H22,E22))))</f>
        <v/>
      </c>
      <c r="L22" s="5" t="str">
        <f aca="false">IF(P22="","",IF(Q22&lt;&gt;0,NA(),IF(OR(B22="未確認",C22&lt;0,NOT(ISNUMBER(K22))),"",K22-C22)))</f>
        <v/>
      </c>
      <c r="M22" s="5" t="str">
        <f aca="false">IF(P22="","",IF(Q22&lt;&gt;0,NA(),IF(ISNUMBER(L22),MAX(-L22,0),"")))</f>
        <v/>
      </c>
      <c r="N22" s="5" t="str">
        <f aca="false">IF(P22="","",IF(Q22&lt;&gt;0,NA(),IF(ISNUMBER(L22),MAX(L22,0),"")))</f>
        <v/>
      </c>
      <c r="O22" s="1" t="str">
        <f aca="false">IF(P22="","",IF(Q22&lt;&gt;0,NA(),IF(I22="未確認","時点未確認",IF(D22="未確認","実棚未確認",IF(AND(F22="必要",G22="未確認"),"再数待ち",IF(B22="未確認","帳簿未確認",IF(C22&lt;0,"帳簿負数",IF(L22=0,"一致","差異あり"))))))))</f>
        <v/>
      </c>
      <c r="P22" s="1" t="str">
        <f aca="false">IF(COUNTA(A22:J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帳簿区分を確認",IF(AND(B22="確認済",NOT(IF(ISNUMBER(C22),AND(C22&gt;=-1000000,C22&lt;=1000000,C22=INT(C22)),FALSE()))),"確認済帳簿は±100万個の整数で必須",IF(AND(B22="未確認",COUNTA(C22)&gt;0),"未確認帳簿は空欄",IF(NOT(OR(D22="確認済",D22="未確認")),"初回区分を確認",IF(AND(D22="確認済",NOT(IF(ISNUMBER(E22),AND(E22&gt;=0,E22&lt;=1000000,E22=INT(E22)),FALSE()))),"確認済初回は0〜100万個の整数で必須",IF(AND(D22="未確認",COUNTA(E22)&gt;0),"未確認初回は空欄",IF(NOT(OR(F22="不要",F22="必要")),"再数要否を確認",IF(AND(F22="必要",D22&lt;&gt;"確認済"),"再数には初回確認済みが必須",IF(AND(F22="不要",OR(G22&lt;&gt;"対象外",COUNTA(H22)&gt;0)),"再数不要は対象外/数量空欄",IF(AND(F22="必要",NOT(OR(G22="確認済",G22="未確認"))),"必要な再数区分を確認",IF(AND(F22="必要",G22="確認済",NOT(IF(ISNUMBER(H22),AND(H22&gt;=0,H22&lt;=1000000,H22=INT(H22)),FALSE()))),"確認済再数は0〜100万個の整数で必須",IF(AND(F22="必要",G22="未確認",COUNTA(H22)&gt;0),"未確認再数は空欄",IF(NOT(OR(I22="確認済",I22="未確認")),"時点照合を確認",IF(NOT(IF(ISNUMBER(J22),AND(J22&gt;=43831,J22&lt;=73050,J22=INT(J22)),FALSE())),"確認日は時刻なしで必須",IF(OR(J22&lt;棚卸集計!$B$3,J22&gt;棚卸集計!$E$3),"棚卸基準日≦確認日≦確認基準日","確認済み"))))))))))))))))))</f>
        <v/>
      </c>
      <c r="Q22" s="1" t="str">
        <f aca="false">IF(P22="","",IF(P22="確認済み",0,1))</f>
        <v/>
      </c>
      <c r="R22" s="1" t="n">
        <f aca="false">IF(COUNTA(A22:J22)=0,IF(AND(P22="",Q22="",K22="",L22="",M22="",N22="",O22=""),0,1),IF(NOT(AND(ISTEXT(P22),P22=IF(COUNTA(A22:J22)=0,"",IF(NOT(AND(ISTEXT(A22),LEN(A22)=8,EXACT(LEFT(A22,4),"SKU-"),ISNUMBER(FIND(MID(A22,5,1)&amp;"x","0x1x2x3x4x5x6x7x8x9x")),ISNUMBER(FIND(MID(A22,6,1)&amp;"x","0x1x2x3x4x5x6x7x8x9x")),ISNUMBER(FIND(MID(A22,7,1)&amp;"x","0x1x2x3x4x5x6x7x8x9x")),ISNUMBER(FIND(MID(A22,8,1)&amp;"x","0x1x2x3x4x5x6x7x8x9x")))),"IDはSKU-と半角数字4桁",IF(COUNTIFS($A$8:$A$57,A22)&gt;1,"品目IDが重複",IF(NOT(OR(B22="確認済",B22="未確認")),"帳簿区分を確認",IF(AND(B22="確認済",NOT(IF(ISNUMBER(C22),AND(C22&gt;=-1000000,C22&lt;=1000000,C22=INT(C22)),FALSE()))),"確認済帳簿は±100万個の整数で必須",IF(AND(B22="未確認",COUNTA(C22)&gt;0),"未確認帳簿は空欄",IF(NOT(OR(D22="確認済",D22="未確認")),"初回区分を確認",IF(AND(D22="確認済",NOT(IF(ISNUMBER(E22),AND(E22&gt;=0,E22&lt;=1000000,E22=INT(E22)),FALSE()))),"確認済初回は0〜100万個の整数で必須",IF(AND(D22="未確認",COUNTA(E22)&gt;0),"未確認初回は空欄",IF(NOT(OR(F22="不要",F22="必要")),"再数要否を確認",IF(AND(F22="必要",D22&lt;&gt;"確認済"),"再数には初回確認済みが必須",IF(AND(F22="不要",OR(G22&lt;&gt;"対象外",COUNTA(H22)&gt;0)),"再数不要は対象外/数量空欄",IF(AND(F22="必要",NOT(OR(G22="確認済",G22="未確認"))),"必要な再数区分を確認",IF(AND(F22="必要",G22="確認済",NOT(IF(ISNUMBER(H22),AND(H22&gt;=0,H22&lt;=1000000,H22=INT(H22)),FALSE()))),"確認済再数は0〜100万個の整数で必須",IF(AND(F22="必要",G22="未確認",COUNTA(H22)&gt;0),"未確認再数は空欄",IF(NOT(OR(I22="確認済",I22="未確認")),"時点照合を確認",IF(NOT(IF(ISNUMBER(J22),AND(J22&gt;=43831,J22&lt;=73050,J22=INT(J22)),FALSE())),"確認日は時刻なしで必須",IF(OR(J22&lt;棚卸集計!$B$3,J22&gt;棚卸集計!$E$3),"棚卸基準日≦確認日≦確認基準日","確認済み")))))))))))))))))),ISNUMBER(Q22),Q22=IF(P22="確認済み",0,1))),1,IF(Q22&lt;&gt;0,0,IF(AND(IF(ISTEXT(IF(OR(I22="未確認",D22="未確認",AND(F22="必要",G22="未確認")),"",IF(F22="必要",H22,E22))),ISTEXT(K22),ISNUMBER(K22)),K22=IF(OR(I22="未確認",D22="未確認",AND(F22="必要",G22="未確認")),"",IF(F22="必要",H22,E22)),IF(ISTEXT(IF(OR(B22="未確認",C22&lt;0,NOT(ISNUMBER(K22))),"",K22-C22)),ISTEXT(L22),ISNUMBER(L22)),L22=IF(OR(B22="未確認",C22&lt;0,NOT(ISNUMBER(K22))),"",K22-C22),IF(ISTEXT(IF(ISNUMBER(L22),MAX(-L22,0),"")),ISTEXT(M22),ISNUMBER(M22)),M22=IF(ISNUMBER(L22),MAX(-L22,0),""),IF(ISTEXT(IF(ISNUMBER(L22),MAX(L22,0),"")),ISTEXT(N22),ISNUMBER(N22)),N22=IF(ISNUMBER(L22),MAX(L22,0),""),ISTEXT(O22),O22=IF(I22="未確認","時点未確認",IF(D22="未確認","実棚未確認",IF(AND(F22="必要",G22="未確認"),"再数待ち",IF(B22="未確認","帳簿未確認",IF(C22&lt;0,"帳簿負数",IF(L22=0,"一致","差異あり"))))))),0,1))))</f>
        <v>0</v>
      </c>
    </row>
    <row r="23" customFormat="false" ht="32" hidden="false" customHeight="true" outlineLevel="0" collapsed="false">
      <c r="A23" s="9"/>
      <c r="B23" s="10"/>
      <c r="C23" s="11"/>
      <c r="D23" s="10"/>
      <c r="E23" s="11"/>
      <c r="F23" s="10"/>
      <c r="G23" s="10"/>
      <c r="H23" s="11"/>
      <c r="I23" s="10"/>
      <c r="J23" s="4"/>
      <c r="K23" s="5" t="str">
        <f aca="false">IF(P23="","",IF(Q23&lt;&gt;0,NA(),IF(OR(I23="未確認",D23="未確認",AND(F23="必要",G23="未確認")),"",IF(F23="必要",H23,E23))))</f>
        <v/>
      </c>
      <c r="L23" s="5" t="str">
        <f aca="false">IF(P23="","",IF(Q23&lt;&gt;0,NA(),IF(OR(B23="未確認",C23&lt;0,NOT(ISNUMBER(K23))),"",K23-C23)))</f>
        <v/>
      </c>
      <c r="M23" s="5" t="str">
        <f aca="false">IF(P23="","",IF(Q23&lt;&gt;0,NA(),IF(ISNUMBER(L23),MAX(-L23,0),"")))</f>
        <v/>
      </c>
      <c r="N23" s="5" t="str">
        <f aca="false">IF(P23="","",IF(Q23&lt;&gt;0,NA(),IF(ISNUMBER(L23),MAX(L23,0),"")))</f>
        <v/>
      </c>
      <c r="O23" s="1" t="str">
        <f aca="false">IF(P23="","",IF(Q23&lt;&gt;0,NA(),IF(I23="未確認","時点未確認",IF(D23="未確認","実棚未確認",IF(AND(F23="必要",G23="未確認"),"再数待ち",IF(B23="未確認","帳簿未確認",IF(C23&lt;0,"帳簿負数",IF(L23=0,"一致","差異あり"))))))))</f>
        <v/>
      </c>
      <c r="P23" s="1" t="str">
        <f aca="false">IF(COUNTA(A23:J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帳簿区分を確認",IF(AND(B23="確認済",NOT(IF(ISNUMBER(C23),AND(C23&gt;=-1000000,C23&lt;=1000000,C23=INT(C23)),FALSE()))),"確認済帳簿は±100万個の整数で必須",IF(AND(B23="未確認",COUNTA(C23)&gt;0),"未確認帳簿は空欄",IF(NOT(OR(D23="確認済",D23="未確認")),"初回区分を確認",IF(AND(D23="確認済",NOT(IF(ISNUMBER(E23),AND(E23&gt;=0,E23&lt;=1000000,E23=INT(E23)),FALSE()))),"確認済初回は0〜100万個の整数で必須",IF(AND(D23="未確認",COUNTA(E23)&gt;0),"未確認初回は空欄",IF(NOT(OR(F23="不要",F23="必要")),"再数要否を確認",IF(AND(F23="必要",D23&lt;&gt;"確認済"),"再数には初回確認済みが必須",IF(AND(F23="不要",OR(G23&lt;&gt;"対象外",COUNTA(H23)&gt;0)),"再数不要は対象外/数量空欄",IF(AND(F23="必要",NOT(OR(G23="確認済",G23="未確認"))),"必要な再数区分を確認",IF(AND(F23="必要",G23="確認済",NOT(IF(ISNUMBER(H23),AND(H23&gt;=0,H23&lt;=1000000,H23=INT(H23)),FALSE()))),"確認済再数は0〜100万個の整数で必須",IF(AND(F23="必要",G23="未確認",COUNTA(H23)&gt;0),"未確認再数は空欄",IF(NOT(OR(I23="確認済",I23="未確認")),"時点照合を確認",IF(NOT(IF(ISNUMBER(J23),AND(J23&gt;=43831,J23&lt;=73050,J23=INT(J23)),FALSE())),"確認日は時刻なしで必須",IF(OR(J23&lt;棚卸集計!$B$3,J23&gt;棚卸集計!$E$3),"棚卸基準日≦確認日≦確認基準日","確認済み"))))))))))))))))))</f>
        <v/>
      </c>
      <c r="Q23" s="1" t="str">
        <f aca="false">IF(P23="","",IF(P23="確認済み",0,1))</f>
        <v/>
      </c>
      <c r="R23" s="1" t="n">
        <f aca="false">IF(COUNTA(A23:J23)=0,IF(AND(P23="",Q23="",K23="",L23="",M23="",N23="",O23=""),0,1),IF(NOT(AND(ISTEXT(P23),P23=IF(COUNTA(A23:J23)=0,"",IF(NOT(AND(ISTEXT(A23),LEN(A23)=8,EXACT(LEFT(A23,4),"SKU-"),ISNUMBER(FIND(MID(A23,5,1)&amp;"x","0x1x2x3x4x5x6x7x8x9x")),ISNUMBER(FIND(MID(A23,6,1)&amp;"x","0x1x2x3x4x5x6x7x8x9x")),ISNUMBER(FIND(MID(A23,7,1)&amp;"x","0x1x2x3x4x5x6x7x8x9x")),ISNUMBER(FIND(MID(A23,8,1)&amp;"x","0x1x2x3x4x5x6x7x8x9x")))),"IDはSKU-と半角数字4桁",IF(COUNTIFS($A$8:$A$57,A23)&gt;1,"品目IDが重複",IF(NOT(OR(B23="確認済",B23="未確認")),"帳簿区分を確認",IF(AND(B23="確認済",NOT(IF(ISNUMBER(C23),AND(C23&gt;=-1000000,C23&lt;=1000000,C23=INT(C23)),FALSE()))),"確認済帳簿は±100万個の整数で必須",IF(AND(B23="未確認",COUNTA(C23)&gt;0),"未確認帳簿は空欄",IF(NOT(OR(D23="確認済",D23="未確認")),"初回区分を確認",IF(AND(D23="確認済",NOT(IF(ISNUMBER(E23),AND(E23&gt;=0,E23&lt;=1000000,E23=INT(E23)),FALSE()))),"確認済初回は0〜100万個の整数で必須",IF(AND(D23="未確認",COUNTA(E23)&gt;0),"未確認初回は空欄",IF(NOT(OR(F23="不要",F23="必要")),"再数要否を確認",IF(AND(F23="必要",D23&lt;&gt;"確認済"),"再数には初回確認済みが必須",IF(AND(F23="不要",OR(G23&lt;&gt;"対象外",COUNTA(H23)&gt;0)),"再数不要は対象外/数量空欄",IF(AND(F23="必要",NOT(OR(G23="確認済",G23="未確認"))),"必要な再数区分を確認",IF(AND(F23="必要",G23="確認済",NOT(IF(ISNUMBER(H23),AND(H23&gt;=0,H23&lt;=1000000,H23=INT(H23)),FALSE()))),"確認済再数は0〜100万個の整数で必須",IF(AND(F23="必要",G23="未確認",COUNTA(H23)&gt;0),"未確認再数は空欄",IF(NOT(OR(I23="確認済",I23="未確認")),"時点照合を確認",IF(NOT(IF(ISNUMBER(J23),AND(J23&gt;=43831,J23&lt;=73050,J23=INT(J23)),FALSE())),"確認日は時刻なしで必須",IF(OR(J23&lt;棚卸集計!$B$3,J23&gt;棚卸集計!$E$3),"棚卸基準日≦確認日≦確認基準日","確認済み")))))))))))))))))),ISNUMBER(Q23),Q23=IF(P23="確認済み",0,1))),1,IF(Q23&lt;&gt;0,0,IF(AND(IF(ISTEXT(IF(OR(I23="未確認",D23="未確認",AND(F23="必要",G23="未確認")),"",IF(F23="必要",H23,E23))),ISTEXT(K23),ISNUMBER(K23)),K23=IF(OR(I23="未確認",D23="未確認",AND(F23="必要",G23="未確認")),"",IF(F23="必要",H23,E23)),IF(ISTEXT(IF(OR(B23="未確認",C23&lt;0,NOT(ISNUMBER(K23))),"",K23-C23)),ISTEXT(L23),ISNUMBER(L23)),L23=IF(OR(B23="未確認",C23&lt;0,NOT(ISNUMBER(K23))),"",K23-C23),IF(ISTEXT(IF(ISNUMBER(L23),MAX(-L23,0),"")),ISTEXT(M23),ISNUMBER(M23)),M23=IF(ISNUMBER(L23),MAX(-L23,0),""),IF(ISTEXT(IF(ISNUMBER(L23),MAX(L23,0),"")),ISTEXT(N23),ISNUMBER(N23)),N23=IF(ISNUMBER(L23),MAX(L23,0),""),ISTEXT(O23),O23=IF(I23="未確認","時点未確認",IF(D23="未確認","実棚未確認",IF(AND(F23="必要",G23="未確認"),"再数待ち",IF(B23="未確認","帳簿未確認",IF(C23&lt;0,"帳簿負数",IF(L23=0,"一致","差異あり"))))))),0,1))))</f>
        <v>0</v>
      </c>
    </row>
    <row r="24" customFormat="false" ht="32" hidden="false" customHeight="true" outlineLevel="0" collapsed="false">
      <c r="A24" s="9"/>
      <c r="B24" s="10"/>
      <c r="C24" s="11"/>
      <c r="D24" s="10"/>
      <c r="E24" s="11"/>
      <c r="F24" s="10"/>
      <c r="G24" s="10"/>
      <c r="H24" s="11"/>
      <c r="I24" s="10"/>
      <c r="J24" s="4"/>
      <c r="K24" s="5" t="str">
        <f aca="false">IF(P24="","",IF(Q24&lt;&gt;0,NA(),IF(OR(I24="未確認",D24="未確認",AND(F24="必要",G24="未確認")),"",IF(F24="必要",H24,E24))))</f>
        <v/>
      </c>
      <c r="L24" s="5" t="str">
        <f aca="false">IF(P24="","",IF(Q24&lt;&gt;0,NA(),IF(OR(B24="未確認",C24&lt;0,NOT(ISNUMBER(K24))),"",K24-C24)))</f>
        <v/>
      </c>
      <c r="M24" s="5" t="str">
        <f aca="false">IF(P24="","",IF(Q24&lt;&gt;0,NA(),IF(ISNUMBER(L24),MAX(-L24,0),"")))</f>
        <v/>
      </c>
      <c r="N24" s="5" t="str">
        <f aca="false">IF(P24="","",IF(Q24&lt;&gt;0,NA(),IF(ISNUMBER(L24),MAX(L24,0),"")))</f>
        <v/>
      </c>
      <c r="O24" s="1" t="str">
        <f aca="false">IF(P24="","",IF(Q24&lt;&gt;0,NA(),IF(I24="未確認","時点未確認",IF(D24="未確認","実棚未確認",IF(AND(F24="必要",G24="未確認"),"再数待ち",IF(B24="未確認","帳簿未確認",IF(C24&lt;0,"帳簿負数",IF(L24=0,"一致","差異あり"))))))))</f>
        <v/>
      </c>
      <c r="P24" s="1" t="str">
        <f aca="false">IF(COUNTA(A24:J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帳簿区分を確認",IF(AND(B24="確認済",NOT(IF(ISNUMBER(C24),AND(C24&gt;=-1000000,C24&lt;=1000000,C24=INT(C24)),FALSE()))),"確認済帳簿は±100万個の整数で必須",IF(AND(B24="未確認",COUNTA(C24)&gt;0),"未確認帳簿は空欄",IF(NOT(OR(D24="確認済",D24="未確認")),"初回区分を確認",IF(AND(D24="確認済",NOT(IF(ISNUMBER(E24),AND(E24&gt;=0,E24&lt;=1000000,E24=INT(E24)),FALSE()))),"確認済初回は0〜100万個の整数で必須",IF(AND(D24="未確認",COUNTA(E24)&gt;0),"未確認初回は空欄",IF(NOT(OR(F24="不要",F24="必要")),"再数要否を確認",IF(AND(F24="必要",D24&lt;&gt;"確認済"),"再数には初回確認済みが必須",IF(AND(F24="不要",OR(G24&lt;&gt;"対象外",COUNTA(H24)&gt;0)),"再数不要は対象外/数量空欄",IF(AND(F24="必要",NOT(OR(G24="確認済",G24="未確認"))),"必要な再数区分を確認",IF(AND(F24="必要",G24="確認済",NOT(IF(ISNUMBER(H24),AND(H24&gt;=0,H24&lt;=1000000,H24=INT(H24)),FALSE()))),"確認済再数は0〜100万個の整数で必須",IF(AND(F24="必要",G24="未確認",COUNTA(H24)&gt;0),"未確認再数は空欄",IF(NOT(OR(I24="確認済",I24="未確認")),"時点照合を確認",IF(NOT(IF(ISNUMBER(J24),AND(J24&gt;=43831,J24&lt;=73050,J24=INT(J24)),FALSE())),"確認日は時刻なしで必須",IF(OR(J24&lt;棚卸集計!$B$3,J24&gt;棚卸集計!$E$3),"棚卸基準日≦確認日≦確認基準日","確認済み"))))))))))))))))))</f>
        <v/>
      </c>
      <c r="Q24" s="1" t="str">
        <f aca="false">IF(P24="","",IF(P24="確認済み",0,1))</f>
        <v/>
      </c>
      <c r="R24" s="1" t="n">
        <f aca="false">IF(COUNTA(A24:J24)=0,IF(AND(P24="",Q24="",K24="",L24="",M24="",N24="",O24=""),0,1),IF(NOT(AND(ISTEXT(P24),P24=IF(COUNTA(A24:J24)=0,"",IF(NOT(AND(ISTEXT(A24),LEN(A24)=8,EXACT(LEFT(A24,4),"SKU-"),ISNUMBER(FIND(MID(A24,5,1)&amp;"x","0x1x2x3x4x5x6x7x8x9x")),ISNUMBER(FIND(MID(A24,6,1)&amp;"x","0x1x2x3x4x5x6x7x8x9x")),ISNUMBER(FIND(MID(A24,7,1)&amp;"x","0x1x2x3x4x5x6x7x8x9x")),ISNUMBER(FIND(MID(A24,8,1)&amp;"x","0x1x2x3x4x5x6x7x8x9x")))),"IDはSKU-と半角数字4桁",IF(COUNTIFS($A$8:$A$57,A24)&gt;1,"品目IDが重複",IF(NOT(OR(B24="確認済",B24="未確認")),"帳簿区分を確認",IF(AND(B24="確認済",NOT(IF(ISNUMBER(C24),AND(C24&gt;=-1000000,C24&lt;=1000000,C24=INT(C24)),FALSE()))),"確認済帳簿は±100万個の整数で必須",IF(AND(B24="未確認",COUNTA(C24)&gt;0),"未確認帳簿は空欄",IF(NOT(OR(D24="確認済",D24="未確認")),"初回区分を確認",IF(AND(D24="確認済",NOT(IF(ISNUMBER(E24),AND(E24&gt;=0,E24&lt;=1000000,E24=INT(E24)),FALSE()))),"確認済初回は0〜100万個の整数で必須",IF(AND(D24="未確認",COUNTA(E24)&gt;0),"未確認初回は空欄",IF(NOT(OR(F24="不要",F24="必要")),"再数要否を確認",IF(AND(F24="必要",D24&lt;&gt;"確認済"),"再数には初回確認済みが必須",IF(AND(F24="不要",OR(G24&lt;&gt;"対象外",COUNTA(H24)&gt;0)),"再数不要は対象外/数量空欄",IF(AND(F24="必要",NOT(OR(G24="確認済",G24="未確認"))),"必要な再数区分を確認",IF(AND(F24="必要",G24="確認済",NOT(IF(ISNUMBER(H24),AND(H24&gt;=0,H24&lt;=1000000,H24=INT(H24)),FALSE()))),"確認済再数は0〜100万個の整数で必須",IF(AND(F24="必要",G24="未確認",COUNTA(H24)&gt;0),"未確認再数は空欄",IF(NOT(OR(I24="確認済",I24="未確認")),"時点照合を確認",IF(NOT(IF(ISNUMBER(J24),AND(J24&gt;=43831,J24&lt;=73050,J24=INT(J24)),FALSE())),"確認日は時刻なしで必須",IF(OR(J24&lt;棚卸集計!$B$3,J24&gt;棚卸集計!$E$3),"棚卸基準日≦確認日≦確認基準日","確認済み")))))))))))))))))),ISNUMBER(Q24),Q24=IF(P24="確認済み",0,1))),1,IF(Q24&lt;&gt;0,0,IF(AND(IF(ISTEXT(IF(OR(I24="未確認",D24="未確認",AND(F24="必要",G24="未確認")),"",IF(F24="必要",H24,E24))),ISTEXT(K24),ISNUMBER(K24)),K24=IF(OR(I24="未確認",D24="未確認",AND(F24="必要",G24="未確認")),"",IF(F24="必要",H24,E24)),IF(ISTEXT(IF(OR(B24="未確認",C24&lt;0,NOT(ISNUMBER(K24))),"",K24-C24)),ISTEXT(L24),ISNUMBER(L24)),L24=IF(OR(B24="未確認",C24&lt;0,NOT(ISNUMBER(K24))),"",K24-C24),IF(ISTEXT(IF(ISNUMBER(L24),MAX(-L24,0),"")),ISTEXT(M24),ISNUMBER(M24)),M24=IF(ISNUMBER(L24),MAX(-L24,0),""),IF(ISTEXT(IF(ISNUMBER(L24),MAX(L24,0),"")),ISTEXT(N24),ISNUMBER(N24)),N24=IF(ISNUMBER(L24),MAX(L24,0),""),ISTEXT(O24),O24=IF(I24="未確認","時点未確認",IF(D24="未確認","実棚未確認",IF(AND(F24="必要",G24="未確認"),"再数待ち",IF(B24="未確認","帳簿未確認",IF(C24&lt;0,"帳簿負数",IF(L24=0,"一致","差異あり"))))))),0,1))))</f>
        <v>0</v>
      </c>
    </row>
    <row r="25" customFormat="false" ht="32" hidden="false" customHeight="true" outlineLevel="0" collapsed="false">
      <c r="A25" s="9"/>
      <c r="B25" s="10"/>
      <c r="C25" s="11"/>
      <c r="D25" s="10"/>
      <c r="E25" s="11"/>
      <c r="F25" s="10"/>
      <c r="G25" s="10"/>
      <c r="H25" s="11"/>
      <c r="I25" s="10"/>
      <c r="J25" s="4"/>
      <c r="K25" s="5" t="str">
        <f aca="false">IF(P25="","",IF(Q25&lt;&gt;0,NA(),IF(OR(I25="未確認",D25="未確認",AND(F25="必要",G25="未確認")),"",IF(F25="必要",H25,E25))))</f>
        <v/>
      </c>
      <c r="L25" s="5" t="str">
        <f aca="false">IF(P25="","",IF(Q25&lt;&gt;0,NA(),IF(OR(B25="未確認",C25&lt;0,NOT(ISNUMBER(K25))),"",K25-C25)))</f>
        <v/>
      </c>
      <c r="M25" s="5" t="str">
        <f aca="false">IF(P25="","",IF(Q25&lt;&gt;0,NA(),IF(ISNUMBER(L25),MAX(-L25,0),"")))</f>
        <v/>
      </c>
      <c r="N25" s="5" t="str">
        <f aca="false">IF(P25="","",IF(Q25&lt;&gt;0,NA(),IF(ISNUMBER(L25),MAX(L25,0),"")))</f>
        <v/>
      </c>
      <c r="O25" s="1" t="str">
        <f aca="false">IF(P25="","",IF(Q25&lt;&gt;0,NA(),IF(I25="未確認","時点未確認",IF(D25="未確認","実棚未確認",IF(AND(F25="必要",G25="未確認"),"再数待ち",IF(B25="未確認","帳簿未確認",IF(C25&lt;0,"帳簿負数",IF(L25=0,"一致","差異あり"))))))))</f>
        <v/>
      </c>
      <c r="P25" s="1" t="str">
        <f aca="false">IF(COUNTA(A25:J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帳簿区分を確認",IF(AND(B25="確認済",NOT(IF(ISNUMBER(C25),AND(C25&gt;=-1000000,C25&lt;=1000000,C25=INT(C25)),FALSE()))),"確認済帳簿は±100万個の整数で必須",IF(AND(B25="未確認",COUNTA(C25)&gt;0),"未確認帳簿は空欄",IF(NOT(OR(D25="確認済",D25="未確認")),"初回区分を確認",IF(AND(D25="確認済",NOT(IF(ISNUMBER(E25),AND(E25&gt;=0,E25&lt;=1000000,E25=INT(E25)),FALSE()))),"確認済初回は0〜100万個の整数で必須",IF(AND(D25="未確認",COUNTA(E25)&gt;0),"未確認初回は空欄",IF(NOT(OR(F25="不要",F25="必要")),"再数要否を確認",IF(AND(F25="必要",D25&lt;&gt;"確認済"),"再数には初回確認済みが必須",IF(AND(F25="不要",OR(G25&lt;&gt;"対象外",COUNTA(H25)&gt;0)),"再数不要は対象外/数量空欄",IF(AND(F25="必要",NOT(OR(G25="確認済",G25="未確認"))),"必要な再数区分を確認",IF(AND(F25="必要",G25="確認済",NOT(IF(ISNUMBER(H25),AND(H25&gt;=0,H25&lt;=1000000,H25=INT(H25)),FALSE()))),"確認済再数は0〜100万個の整数で必須",IF(AND(F25="必要",G25="未確認",COUNTA(H25)&gt;0),"未確認再数は空欄",IF(NOT(OR(I25="確認済",I25="未確認")),"時点照合を確認",IF(NOT(IF(ISNUMBER(J25),AND(J25&gt;=43831,J25&lt;=73050,J25=INT(J25)),FALSE())),"確認日は時刻なしで必須",IF(OR(J25&lt;棚卸集計!$B$3,J25&gt;棚卸集計!$E$3),"棚卸基準日≦確認日≦確認基準日","確認済み"))))))))))))))))))</f>
        <v/>
      </c>
      <c r="Q25" s="1" t="str">
        <f aca="false">IF(P25="","",IF(P25="確認済み",0,1))</f>
        <v/>
      </c>
      <c r="R25" s="1" t="n">
        <f aca="false">IF(COUNTA(A25:J25)=0,IF(AND(P25="",Q25="",K25="",L25="",M25="",N25="",O25=""),0,1),IF(NOT(AND(ISTEXT(P25),P25=IF(COUNTA(A25:J25)=0,"",IF(NOT(AND(ISTEXT(A25),LEN(A25)=8,EXACT(LEFT(A25,4),"SKU-"),ISNUMBER(FIND(MID(A25,5,1)&amp;"x","0x1x2x3x4x5x6x7x8x9x")),ISNUMBER(FIND(MID(A25,6,1)&amp;"x","0x1x2x3x4x5x6x7x8x9x")),ISNUMBER(FIND(MID(A25,7,1)&amp;"x","0x1x2x3x4x5x6x7x8x9x")),ISNUMBER(FIND(MID(A25,8,1)&amp;"x","0x1x2x3x4x5x6x7x8x9x")))),"IDはSKU-と半角数字4桁",IF(COUNTIFS($A$8:$A$57,A25)&gt;1,"品目IDが重複",IF(NOT(OR(B25="確認済",B25="未確認")),"帳簿区分を確認",IF(AND(B25="確認済",NOT(IF(ISNUMBER(C25),AND(C25&gt;=-1000000,C25&lt;=1000000,C25=INT(C25)),FALSE()))),"確認済帳簿は±100万個の整数で必須",IF(AND(B25="未確認",COUNTA(C25)&gt;0),"未確認帳簿は空欄",IF(NOT(OR(D25="確認済",D25="未確認")),"初回区分を確認",IF(AND(D25="確認済",NOT(IF(ISNUMBER(E25),AND(E25&gt;=0,E25&lt;=1000000,E25=INT(E25)),FALSE()))),"確認済初回は0〜100万個の整数で必須",IF(AND(D25="未確認",COUNTA(E25)&gt;0),"未確認初回は空欄",IF(NOT(OR(F25="不要",F25="必要")),"再数要否を確認",IF(AND(F25="必要",D25&lt;&gt;"確認済"),"再数には初回確認済みが必須",IF(AND(F25="不要",OR(G25&lt;&gt;"対象外",COUNTA(H25)&gt;0)),"再数不要は対象外/数量空欄",IF(AND(F25="必要",NOT(OR(G25="確認済",G25="未確認"))),"必要な再数区分を確認",IF(AND(F25="必要",G25="確認済",NOT(IF(ISNUMBER(H25),AND(H25&gt;=0,H25&lt;=1000000,H25=INT(H25)),FALSE()))),"確認済再数は0〜100万個の整数で必須",IF(AND(F25="必要",G25="未確認",COUNTA(H25)&gt;0),"未確認再数は空欄",IF(NOT(OR(I25="確認済",I25="未確認")),"時点照合を確認",IF(NOT(IF(ISNUMBER(J25),AND(J25&gt;=43831,J25&lt;=73050,J25=INT(J25)),FALSE())),"確認日は時刻なしで必須",IF(OR(J25&lt;棚卸集計!$B$3,J25&gt;棚卸集計!$E$3),"棚卸基準日≦確認日≦確認基準日","確認済み")))))))))))))))))),ISNUMBER(Q25),Q25=IF(P25="確認済み",0,1))),1,IF(Q25&lt;&gt;0,0,IF(AND(IF(ISTEXT(IF(OR(I25="未確認",D25="未確認",AND(F25="必要",G25="未確認")),"",IF(F25="必要",H25,E25))),ISTEXT(K25),ISNUMBER(K25)),K25=IF(OR(I25="未確認",D25="未確認",AND(F25="必要",G25="未確認")),"",IF(F25="必要",H25,E25)),IF(ISTEXT(IF(OR(B25="未確認",C25&lt;0,NOT(ISNUMBER(K25))),"",K25-C25)),ISTEXT(L25),ISNUMBER(L25)),L25=IF(OR(B25="未確認",C25&lt;0,NOT(ISNUMBER(K25))),"",K25-C25),IF(ISTEXT(IF(ISNUMBER(L25),MAX(-L25,0),"")),ISTEXT(M25),ISNUMBER(M25)),M25=IF(ISNUMBER(L25),MAX(-L25,0),""),IF(ISTEXT(IF(ISNUMBER(L25),MAX(L25,0),"")),ISTEXT(N25),ISNUMBER(N25)),N25=IF(ISNUMBER(L25),MAX(L25,0),""),ISTEXT(O25),O25=IF(I25="未確認","時点未確認",IF(D25="未確認","実棚未確認",IF(AND(F25="必要",G25="未確認"),"再数待ち",IF(B25="未確認","帳簿未確認",IF(C25&lt;0,"帳簿負数",IF(L25=0,"一致","差異あり"))))))),0,1))))</f>
        <v>0</v>
      </c>
    </row>
    <row r="26" customFormat="false" ht="32" hidden="false" customHeight="true" outlineLevel="0" collapsed="false">
      <c r="A26" s="9"/>
      <c r="B26" s="10"/>
      <c r="C26" s="11"/>
      <c r="D26" s="10"/>
      <c r="E26" s="11"/>
      <c r="F26" s="10"/>
      <c r="G26" s="10"/>
      <c r="H26" s="11"/>
      <c r="I26" s="10"/>
      <c r="J26" s="4"/>
      <c r="K26" s="5" t="str">
        <f aca="false">IF(P26="","",IF(Q26&lt;&gt;0,NA(),IF(OR(I26="未確認",D26="未確認",AND(F26="必要",G26="未確認")),"",IF(F26="必要",H26,E26))))</f>
        <v/>
      </c>
      <c r="L26" s="5" t="str">
        <f aca="false">IF(P26="","",IF(Q26&lt;&gt;0,NA(),IF(OR(B26="未確認",C26&lt;0,NOT(ISNUMBER(K26))),"",K26-C26)))</f>
        <v/>
      </c>
      <c r="M26" s="5" t="str">
        <f aca="false">IF(P26="","",IF(Q26&lt;&gt;0,NA(),IF(ISNUMBER(L26),MAX(-L26,0),"")))</f>
        <v/>
      </c>
      <c r="N26" s="5" t="str">
        <f aca="false">IF(P26="","",IF(Q26&lt;&gt;0,NA(),IF(ISNUMBER(L26),MAX(L26,0),"")))</f>
        <v/>
      </c>
      <c r="O26" s="1" t="str">
        <f aca="false">IF(P26="","",IF(Q26&lt;&gt;0,NA(),IF(I26="未確認","時点未確認",IF(D26="未確認","実棚未確認",IF(AND(F26="必要",G26="未確認"),"再数待ち",IF(B26="未確認","帳簿未確認",IF(C26&lt;0,"帳簿負数",IF(L26=0,"一致","差異あり"))))))))</f>
        <v/>
      </c>
      <c r="P26" s="1" t="str">
        <f aca="false">IF(COUNTA(A26:J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帳簿区分を確認",IF(AND(B26="確認済",NOT(IF(ISNUMBER(C26),AND(C26&gt;=-1000000,C26&lt;=1000000,C26=INT(C26)),FALSE()))),"確認済帳簿は±100万個の整数で必須",IF(AND(B26="未確認",COUNTA(C26)&gt;0),"未確認帳簿は空欄",IF(NOT(OR(D26="確認済",D26="未確認")),"初回区分を確認",IF(AND(D26="確認済",NOT(IF(ISNUMBER(E26),AND(E26&gt;=0,E26&lt;=1000000,E26=INT(E26)),FALSE()))),"確認済初回は0〜100万個の整数で必須",IF(AND(D26="未確認",COUNTA(E26)&gt;0),"未確認初回は空欄",IF(NOT(OR(F26="不要",F26="必要")),"再数要否を確認",IF(AND(F26="必要",D26&lt;&gt;"確認済"),"再数には初回確認済みが必須",IF(AND(F26="不要",OR(G26&lt;&gt;"対象外",COUNTA(H26)&gt;0)),"再数不要は対象外/数量空欄",IF(AND(F26="必要",NOT(OR(G26="確認済",G26="未確認"))),"必要な再数区分を確認",IF(AND(F26="必要",G26="確認済",NOT(IF(ISNUMBER(H26),AND(H26&gt;=0,H26&lt;=1000000,H26=INT(H26)),FALSE()))),"確認済再数は0〜100万個の整数で必須",IF(AND(F26="必要",G26="未確認",COUNTA(H26)&gt;0),"未確認再数は空欄",IF(NOT(OR(I26="確認済",I26="未確認")),"時点照合を確認",IF(NOT(IF(ISNUMBER(J26),AND(J26&gt;=43831,J26&lt;=73050,J26=INT(J26)),FALSE())),"確認日は時刻なしで必須",IF(OR(J26&lt;棚卸集計!$B$3,J26&gt;棚卸集計!$E$3),"棚卸基準日≦確認日≦確認基準日","確認済み"))))))))))))))))))</f>
        <v/>
      </c>
      <c r="Q26" s="1" t="str">
        <f aca="false">IF(P26="","",IF(P26="確認済み",0,1))</f>
        <v/>
      </c>
      <c r="R26" s="1" t="n">
        <f aca="false">IF(COUNTA(A26:J26)=0,IF(AND(P26="",Q26="",K26="",L26="",M26="",N26="",O26=""),0,1),IF(NOT(AND(ISTEXT(P26),P26=IF(COUNTA(A26:J26)=0,"",IF(NOT(AND(ISTEXT(A26),LEN(A26)=8,EXACT(LEFT(A26,4),"SKU-"),ISNUMBER(FIND(MID(A26,5,1)&amp;"x","0x1x2x3x4x5x6x7x8x9x")),ISNUMBER(FIND(MID(A26,6,1)&amp;"x","0x1x2x3x4x5x6x7x8x9x")),ISNUMBER(FIND(MID(A26,7,1)&amp;"x","0x1x2x3x4x5x6x7x8x9x")),ISNUMBER(FIND(MID(A26,8,1)&amp;"x","0x1x2x3x4x5x6x7x8x9x")))),"IDはSKU-と半角数字4桁",IF(COUNTIFS($A$8:$A$57,A26)&gt;1,"品目IDが重複",IF(NOT(OR(B26="確認済",B26="未確認")),"帳簿区分を確認",IF(AND(B26="確認済",NOT(IF(ISNUMBER(C26),AND(C26&gt;=-1000000,C26&lt;=1000000,C26=INT(C26)),FALSE()))),"確認済帳簿は±100万個の整数で必須",IF(AND(B26="未確認",COUNTA(C26)&gt;0),"未確認帳簿は空欄",IF(NOT(OR(D26="確認済",D26="未確認")),"初回区分を確認",IF(AND(D26="確認済",NOT(IF(ISNUMBER(E26),AND(E26&gt;=0,E26&lt;=1000000,E26=INT(E26)),FALSE()))),"確認済初回は0〜100万個の整数で必須",IF(AND(D26="未確認",COUNTA(E26)&gt;0),"未確認初回は空欄",IF(NOT(OR(F26="不要",F26="必要")),"再数要否を確認",IF(AND(F26="必要",D26&lt;&gt;"確認済"),"再数には初回確認済みが必須",IF(AND(F26="不要",OR(G26&lt;&gt;"対象外",COUNTA(H26)&gt;0)),"再数不要は対象外/数量空欄",IF(AND(F26="必要",NOT(OR(G26="確認済",G26="未確認"))),"必要な再数区分を確認",IF(AND(F26="必要",G26="確認済",NOT(IF(ISNUMBER(H26),AND(H26&gt;=0,H26&lt;=1000000,H26=INT(H26)),FALSE()))),"確認済再数は0〜100万個の整数で必須",IF(AND(F26="必要",G26="未確認",COUNTA(H26)&gt;0),"未確認再数は空欄",IF(NOT(OR(I26="確認済",I26="未確認")),"時点照合を確認",IF(NOT(IF(ISNUMBER(J26),AND(J26&gt;=43831,J26&lt;=73050,J26=INT(J26)),FALSE())),"確認日は時刻なしで必須",IF(OR(J26&lt;棚卸集計!$B$3,J26&gt;棚卸集計!$E$3),"棚卸基準日≦確認日≦確認基準日","確認済み")))))))))))))))))),ISNUMBER(Q26),Q26=IF(P26="確認済み",0,1))),1,IF(Q26&lt;&gt;0,0,IF(AND(IF(ISTEXT(IF(OR(I26="未確認",D26="未確認",AND(F26="必要",G26="未確認")),"",IF(F26="必要",H26,E26))),ISTEXT(K26),ISNUMBER(K26)),K26=IF(OR(I26="未確認",D26="未確認",AND(F26="必要",G26="未確認")),"",IF(F26="必要",H26,E26)),IF(ISTEXT(IF(OR(B26="未確認",C26&lt;0,NOT(ISNUMBER(K26))),"",K26-C26)),ISTEXT(L26),ISNUMBER(L26)),L26=IF(OR(B26="未確認",C26&lt;0,NOT(ISNUMBER(K26))),"",K26-C26),IF(ISTEXT(IF(ISNUMBER(L26),MAX(-L26,0),"")),ISTEXT(M26),ISNUMBER(M26)),M26=IF(ISNUMBER(L26),MAX(-L26,0),""),IF(ISTEXT(IF(ISNUMBER(L26),MAX(L26,0),"")),ISTEXT(N26),ISNUMBER(N26)),N26=IF(ISNUMBER(L26),MAX(L26,0),""),ISTEXT(O26),O26=IF(I26="未確認","時点未確認",IF(D26="未確認","実棚未確認",IF(AND(F26="必要",G26="未確認"),"再数待ち",IF(B26="未確認","帳簿未確認",IF(C26&lt;0,"帳簿負数",IF(L26=0,"一致","差異あり"))))))),0,1))))</f>
        <v>0</v>
      </c>
    </row>
    <row r="27" customFormat="false" ht="32" hidden="false" customHeight="true" outlineLevel="0" collapsed="false">
      <c r="A27" s="9"/>
      <c r="B27" s="10"/>
      <c r="C27" s="11"/>
      <c r="D27" s="10"/>
      <c r="E27" s="11"/>
      <c r="F27" s="10"/>
      <c r="G27" s="10"/>
      <c r="H27" s="11"/>
      <c r="I27" s="10"/>
      <c r="J27" s="4"/>
      <c r="K27" s="5" t="str">
        <f aca="false">IF(P27="","",IF(Q27&lt;&gt;0,NA(),IF(OR(I27="未確認",D27="未確認",AND(F27="必要",G27="未確認")),"",IF(F27="必要",H27,E27))))</f>
        <v/>
      </c>
      <c r="L27" s="5" t="str">
        <f aca="false">IF(P27="","",IF(Q27&lt;&gt;0,NA(),IF(OR(B27="未確認",C27&lt;0,NOT(ISNUMBER(K27))),"",K27-C27)))</f>
        <v/>
      </c>
      <c r="M27" s="5" t="str">
        <f aca="false">IF(P27="","",IF(Q27&lt;&gt;0,NA(),IF(ISNUMBER(L27),MAX(-L27,0),"")))</f>
        <v/>
      </c>
      <c r="N27" s="5" t="str">
        <f aca="false">IF(P27="","",IF(Q27&lt;&gt;0,NA(),IF(ISNUMBER(L27),MAX(L27,0),"")))</f>
        <v/>
      </c>
      <c r="O27" s="1" t="str">
        <f aca="false">IF(P27="","",IF(Q27&lt;&gt;0,NA(),IF(I27="未確認","時点未確認",IF(D27="未確認","実棚未確認",IF(AND(F27="必要",G27="未確認"),"再数待ち",IF(B27="未確認","帳簿未確認",IF(C27&lt;0,"帳簿負数",IF(L27=0,"一致","差異あり"))))))))</f>
        <v/>
      </c>
      <c r="P27" s="1" t="str">
        <f aca="false">IF(COUNTA(A27:J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帳簿区分を確認",IF(AND(B27="確認済",NOT(IF(ISNUMBER(C27),AND(C27&gt;=-1000000,C27&lt;=1000000,C27=INT(C27)),FALSE()))),"確認済帳簿は±100万個の整数で必須",IF(AND(B27="未確認",COUNTA(C27)&gt;0),"未確認帳簿は空欄",IF(NOT(OR(D27="確認済",D27="未確認")),"初回区分を確認",IF(AND(D27="確認済",NOT(IF(ISNUMBER(E27),AND(E27&gt;=0,E27&lt;=1000000,E27=INT(E27)),FALSE()))),"確認済初回は0〜100万個の整数で必須",IF(AND(D27="未確認",COUNTA(E27)&gt;0),"未確認初回は空欄",IF(NOT(OR(F27="不要",F27="必要")),"再数要否を確認",IF(AND(F27="必要",D27&lt;&gt;"確認済"),"再数には初回確認済みが必須",IF(AND(F27="不要",OR(G27&lt;&gt;"対象外",COUNTA(H27)&gt;0)),"再数不要は対象外/数量空欄",IF(AND(F27="必要",NOT(OR(G27="確認済",G27="未確認"))),"必要な再数区分を確認",IF(AND(F27="必要",G27="確認済",NOT(IF(ISNUMBER(H27),AND(H27&gt;=0,H27&lt;=1000000,H27=INT(H27)),FALSE()))),"確認済再数は0〜100万個の整数で必須",IF(AND(F27="必要",G27="未確認",COUNTA(H27)&gt;0),"未確認再数は空欄",IF(NOT(OR(I27="確認済",I27="未確認")),"時点照合を確認",IF(NOT(IF(ISNUMBER(J27),AND(J27&gt;=43831,J27&lt;=73050,J27=INT(J27)),FALSE())),"確認日は時刻なしで必須",IF(OR(J27&lt;棚卸集計!$B$3,J27&gt;棚卸集計!$E$3),"棚卸基準日≦確認日≦確認基準日","確認済み"))))))))))))))))))</f>
        <v/>
      </c>
      <c r="Q27" s="1" t="str">
        <f aca="false">IF(P27="","",IF(P27="確認済み",0,1))</f>
        <v/>
      </c>
      <c r="R27" s="1" t="n">
        <f aca="false">IF(COUNTA(A27:J27)=0,IF(AND(P27="",Q27="",K27="",L27="",M27="",N27="",O27=""),0,1),IF(NOT(AND(ISTEXT(P27),P27=IF(COUNTA(A27:J27)=0,"",IF(NOT(AND(ISTEXT(A27),LEN(A27)=8,EXACT(LEFT(A27,4),"SKU-"),ISNUMBER(FIND(MID(A27,5,1)&amp;"x","0x1x2x3x4x5x6x7x8x9x")),ISNUMBER(FIND(MID(A27,6,1)&amp;"x","0x1x2x3x4x5x6x7x8x9x")),ISNUMBER(FIND(MID(A27,7,1)&amp;"x","0x1x2x3x4x5x6x7x8x9x")),ISNUMBER(FIND(MID(A27,8,1)&amp;"x","0x1x2x3x4x5x6x7x8x9x")))),"IDはSKU-と半角数字4桁",IF(COUNTIFS($A$8:$A$57,A27)&gt;1,"品目IDが重複",IF(NOT(OR(B27="確認済",B27="未確認")),"帳簿区分を確認",IF(AND(B27="確認済",NOT(IF(ISNUMBER(C27),AND(C27&gt;=-1000000,C27&lt;=1000000,C27=INT(C27)),FALSE()))),"確認済帳簿は±100万個の整数で必須",IF(AND(B27="未確認",COUNTA(C27)&gt;0),"未確認帳簿は空欄",IF(NOT(OR(D27="確認済",D27="未確認")),"初回区分を確認",IF(AND(D27="確認済",NOT(IF(ISNUMBER(E27),AND(E27&gt;=0,E27&lt;=1000000,E27=INT(E27)),FALSE()))),"確認済初回は0〜100万個の整数で必須",IF(AND(D27="未確認",COUNTA(E27)&gt;0),"未確認初回は空欄",IF(NOT(OR(F27="不要",F27="必要")),"再数要否を確認",IF(AND(F27="必要",D27&lt;&gt;"確認済"),"再数には初回確認済みが必須",IF(AND(F27="不要",OR(G27&lt;&gt;"対象外",COUNTA(H27)&gt;0)),"再数不要は対象外/数量空欄",IF(AND(F27="必要",NOT(OR(G27="確認済",G27="未確認"))),"必要な再数区分を確認",IF(AND(F27="必要",G27="確認済",NOT(IF(ISNUMBER(H27),AND(H27&gt;=0,H27&lt;=1000000,H27=INT(H27)),FALSE()))),"確認済再数は0〜100万個の整数で必須",IF(AND(F27="必要",G27="未確認",COUNTA(H27)&gt;0),"未確認再数は空欄",IF(NOT(OR(I27="確認済",I27="未確認")),"時点照合を確認",IF(NOT(IF(ISNUMBER(J27),AND(J27&gt;=43831,J27&lt;=73050,J27=INT(J27)),FALSE())),"確認日は時刻なしで必須",IF(OR(J27&lt;棚卸集計!$B$3,J27&gt;棚卸集計!$E$3),"棚卸基準日≦確認日≦確認基準日","確認済み")))))))))))))))))),ISNUMBER(Q27),Q27=IF(P27="確認済み",0,1))),1,IF(Q27&lt;&gt;0,0,IF(AND(IF(ISTEXT(IF(OR(I27="未確認",D27="未確認",AND(F27="必要",G27="未確認")),"",IF(F27="必要",H27,E27))),ISTEXT(K27),ISNUMBER(K27)),K27=IF(OR(I27="未確認",D27="未確認",AND(F27="必要",G27="未確認")),"",IF(F27="必要",H27,E27)),IF(ISTEXT(IF(OR(B27="未確認",C27&lt;0,NOT(ISNUMBER(K27))),"",K27-C27)),ISTEXT(L27),ISNUMBER(L27)),L27=IF(OR(B27="未確認",C27&lt;0,NOT(ISNUMBER(K27))),"",K27-C27),IF(ISTEXT(IF(ISNUMBER(L27),MAX(-L27,0),"")),ISTEXT(M27),ISNUMBER(M27)),M27=IF(ISNUMBER(L27),MAX(-L27,0),""),IF(ISTEXT(IF(ISNUMBER(L27),MAX(L27,0),"")),ISTEXT(N27),ISNUMBER(N27)),N27=IF(ISNUMBER(L27),MAX(L27,0),""),ISTEXT(O27),O27=IF(I27="未確認","時点未確認",IF(D27="未確認","実棚未確認",IF(AND(F27="必要",G27="未確認"),"再数待ち",IF(B27="未確認","帳簿未確認",IF(C27&lt;0,"帳簿負数",IF(L27=0,"一致","差異あり"))))))),0,1))))</f>
        <v>0</v>
      </c>
    </row>
    <row r="28" customFormat="false" ht="32" hidden="false" customHeight="true" outlineLevel="0" collapsed="false">
      <c r="A28" s="9"/>
      <c r="B28" s="10"/>
      <c r="C28" s="11"/>
      <c r="D28" s="10"/>
      <c r="E28" s="11"/>
      <c r="F28" s="10"/>
      <c r="G28" s="10"/>
      <c r="H28" s="11"/>
      <c r="I28" s="10"/>
      <c r="J28" s="4"/>
      <c r="K28" s="5" t="str">
        <f aca="false">IF(P28="","",IF(Q28&lt;&gt;0,NA(),IF(OR(I28="未確認",D28="未確認",AND(F28="必要",G28="未確認")),"",IF(F28="必要",H28,E28))))</f>
        <v/>
      </c>
      <c r="L28" s="5" t="str">
        <f aca="false">IF(P28="","",IF(Q28&lt;&gt;0,NA(),IF(OR(B28="未確認",C28&lt;0,NOT(ISNUMBER(K28))),"",K28-C28)))</f>
        <v/>
      </c>
      <c r="M28" s="5" t="str">
        <f aca="false">IF(P28="","",IF(Q28&lt;&gt;0,NA(),IF(ISNUMBER(L28),MAX(-L28,0),"")))</f>
        <v/>
      </c>
      <c r="N28" s="5" t="str">
        <f aca="false">IF(P28="","",IF(Q28&lt;&gt;0,NA(),IF(ISNUMBER(L28),MAX(L28,0),"")))</f>
        <v/>
      </c>
      <c r="O28" s="1" t="str">
        <f aca="false">IF(P28="","",IF(Q28&lt;&gt;0,NA(),IF(I28="未確認","時点未確認",IF(D28="未確認","実棚未確認",IF(AND(F28="必要",G28="未確認"),"再数待ち",IF(B28="未確認","帳簿未確認",IF(C28&lt;0,"帳簿負数",IF(L28=0,"一致","差異あり"))))))))</f>
        <v/>
      </c>
      <c r="P28" s="1" t="str">
        <f aca="false">IF(COUNTA(A28:J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帳簿区分を確認",IF(AND(B28="確認済",NOT(IF(ISNUMBER(C28),AND(C28&gt;=-1000000,C28&lt;=1000000,C28=INT(C28)),FALSE()))),"確認済帳簿は±100万個の整数で必須",IF(AND(B28="未確認",COUNTA(C28)&gt;0),"未確認帳簿は空欄",IF(NOT(OR(D28="確認済",D28="未確認")),"初回区分を確認",IF(AND(D28="確認済",NOT(IF(ISNUMBER(E28),AND(E28&gt;=0,E28&lt;=1000000,E28=INT(E28)),FALSE()))),"確認済初回は0〜100万個の整数で必須",IF(AND(D28="未確認",COUNTA(E28)&gt;0),"未確認初回は空欄",IF(NOT(OR(F28="不要",F28="必要")),"再数要否を確認",IF(AND(F28="必要",D28&lt;&gt;"確認済"),"再数には初回確認済みが必須",IF(AND(F28="不要",OR(G28&lt;&gt;"対象外",COUNTA(H28)&gt;0)),"再数不要は対象外/数量空欄",IF(AND(F28="必要",NOT(OR(G28="確認済",G28="未確認"))),"必要な再数区分を確認",IF(AND(F28="必要",G28="確認済",NOT(IF(ISNUMBER(H28),AND(H28&gt;=0,H28&lt;=1000000,H28=INT(H28)),FALSE()))),"確認済再数は0〜100万個の整数で必須",IF(AND(F28="必要",G28="未確認",COUNTA(H28)&gt;0),"未確認再数は空欄",IF(NOT(OR(I28="確認済",I28="未確認")),"時点照合を確認",IF(NOT(IF(ISNUMBER(J28),AND(J28&gt;=43831,J28&lt;=73050,J28=INT(J28)),FALSE())),"確認日は時刻なしで必須",IF(OR(J28&lt;棚卸集計!$B$3,J28&gt;棚卸集計!$E$3),"棚卸基準日≦確認日≦確認基準日","確認済み"))))))))))))))))))</f>
        <v/>
      </c>
      <c r="Q28" s="1" t="str">
        <f aca="false">IF(P28="","",IF(P28="確認済み",0,1))</f>
        <v/>
      </c>
      <c r="R28" s="1" t="n">
        <f aca="false">IF(COUNTA(A28:J28)=0,IF(AND(P28="",Q28="",K28="",L28="",M28="",N28="",O28=""),0,1),IF(NOT(AND(ISTEXT(P28),P28=IF(COUNTA(A28:J28)=0,"",IF(NOT(AND(ISTEXT(A28),LEN(A28)=8,EXACT(LEFT(A28,4),"SKU-"),ISNUMBER(FIND(MID(A28,5,1)&amp;"x","0x1x2x3x4x5x6x7x8x9x")),ISNUMBER(FIND(MID(A28,6,1)&amp;"x","0x1x2x3x4x5x6x7x8x9x")),ISNUMBER(FIND(MID(A28,7,1)&amp;"x","0x1x2x3x4x5x6x7x8x9x")),ISNUMBER(FIND(MID(A28,8,1)&amp;"x","0x1x2x3x4x5x6x7x8x9x")))),"IDはSKU-と半角数字4桁",IF(COUNTIFS($A$8:$A$57,A28)&gt;1,"品目IDが重複",IF(NOT(OR(B28="確認済",B28="未確認")),"帳簿区分を確認",IF(AND(B28="確認済",NOT(IF(ISNUMBER(C28),AND(C28&gt;=-1000000,C28&lt;=1000000,C28=INT(C28)),FALSE()))),"確認済帳簿は±100万個の整数で必須",IF(AND(B28="未確認",COUNTA(C28)&gt;0),"未確認帳簿は空欄",IF(NOT(OR(D28="確認済",D28="未確認")),"初回区分を確認",IF(AND(D28="確認済",NOT(IF(ISNUMBER(E28),AND(E28&gt;=0,E28&lt;=1000000,E28=INT(E28)),FALSE()))),"確認済初回は0〜100万個の整数で必須",IF(AND(D28="未確認",COUNTA(E28)&gt;0),"未確認初回は空欄",IF(NOT(OR(F28="不要",F28="必要")),"再数要否を確認",IF(AND(F28="必要",D28&lt;&gt;"確認済"),"再数には初回確認済みが必須",IF(AND(F28="不要",OR(G28&lt;&gt;"対象外",COUNTA(H28)&gt;0)),"再数不要は対象外/数量空欄",IF(AND(F28="必要",NOT(OR(G28="確認済",G28="未確認"))),"必要な再数区分を確認",IF(AND(F28="必要",G28="確認済",NOT(IF(ISNUMBER(H28),AND(H28&gt;=0,H28&lt;=1000000,H28=INT(H28)),FALSE()))),"確認済再数は0〜100万個の整数で必須",IF(AND(F28="必要",G28="未確認",COUNTA(H28)&gt;0),"未確認再数は空欄",IF(NOT(OR(I28="確認済",I28="未確認")),"時点照合を確認",IF(NOT(IF(ISNUMBER(J28),AND(J28&gt;=43831,J28&lt;=73050,J28=INT(J28)),FALSE())),"確認日は時刻なしで必須",IF(OR(J28&lt;棚卸集計!$B$3,J28&gt;棚卸集計!$E$3),"棚卸基準日≦確認日≦確認基準日","確認済み")))))))))))))))))),ISNUMBER(Q28),Q28=IF(P28="確認済み",0,1))),1,IF(Q28&lt;&gt;0,0,IF(AND(IF(ISTEXT(IF(OR(I28="未確認",D28="未確認",AND(F28="必要",G28="未確認")),"",IF(F28="必要",H28,E28))),ISTEXT(K28),ISNUMBER(K28)),K28=IF(OR(I28="未確認",D28="未確認",AND(F28="必要",G28="未確認")),"",IF(F28="必要",H28,E28)),IF(ISTEXT(IF(OR(B28="未確認",C28&lt;0,NOT(ISNUMBER(K28))),"",K28-C28)),ISTEXT(L28),ISNUMBER(L28)),L28=IF(OR(B28="未確認",C28&lt;0,NOT(ISNUMBER(K28))),"",K28-C28),IF(ISTEXT(IF(ISNUMBER(L28),MAX(-L28,0),"")),ISTEXT(M28),ISNUMBER(M28)),M28=IF(ISNUMBER(L28),MAX(-L28,0),""),IF(ISTEXT(IF(ISNUMBER(L28),MAX(L28,0),"")),ISTEXT(N28),ISNUMBER(N28)),N28=IF(ISNUMBER(L28),MAX(L28,0),""),ISTEXT(O28),O28=IF(I28="未確認","時点未確認",IF(D28="未確認","実棚未確認",IF(AND(F28="必要",G28="未確認"),"再数待ち",IF(B28="未確認","帳簿未確認",IF(C28&lt;0,"帳簿負数",IF(L28=0,"一致","差異あり"))))))),0,1))))</f>
        <v>0</v>
      </c>
    </row>
    <row r="29" customFormat="false" ht="32" hidden="false" customHeight="true" outlineLevel="0" collapsed="false">
      <c r="A29" s="9"/>
      <c r="B29" s="10"/>
      <c r="C29" s="11"/>
      <c r="D29" s="10"/>
      <c r="E29" s="11"/>
      <c r="F29" s="10"/>
      <c r="G29" s="10"/>
      <c r="H29" s="11"/>
      <c r="I29" s="10"/>
      <c r="J29" s="4"/>
      <c r="K29" s="5" t="str">
        <f aca="false">IF(P29="","",IF(Q29&lt;&gt;0,NA(),IF(OR(I29="未確認",D29="未確認",AND(F29="必要",G29="未確認")),"",IF(F29="必要",H29,E29))))</f>
        <v/>
      </c>
      <c r="L29" s="5" t="str">
        <f aca="false">IF(P29="","",IF(Q29&lt;&gt;0,NA(),IF(OR(B29="未確認",C29&lt;0,NOT(ISNUMBER(K29))),"",K29-C29)))</f>
        <v/>
      </c>
      <c r="M29" s="5" t="str">
        <f aca="false">IF(P29="","",IF(Q29&lt;&gt;0,NA(),IF(ISNUMBER(L29),MAX(-L29,0),"")))</f>
        <v/>
      </c>
      <c r="N29" s="5" t="str">
        <f aca="false">IF(P29="","",IF(Q29&lt;&gt;0,NA(),IF(ISNUMBER(L29),MAX(L29,0),"")))</f>
        <v/>
      </c>
      <c r="O29" s="1" t="str">
        <f aca="false">IF(P29="","",IF(Q29&lt;&gt;0,NA(),IF(I29="未確認","時点未確認",IF(D29="未確認","実棚未確認",IF(AND(F29="必要",G29="未確認"),"再数待ち",IF(B29="未確認","帳簿未確認",IF(C29&lt;0,"帳簿負数",IF(L29=0,"一致","差異あり"))))))))</f>
        <v/>
      </c>
      <c r="P29" s="1" t="str">
        <f aca="false">IF(COUNTA(A29:J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帳簿区分を確認",IF(AND(B29="確認済",NOT(IF(ISNUMBER(C29),AND(C29&gt;=-1000000,C29&lt;=1000000,C29=INT(C29)),FALSE()))),"確認済帳簿は±100万個の整数で必須",IF(AND(B29="未確認",COUNTA(C29)&gt;0),"未確認帳簿は空欄",IF(NOT(OR(D29="確認済",D29="未確認")),"初回区分を確認",IF(AND(D29="確認済",NOT(IF(ISNUMBER(E29),AND(E29&gt;=0,E29&lt;=1000000,E29=INT(E29)),FALSE()))),"確認済初回は0〜100万個の整数で必須",IF(AND(D29="未確認",COUNTA(E29)&gt;0),"未確認初回は空欄",IF(NOT(OR(F29="不要",F29="必要")),"再数要否を確認",IF(AND(F29="必要",D29&lt;&gt;"確認済"),"再数には初回確認済みが必須",IF(AND(F29="不要",OR(G29&lt;&gt;"対象外",COUNTA(H29)&gt;0)),"再数不要は対象外/数量空欄",IF(AND(F29="必要",NOT(OR(G29="確認済",G29="未確認"))),"必要な再数区分を確認",IF(AND(F29="必要",G29="確認済",NOT(IF(ISNUMBER(H29),AND(H29&gt;=0,H29&lt;=1000000,H29=INT(H29)),FALSE()))),"確認済再数は0〜100万個の整数で必須",IF(AND(F29="必要",G29="未確認",COUNTA(H29)&gt;0),"未確認再数は空欄",IF(NOT(OR(I29="確認済",I29="未確認")),"時点照合を確認",IF(NOT(IF(ISNUMBER(J29),AND(J29&gt;=43831,J29&lt;=73050,J29=INT(J29)),FALSE())),"確認日は時刻なしで必須",IF(OR(J29&lt;棚卸集計!$B$3,J29&gt;棚卸集計!$E$3),"棚卸基準日≦確認日≦確認基準日","確認済み"))))))))))))))))))</f>
        <v/>
      </c>
      <c r="Q29" s="1" t="str">
        <f aca="false">IF(P29="","",IF(P29="確認済み",0,1))</f>
        <v/>
      </c>
      <c r="R29" s="1" t="n">
        <f aca="false">IF(COUNTA(A29:J29)=0,IF(AND(P29="",Q29="",K29="",L29="",M29="",N29="",O29=""),0,1),IF(NOT(AND(ISTEXT(P29),P29=IF(COUNTA(A29:J29)=0,"",IF(NOT(AND(ISTEXT(A29),LEN(A29)=8,EXACT(LEFT(A29,4),"SKU-"),ISNUMBER(FIND(MID(A29,5,1)&amp;"x","0x1x2x3x4x5x6x7x8x9x")),ISNUMBER(FIND(MID(A29,6,1)&amp;"x","0x1x2x3x4x5x6x7x8x9x")),ISNUMBER(FIND(MID(A29,7,1)&amp;"x","0x1x2x3x4x5x6x7x8x9x")),ISNUMBER(FIND(MID(A29,8,1)&amp;"x","0x1x2x3x4x5x6x7x8x9x")))),"IDはSKU-と半角数字4桁",IF(COUNTIFS($A$8:$A$57,A29)&gt;1,"品目IDが重複",IF(NOT(OR(B29="確認済",B29="未確認")),"帳簿区分を確認",IF(AND(B29="確認済",NOT(IF(ISNUMBER(C29),AND(C29&gt;=-1000000,C29&lt;=1000000,C29=INT(C29)),FALSE()))),"確認済帳簿は±100万個の整数で必須",IF(AND(B29="未確認",COUNTA(C29)&gt;0),"未確認帳簿は空欄",IF(NOT(OR(D29="確認済",D29="未確認")),"初回区分を確認",IF(AND(D29="確認済",NOT(IF(ISNUMBER(E29),AND(E29&gt;=0,E29&lt;=1000000,E29=INT(E29)),FALSE()))),"確認済初回は0〜100万個の整数で必須",IF(AND(D29="未確認",COUNTA(E29)&gt;0),"未確認初回は空欄",IF(NOT(OR(F29="不要",F29="必要")),"再数要否を確認",IF(AND(F29="必要",D29&lt;&gt;"確認済"),"再数には初回確認済みが必須",IF(AND(F29="不要",OR(G29&lt;&gt;"対象外",COUNTA(H29)&gt;0)),"再数不要は対象外/数量空欄",IF(AND(F29="必要",NOT(OR(G29="確認済",G29="未確認"))),"必要な再数区分を確認",IF(AND(F29="必要",G29="確認済",NOT(IF(ISNUMBER(H29),AND(H29&gt;=0,H29&lt;=1000000,H29=INT(H29)),FALSE()))),"確認済再数は0〜100万個の整数で必須",IF(AND(F29="必要",G29="未確認",COUNTA(H29)&gt;0),"未確認再数は空欄",IF(NOT(OR(I29="確認済",I29="未確認")),"時点照合を確認",IF(NOT(IF(ISNUMBER(J29),AND(J29&gt;=43831,J29&lt;=73050,J29=INT(J29)),FALSE())),"確認日は時刻なしで必須",IF(OR(J29&lt;棚卸集計!$B$3,J29&gt;棚卸集計!$E$3),"棚卸基準日≦確認日≦確認基準日","確認済み")))))))))))))))))),ISNUMBER(Q29),Q29=IF(P29="確認済み",0,1))),1,IF(Q29&lt;&gt;0,0,IF(AND(IF(ISTEXT(IF(OR(I29="未確認",D29="未確認",AND(F29="必要",G29="未確認")),"",IF(F29="必要",H29,E29))),ISTEXT(K29),ISNUMBER(K29)),K29=IF(OR(I29="未確認",D29="未確認",AND(F29="必要",G29="未確認")),"",IF(F29="必要",H29,E29)),IF(ISTEXT(IF(OR(B29="未確認",C29&lt;0,NOT(ISNUMBER(K29))),"",K29-C29)),ISTEXT(L29),ISNUMBER(L29)),L29=IF(OR(B29="未確認",C29&lt;0,NOT(ISNUMBER(K29))),"",K29-C29),IF(ISTEXT(IF(ISNUMBER(L29),MAX(-L29,0),"")),ISTEXT(M29),ISNUMBER(M29)),M29=IF(ISNUMBER(L29),MAX(-L29,0),""),IF(ISTEXT(IF(ISNUMBER(L29),MAX(L29,0),"")),ISTEXT(N29),ISNUMBER(N29)),N29=IF(ISNUMBER(L29),MAX(L29,0),""),ISTEXT(O29),O29=IF(I29="未確認","時点未確認",IF(D29="未確認","実棚未確認",IF(AND(F29="必要",G29="未確認"),"再数待ち",IF(B29="未確認","帳簿未確認",IF(C29&lt;0,"帳簿負数",IF(L29=0,"一致","差異あり"))))))),0,1))))</f>
        <v>0</v>
      </c>
    </row>
    <row r="30" customFormat="false" ht="32" hidden="false" customHeight="true" outlineLevel="0" collapsed="false">
      <c r="A30" s="9"/>
      <c r="B30" s="10"/>
      <c r="C30" s="11"/>
      <c r="D30" s="10"/>
      <c r="E30" s="11"/>
      <c r="F30" s="10"/>
      <c r="G30" s="10"/>
      <c r="H30" s="11"/>
      <c r="I30" s="10"/>
      <c r="J30" s="4"/>
      <c r="K30" s="5" t="str">
        <f aca="false">IF(P30="","",IF(Q30&lt;&gt;0,NA(),IF(OR(I30="未確認",D30="未確認",AND(F30="必要",G30="未確認")),"",IF(F30="必要",H30,E30))))</f>
        <v/>
      </c>
      <c r="L30" s="5" t="str">
        <f aca="false">IF(P30="","",IF(Q30&lt;&gt;0,NA(),IF(OR(B30="未確認",C30&lt;0,NOT(ISNUMBER(K30))),"",K30-C30)))</f>
        <v/>
      </c>
      <c r="M30" s="5" t="str">
        <f aca="false">IF(P30="","",IF(Q30&lt;&gt;0,NA(),IF(ISNUMBER(L30),MAX(-L30,0),"")))</f>
        <v/>
      </c>
      <c r="N30" s="5" t="str">
        <f aca="false">IF(P30="","",IF(Q30&lt;&gt;0,NA(),IF(ISNUMBER(L30),MAX(L30,0),"")))</f>
        <v/>
      </c>
      <c r="O30" s="1" t="str">
        <f aca="false">IF(P30="","",IF(Q30&lt;&gt;0,NA(),IF(I30="未確認","時点未確認",IF(D30="未確認","実棚未確認",IF(AND(F30="必要",G30="未確認"),"再数待ち",IF(B30="未確認","帳簿未確認",IF(C30&lt;0,"帳簿負数",IF(L30=0,"一致","差異あり"))))))))</f>
        <v/>
      </c>
      <c r="P30" s="1" t="str">
        <f aca="false">IF(COUNTA(A30:J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帳簿区分を確認",IF(AND(B30="確認済",NOT(IF(ISNUMBER(C30),AND(C30&gt;=-1000000,C30&lt;=1000000,C30=INT(C30)),FALSE()))),"確認済帳簿は±100万個の整数で必須",IF(AND(B30="未確認",COUNTA(C30)&gt;0),"未確認帳簿は空欄",IF(NOT(OR(D30="確認済",D30="未確認")),"初回区分を確認",IF(AND(D30="確認済",NOT(IF(ISNUMBER(E30),AND(E30&gt;=0,E30&lt;=1000000,E30=INT(E30)),FALSE()))),"確認済初回は0〜100万個の整数で必須",IF(AND(D30="未確認",COUNTA(E30)&gt;0),"未確認初回は空欄",IF(NOT(OR(F30="不要",F30="必要")),"再数要否を確認",IF(AND(F30="必要",D30&lt;&gt;"確認済"),"再数には初回確認済みが必須",IF(AND(F30="不要",OR(G30&lt;&gt;"対象外",COUNTA(H30)&gt;0)),"再数不要は対象外/数量空欄",IF(AND(F30="必要",NOT(OR(G30="確認済",G30="未確認"))),"必要な再数区分を確認",IF(AND(F30="必要",G30="確認済",NOT(IF(ISNUMBER(H30),AND(H30&gt;=0,H30&lt;=1000000,H30=INT(H30)),FALSE()))),"確認済再数は0〜100万個の整数で必須",IF(AND(F30="必要",G30="未確認",COUNTA(H30)&gt;0),"未確認再数は空欄",IF(NOT(OR(I30="確認済",I30="未確認")),"時点照合を確認",IF(NOT(IF(ISNUMBER(J30),AND(J30&gt;=43831,J30&lt;=73050,J30=INT(J30)),FALSE())),"確認日は時刻なしで必須",IF(OR(J30&lt;棚卸集計!$B$3,J30&gt;棚卸集計!$E$3),"棚卸基準日≦確認日≦確認基準日","確認済み"))))))))))))))))))</f>
        <v/>
      </c>
      <c r="Q30" s="1" t="str">
        <f aca="false">IF(P30="","",IF(P30="確認済み",0,1))</f>
        <v/>
      </c>
      <c r="R30" s="1" t="n">
        <f aca="false">IF(COUNTA(A30:J30)=0,IF(AND(P30="",Q30="",K30="",L30="",M30="",N30="",O30=""),0,1),IF(NOT(AND(ISTEXT(P30),P30=IF(COUNTA(A30:J30)=0,"",IF(NOT(AND(ISTEXT(A30),LEN(A30)=8,EXACT(LEFT(A30,4),"SKU-"),ISNUMBER(FIND(MID(A30,5,1)&amp;"x","0x1x2x3x4x5x6x7x8x9x")),ISNUMBER(FIND(MID(A30,6,1)&amp;"x","0x1x2x3x4x5x6x7x8x9x")),ISNUMBER(FIND(MID(A30,7,1)&amp;"x","0x1x2x3x4x5x6x7x8x9x")),ISNUMBER(FIND(MID(A30,8,1)&amp;"x","0x1x2x3x4x5x6x7x8x9x")))),"IDはSKU-と半角数字4桁",IF(COUNTIFS($A$8:$A$57,A30)&gt;1,"品目IDが重複",IF(NOT(OR(B30="確認済",B30="未確認")),"帳簿区分を確認",IF(AND(B30="確認済",NOT(IF(ISNUMBER(C30),AND(C30&gt;=-1000000,C30&lt;=1000000,C30=INT(C30)),FALSE()))),"確認済帳簿は±100万個の整数で必須",IF(AND(B30="未確認",COUNTA(C30)&gt;0),"未確認帳簿は空欄",IF(NOT(OR(D30="確認済",D30="未確認")),"初回区分を確認",IF(AND(D30="確認済",NOT(IF(ISNUMBER(E30),AND(E30&gt;=0,E30&lt;=1000000,E30=INT(E30)),FALSE()))),"確認済初回は0〜100万個の整数で必須",IF(AND(D30="未確認",COUNTA(E30)&gt;0),"未確認初回は空欄",IF(NOT(OR(F30="不要",F30="必要")),"再数要否を確認",IF(AND(F30="必要",D30&lt;&gt;"確認済"),"再数には初回確認済みが必須",IF(AND(F30="不要",OR(G30&lt;&gt;"対象外",COUNTA(H30)&gt;0)),"再数不要は対象外/数量空欄",IF(AND(F30="必要",NOT(OR(G30="確認済",G30="未確認"))),"必要な再数区分を確認",IF(AND(F30="必要",G30="確認済",NOT(IF(ISNUMBER(H30),AND(H30&gt;=0,H30&lt;=1000000,H30=INT(H30)),FALSE()))),"確認済再数は0〜100万個の整数で必須",IF(AND(F30="必要",G30="未確認",COUNTA(H30)&gt;0),"未確認再数は空欄",IF(NOT(OR(I30="確認済",I30="未確認")),"時点照合を確認",IF(NOT(IF(ISNUMBER(J30),AND(J30&gt;=43831,J30&lt;=73050,J30=INT(J30)),FALSE())),"確認日は時刻なしで必須",IF(OR(J30&lt;棚卸集計!$B$3,J30&gt;棚卸集計!$E$3),"棚卸基準日≦確認日≦確認基準日","確認済み")))))))))))))))))),ISNUMBER(Q30),Q30=IF(P30="確認済み",0,1))),1,IF(Q30&lt;&gt;0,0,IF(AND(IF(ISTEXT(IF(OR(I30="未確認",D30="未確認",AND(F30="必要",G30="未確認")),"",IF(F30="必要",H30,E30))),ISTEXT(K30),ISNUMBER(K30)),K30=IF(OR(I30="未確認",D30="未確認",AND(F30="必要",G30="未確認")),"",IF(F30="必要",H30,E30)),IF(ISTEXT(IF(OR(B30="未確認",C30&lt;0,NOT(ISNUMBER(K30))),"",K30-C30)),ISTEXT(L30),ISNUMBER(L30)),L30=IF(OR(B30="未確認",C30&lt;0,NOT(ISNUMBER(K30))),"",K30-C30),IF(ISTEXT(IF(ISNUMBER(L30),MAX(-L30,0),"")),ISTEXT(M30),ISNUMBER(M30)),M30=IF(ISNUMBER(L30),MAX(-L30,0),""),IF(ISTEXT(IF(ISNUMBER(L30),MAX(L30,0),"")),ISTEXT(N30),ISNUMBER(N30)),N30=IF(ISNUMBER(L30),MAX(L30,0),""),ISTEXT(O30),O30=IF(I30="未確認","時点未確認",IF(D30="未確認","実棚未確認",IF(AND(F30="必要",G30="未確認"),"再数待ち",IF(B30="未確認","帳簿未確認",IF(C30&lt;0,"帳簿負数",IF(L30=0,"一致","差異あり"))))))),0,1))))</f>
        <v>0</v>
      </c>
    </row>
    <row r="31" customFormat="false" ht="32" hidden="false" customHeight="true" outlineLevel="0" collapsed="false">
      <c r="A31" s="9"/>
      <c r="B31" s="10"/>
      <c r="C31" s="11"/>
      <c r="D31" s="10"/>
      <c r="E31" s="11"/>
      <c r="F31" s="10"/>
      <c r="G31" s="10"/>
      <c r="H31" s="11"/>
      <c r="I31" s="10"/>
      <c r="J31" s="4"/>
      <c r="K31" s="5" t="str">
        <f aca="false">IF(P31="","",IF(Q31&lt;&gt;0,NA(),IF(OR(I31="未確認",D31="未確認",AND(F31="必要",G31="未確認")),"",IF(F31="必要",H31,E31))))</f>
        <v/>
      </c>
      <c r="L31" s="5" t="str">
        <f aca="false">IF(P31="","",IF(Q31&lt;&gt;0,NA(),IF(OR(B31="未確認",C31&lt;0,NOT(ISNUMBER(K31))),"",K31-C31)))</f>
        <v/>
      </c>
      <c r="M31" s="5" t="str">
        <f aca="false">IF(P31="","",IF(Q31&lt;&gt;0,NA(),IF(ISNUMBER(L31),MAX(-L31,0),"")))</f>
        <v/>
      </c>
      <c r="N31" s="5" t="str">
        <f aca="false">IF(P31="","",IF(Q31&lt;&gt;0,NA(),IF(ISNUMBER(L31),MAX(L31,0),"")))</f>
        <v/>
      </c>
      <c r="O31" s="1" t="str">
        <f aca="false">IF(P31="","",IF(Q31&lt;&gt;0,NA(),IF(I31="未確認","時点未確認",IF(D31="未確認","実棚未確認",IF(AND(F31="必要",G31="未確認"),"再数待ち",IF(B31="未確認","帳簿未確認",IF(C31&lt;0,"帳簿負数",IF(L31=0,"一致","差異あり"))))))))</f>
        <v/>
      </c>
      <c r="P31" s="1" t="str">
        <f aca="false">IF(COUNTA(A31:J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帳簿区分を確認",IF(AND(B31="確認済",NOT(IF(ISNUMBER(C31),AND(C31&gt;=-1000000,C31&lt;=1000000,C31=INT(C31)),FALSE()))),"確認済帳簿は±100万個の整数で必須",IF(AND(B31="未確認",COUNTA(C31)&gt;0),"未確認帳簿は空欄",IF(NOT(OR(D31="確認済",D31="未確認")),"初回区分を確認",IF(AND(D31="確認済",NOT(IF(ISNUMBER(E31),AND(E31&gt;=0,E31&lt;=1000000,E31=INT(E31)),FALSE()))),"確認済初回は0〜100万個の整数で必須",IF(AND(D31="未確認",COUNTA(E31)&gt;0),"未確認初回は空欄",IF(NOT(OR(F31="不要",F31="必要")),"再数要否を確認",IF(AND(F31="必要",D31&lt;&gt;"確認済"),"再数には初回確認済みが必須",IF(AND(F31="不要",OR(G31&lt;&gt;"対象外",COUNTA(H31)&gt;0)),"再数不要は対象外/数量空欄",IF(AND(F31="必要",NOT(OR(G31="確認済",G31="未確認"))),"必要な再数区分を確認",IF(AND(F31="必要",G31="確認済",NOT(IF(ISNUMBER(H31),AND(H31&gt;=0,H31&lt;=1000000,H31=INT(H31)),FALSE()))),"確認済再数は0〜100万個の整数で必須",IF(AND(F31="必要",G31="未確認",COUNTA(H31)&gt;0),"未確認再数は空欄",IF(NOT(OR(I31="確認済",I31="未確認")),"時点照合を確認",IF(NOT(IF(ISNUMBER(J31),AND(J31&gt;=43831,J31&lt;=73050,J31=INT(J31)),FALSE())),"確認日は時刻なしで必須",IF(OR(J31&lt;棚卸集計!$B$3,J31&gt;棚卸集計!$E$3),"棚卸基準日≦確認日≦確認基準日","確認済み"))))))))))))))))))</f>
        <v/>
      </c>
      <c r="Q31" s="1" t="str">
        <f aca="false">IF(P31="","",IF(P31="確認済み",0,1))</f>
        <v/>
      </c>
      <c r="R31" s="1" t="n">
        <f aca="false">IF(COUNTA(A31:J31)=0,IF(AND(P31="",Q31="",K31="",L31="",M31="",N31="",O31=""),0,1),IF(NOT(AND(ISTEXT(P31),P31=IF(COUNTA(A31:J31)=0,"",IF(NOT(AND(ISTEXT(A31),LEN(A31)=8,EXACT(LEFT(A31,4),"SKU-"),ISNUMBER(FIND(MID(A31,5,1)&amp;"x","0x1x2x3x4x5x6x7x8x9x")),ISNUMBER(FIND(MID(A31,6,1)&amp;"x","0x1x2x3x4x5x6x7x8x9x")),ISNUMBER(FIND(MID(A31,7,1)&amp;"x","0x1x2x3x4x5x6x7x8x9x")),ISNUMBER(FIND(MID(A31,8,1)&amp;"x","0x1x2x3x4x5x6x7x8x9x")))),"IDはSKU-と半角数字4桁",IF(COUNTIFS($A$8:$A$57,A31)&gt;1,"品目IDが重複",IF(NOT(OR(B31="確認済",B31="未確認")),"帳簿区分を確認",IF(AND(B31="確認済",NOT(IF(ISNUMBER(C31),AND(C31&gt;=-1000000,C31&lt;=1000000,C31=INT(C31)),FALSE()))),"確認済帳簿は±100万個の整数で必須",IF(AND(B31="未確認",COUNTA(C31)&gt;0),"未確認帳簿は空欄",IF(NOT(OR(D31="確認済",D31="未確認")),"初回区分を確認",IF(AND(D31="確認済",NOT(IF(ISNUMBER(E31),AND(E31&gt;=0,E31&lt;=1000000,E31=INT(E31)),FALSE()))),"確認済初回は0〜100万個の整数で必須",IF(AND(D31="未確認",COUNTA(E31)&gt;0),"未確認初回は空欄",IF(NOT(OR(F31="不要",F31="必要")),"再数要否を確認",IF(AND(F31="必要",D31&lt;&gt;"確認済"),"再数には初回確認済みが必須",IF(AND(F31="不要",OR(G31&lt;&gt;"対象外",COUNTA(H31)&gt;0)),"再数不要は対象外/数量空欄",IF(AND(F31="必要",NOT(OR(G31="確認済",G31="未確認"))),"必要な再数区分を確認",IF(AND(F31="必要",G31="確認済",NOT(IF(ISNUMBER(H31),AND(H31&gt;=0,H31&lt;=1000000,H31=INT(H31)),FALSE()))),"確認済再数は0〜100万個の整数で必須",IF(AND(F31="必要",G31="未確認",COUNTA(H31)&gt;0),"未確認再数は空欄",IF(NOT(OR(I31="確認済",I31="未確認")),"時点照合を確認",IF(NOT(IF(ISNUMBER(J31),AND(J31&gt;=43831,J31&lt;=73050,J31=INT(J31)),FALSE())),"確認日は時刻なしで必須",IF(OR(J31&lt;棚卸集計!$B$3,J31&gt;棚卸集計!$E$3),"棚卸基準日≦確認日≦確認基準日","確認済み")))))))))))))))))),ISNUMBER(Q31),Q31=IF(P31="確認済み",0,1))),1,IF(Q31&lt;&gt;0,0,IF(AND(IF(ISTEXT(IF(OR(I31="未確認",D31="未確認",AND(F31="必要",G31="未確認")),"",IF(F31="必要",H31,E31))),ISTEXT(K31),ISNUMBER(K31)),K31=IF(OR(I31="未確認",D31="未確認",AND(F31="必要",G31="未確認")),"",IF(F31="必要",H31,E31)),IF(ISTEXT(IF(OR(B31="未確認",C31&lt;0,NOT(ISNUMBER(K31))),"",K31-C31)),ISTEXT(L31),ISNUMBER(L31)),L31=IF(OR(B31="未確認",C31&lt;0,NOT(ISNUMBER(K31))),"",K31-C31),IF(ISTEXT(IF(ISNUMBER(L31),MAX(-L31,0),"")),ISTEXT(M31),ISNUMBER(M31)),M31=IF(ISNUMBER(L31),MAX(-L31,0),""),IF(ISTEXT(IF(ISNUMBER(L31),MAX(L31,0),"")),ISTEXT(N31),ISNUMBER(N31)),N31=IF(ISNUMBER(L31),MAX(L31,0),""),ISTEXT(O31),O31=IF(I31="未確認","時点未確認",IF(D31="未確認","実棚未確認",IF(AND(F31="必要",G31="未確認"),"再数待ち",IF(B31="未確認","帳簿未確認",IF(C31&lt;0,"帳簿負数",IF(L31=0,"一致","差異あり"))))))),0,1))))</f>
        <v>0</v>
      </c>
    </row>
    <row r="32" customFormat="false" ht="32" hidden="false" customHeight="true" outlineLevel="0" collapsed="false">
      <c r="A32" s="9"/>
      <c r="B32" s="10"/>
      <c r="C32" s="11"/>
      <c r="D32" s="10"/>
      <c r="E32" s="11"/>
      <c r="F32" s="10"/>
      <c r="G32" s="10"/>
      <c r="H32" s="11"/>
      <c r="I32" s="10"/>
      <c r="J32" s="4"/>
      <c r="K32" s="5" t="str">
        <f aca="false">IF(P32="","",IF(Q32&lt;&gt;0,NA(),IF(OR(I32="未確認",D32="未確認",AND(F32="必要",G32="未確認")),"",IF(F32="必要",H32,E32))))</f>
        <v/>
      </c>
      <c r="L32" s="5" t="str">
        <f aca="false">IF(P32="","",IF(Q32&lt;&gt;0,NA(),IF(OR(B32="未確認",C32&lt;0,NOT(ISNUMBER(K32))),"",K32-C32)))</f>
        <v/>
      </c>
      <c r="M32" s="5" t="str">
        <f aca="false">IF(P32="","",IF(Q32&lt;&gt;0,NA(),IF(ISNUMBER(L32),MAX(-L32,0),"")))</f>
        <v/>
      </c>
      <c r="N32" s="5" t="str">
        <f aca="false">IF(P32="","",IF(Q32&lt;&gt;0,NA(),IF(ISNUMBER(L32),MAX(L32,0),"")))</f>
        <v/>
      </c>
      <c r="O32" s="1" t="str">
        <f aca="false">IF(P32="","",IF(Q32&lt;&gt;0,NA(),IF(I32="未確認","時点未確認",IF(D32="未確認","実棚未確認",IF(AND(F32="必要",G32="未確認"),"再数待ち",IF(B32="未確認","帳簿未確認",IF(C32&lt;0,"帳簿負数",IF(L32=0,"一致","差異あり"))))))))</f>
        <v/>
      </c>
      <c r="P32" s="1" t="str">
        <f aca="false">IF(COUNTA(A32:J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帳簿区分を確認",IF(AND(B32="確認済",NOT(IF(ISNUMBER(C32),AND(C32&gt;=-1000000,C32&lt;=1000000,C32=INT(C32)),FALSE()))),"確認済帳簿は±100万個の整数で必須",IF(AND(B32="未確認",COUNTA(C32)&gt;0),"未確認帳簿は空欄",IF(NOT(OR(D32="確認済",D32="未確認")),"初回区分を確認",IF(AND(D32="確認済",NOT(IF(ISNUMBER(E32),AND(E32&gt;=0,E32&lt;=1000000,E32=INT(E32)),FALSE()))),"確認済初回は0〜100万個の整数で必須",IF(AND(D32="未確認",COUNTA(E32)&gt;0),"未確認初回は空欄",IF(NOT(OR(F32="不要",F32="必要")),"再数要否を確認",IF(AND(F32="必要",D32&lt;&gt;"確認済"),"再数には初回確認済みが必須",IF(AND(F32="不要",OR(G32&lt;&gt;"対象外",COUNTA(H32)&gt;0)),"再数不要は対象外/数量空欄",IF(AND(F32="必要",NOT(OR(G32="確認済",G32="未確認"))),"必要な再数区分を確認",IF(AND(F32="必要",G32="確認済",NOT(IF(ISNUMBER(H32),AND(H32&gt;=0,H32&lt;=1000000,H32=INT(H32)),FALSE()))),"確認済再数は0〜100万個の整数で必須",IF(AND(F32="必要",G32="未確認",COUNTA(H32)&gt;0),"未確認再数は空欄",IF(NOT(OR(I32="確認済",I32="未確認")),"時点照合を確認",IF(NOT(IF(ISNUMBER(J32),AND(J32&gt;=43831,J32&lt;=73050,J32=INT(J32)),FALSE())),"確認日は時刻なしで必須",IF(OR(J32&lt;棚卸集計!$B$3,J32&gt;棚卸集計!$E$3),"棚卸基準日≦確認日≦確認基準日","確認済み"))))))))))))))))))</f>
        <v/>
      </c>
      <c r="Q32" s="1" t="str">
        <f aca="false">IF(P32="","",IF(P32="確認済み",0,1))</f>
        <v/>
      </c>
      <c r="R32" s="1" t="n">
        <f aca="false">IF(COUNTA(A32:J32)=0,IF(AND(P32="",Q32="",K32="",L32="",M32="",N32="",O32=""),0,1),IF(NOT(AND(ISTEXT(P32),P32=IF(COUNTA(A32:J32)=0,"",IF(NOT(AND(ISTEXT(A32),LEN(A32)=8,EXACT(LEFT(A32,4),"SKU-"),ISNUMBER(FIND(MID(A32,5,1)&amp;"x","0x1x2x3x4x5x6x7x8x9x")),ISNUMBER(FIND(MID(A32,6,1)&amp;"x","0x1x2x3x4x5x6x7x8x9x")),ISNUMBER(FIND(MID(A32,7,1)&amp;"x","0x1x2x3x4x5x6x7x8x9x")),ISNUMBER(FIND(MID(A32,8,1)&amp;"x","0x1x2x3x4x5x6x7x8x9x")))),"IDはSKU-と半角数字4桁",IF(COUNTIFS($A$8:$A$57,A32)&gt;1,"品目IDが重複",IF(NOT(OR(B32="確認済",B32="未確認")),"帳簿区分を確認",IF(AND(B32="確認済",NOT(IF(ISNUMBER(C32),AND(C32&gt;=-1000000,C32&lt;=1000000,C32=INT(C32)),FALSE()))),"確認済帳簿は±100万個の整数で必須",IF(AND(B32="未確認",COUNTA(C32)&gt;0),"未確認帳簿は空欄",IF(NOT(OR(D32="確認済",D32="未確認")),"初回区分を確認",IF(AND(D32="確認済",NOT(IF(ISNUMBER(E32),AND(E32&gt;=0,E32&lt;=1000000,E32=INT(E32)),FALSE()))),"確認済初回は0〜100万個の整数で必須",IF(AND(D32="未確認",COUNTA(E32)&gt;0),"未確認初回は空欄",IF(NOT(OR(F32="不要",F32="必要")),"再数要否を確認",IF(AND(F32="必要",D32&lt;&gt;"確認済"),"再数には初回確認済みが必須",IF(AND(F32="不要",OR(G32&lt;&gt;"対象外",COUNTA(H32)&gt;0)),"再数不要は対象外/数量空欄",IF(AND(F32="必要",NOT(OR(G32="確認済",G32="未確認"))),"必要な再数区分を確認",IF(AND(F32="必要",G32="確認済",NOT(IF(ISNUMBER(H32),AND(H32&gt;=0,H32&lt;=1000000,H32=INT(H32)),FALSE()))),"確認済再数は0〜100万個の整数で必須",IF(AND(F32="必要",G32="未確認",COUNTA(H32)&gt;0),"未確認再数は空欄",IF(NOT(OR(I32="確認済",I32="未確認")),"時点照合を確認",IF(NOT(IF(ISNUMBER(J32),AND(J32&gt;=43831,J32&lt;=73050,J32=INT(J32)),FALSE())),"確認日は時刻なしで必須",IF(OR(J32&lt;棚卸集計!$B$3,J32&gt;棚卸集計!$E$3),"棚卸基準日≦確認日≦確認基準日","確認済み")))))))))))))))))),ISNUMBER(Q32),Q32=IF(P32="確認済み",0,1))),1,IF(Q32&lt;&gt;0,0,IF(AND(IF(ISTEXT(IF(OR(I32="未確認",D32="未確認",AND(F32="必要",G32="未確認")),"",IF(F32="必要",H32,E32))),ISTEXT(K32),ISNUMBER(K32)),K32=IF(OR(I32="未確認",D32="未確認",AND(F32="必要",G32="未確認")),"",IF(F32="必要",H32,E32)),IF(ISTEXT(IF(OR(B32="未確認",C32&lt;0,NOT(ISNUMBER(K32))),"",K32-C32)),ISTEXT(L32),ISNUMBER(L32)),L32=IF(OR(B32="未確認",C32&lt;0,NOT(ISNUMBER(K32))),"",K32-C32),IF(ISTEXT(IF(ISNUMBER(L32),MAX(-L32,0),"")),ISTEXT(M32),ISNUMBER(M32)),M32=IF(ISNUMBER(L32),MAX(-L32,0),""),IF(ISTEXT(IF(ISNUMBER(L32),MAX(L32,0),"")),ISTEXT(N32),ISNUMBER(N32)),N32=IF(ISNUMBER(L32),MAX(L32,0),""),ISTEXT(O32),O32=IF(I32="未確認","時点未確認",IF(D32="未確認","実棚未確認",IF(AND(F32="必要",G32="未確認"),"再数待ち",IF(B32="未確認","帳簿未確認",IF(C32&lt;0,"帳簿負数",IF(L32=0,"一致","差異あり"))))))),0,1))))</f>
        <v>0</v>
      </c>
    </row>
    <row r="33" customFormat="false" ht="32" hidden="false" customHeight="true" outlineLevel="0" collapsed="false">
      <c r="A33" s="9"/>
      <c r="B33" s="10"/>
      <c r="C33" s="11"/>
      <c r="D33" s="10"/>
      <c r="E33" s="11"/>
      <c r="F33" s="10"/>
      <c r="G33" s="10"/>
      <c r="H33" s="11"/>
      <c r="I33" s="10"/>
      <c r="J33" s="4"/>
      <c r="K33" s="5" t="str">
        <f aca="false">IF(P33="","",IF(Q33&lt;&gt;0,NA(),IF(OR(I33="未確認",D33="未確認",AND(F33="必要",G33="未確認")),"",IF(F33="必要",H33,E33))))</f>
        <v/>
      </c>
      <c r="L33" s="5" t="str">
        <f aca="false">IF(P33="","",IF(Q33&lt;&gt;0,NA(),IF(OR(B33="未確認",C33&lt;0,NOT(ISNUMBER(K33))),"",K33-C33)))</f>
        <v/>
      </c>
      <c r="M33" s="5" t="str">
        <f aca="false">IF(P33="","",IF(Q33&lt;&gt;0,NA(),IF(ISNUMBER(L33),MAX(-L33,0),"")))</f>
        <v/>
      </c>
      <c r="N33" s="5" t="str">
        <f aca="false">IF(P33="","",IF(Q33&lt;&gt;0,NA(),IF(ISNUMBER(L33),MAX(L33,0),"")))</f>
        <v/>
      </c>
      <c r="O33" s="1" t="str">
        <f aca="false">IF(P33="","",IF(Q33&lt;&gt;0,NA(),IF(I33="未確認","時点未確認",IF(D33="未確認","実棚未確認",IF(AND(F33="必要",G33="未確認"),"再数待ち",IF(B33="未確認","帳簿未確認",IF(C33&lt;0,"帳簿負数",IF(L33=0,"一致","差異あり"))))))))</f>
        <v/>
      </c>
      <c r="P33" s="1" t="str">
        <f aca="false">IF(COUNTA(A33:J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帳簿区分を確認",IF(AND(B33="確認済",NOT(IF(ISNUMBER(C33),AND(C33&gt;=-1000000,C33&lt;=1000000,C33=INT(C33)),FALSE()))),"確認済帳簿は±100万個の整数で必須",IF(AND(B33="未確認",COUNTA(C33)&gt;0),"未確認帳簿は空欄",IF(NOT(OR(D33="確認済",D33="未確認")),"初回区分を確認",IF(AND(D33="確認済",NOT(IF(ISNUMBER(E33),AND(E33&gt;=0,E33&lt;=1000000,E33=INT(E33)),FALSE()))),"確認済初回は0〜100万個の整数で必須",IF(AND(D33="未確認",COUNTA(E33)&gt;0),"未確認初回は空欄",IF(NOT(OR(F33="不要",F33="必要")),"再数要否を確認",IF(AND(F33="必要",D33&lt;&gt;"確認済"),"再数には初回確認済みが必須",IF(AND(F33="不要",OR(G33&lt;&gt;"対象外",COUNTA(H33)&gt;0)),"再数不要は対象外/数量空欄",IF(AND(F33="必要",NOT(OR(G33="確認済",G33="未確認"))),"必要な再数区分を確認",IF(AND(F33="必要",G33="確認済",NOT(IF(ISNUMBER(H33),AND(H33&gt;=0,H33&lt;=1000000,H33=INT(H33)),FALSE()))),"確認済再数は0〜100万個の整数で必須",IF(AND(F33="必要",G33="未確認",COUNTA(H33)&gt;0),"未確認再数は空欄",IF(NOT(OR(I33="確認済",I33="未確認")),"時点照合を確認",IF(NOT(IF(ISNUMBER(J33),AND(J33&gt;=43831,J33&lt;=73050,J33=INT(J33)),FALSE())),"確認日は時刻なしで必須",IF(OR(J33&lt;棚卸集計!$B$3,J33&gt;棚卸集計!$E$3),"棚卸基準日≦確認日≦確認基準日","確認済み"))))))))))))))))))</f>
        <v/>
      </c>
      <c r="Q33" s="1" t="str">
        <f aca="false">IF(P33="","",IF(P33="確認済み",0,1))</f>
        <v/>
      </c>
      <c r="R33" s="1" t="n">
        <f aca="false">IF(COUNTA(A33:J33)=0,IF(AND(P33="",Q33="",K33="",L33="",M33="",N33="",O33=""),0,1),IF(NOT(AND(ISTEXT(P33),P33=IF(COUNTA(A33:J33)=0,"",IF(NOT(AND(ISTEXT(A33),LEN(A33)=8,EXACT(LEFT(A33,4),"SKU-"),ISNUMBER(FIND(MID(A33,5,1)&amp;"x","0x1x2x3x4x5x6x7x8x9x")),ISNUMBER(FIND(MID(A33,6,1)&amp;"x","0x1x2x3x4x5x6x7x8x9x")),ISNUMBER(FIND(MID(A33,7,1)&amp;"x","0x1x2x3x4x5x6x7x8x9x")),ISNUMBER(FIND(MID(A33,8,1)&amp;"x","0x1x2x3x4x5x6x7x8x9x")))),"IDはSKU-と半角数字4桁",IF(COUNTIFS($A$8:$A$57,A33)&gt;1,"品目IDが重複",IF(NOT(OR(B33="確認済",B33="未確認")),"帳簿区分を確認",IF(AND(B33="確認済",NOT(IF(ISNUMBER(C33),AND(C33&gt;=-1000000,C33&lt;=1000000,C33=INT(C33)),FALSE()))),"確認済帳簿は±100万個の整数で必須",IF(AND(B33="未確認",COUNTA(C33)&gt;0),"未確認帳簿は空欄",IF(NOT(OR(D33="確認済",D33="未確認")),"初回区分を確認",IF(AND(D33="確認済",NOT(IF(ISNUMBER(E33),AND(E33&gt;=0,E33&lt;=1000000,E33=INT(E33)),FALSE()))),"確認済初回は0〜100万個の整数で必須",IF(AND(D33="未確認",COUNTA(E33)&gt;0),"未確認初回は空欄",IF(NOT(OR(F33="不要",F33="必要")),"再数要否を確認",IF(AND(F33="必要",D33&lt;&gt;"確認済"),"再数には初回確認済みが必須",IF(AND(F33="不要",OR(G33&lt;&gt;"対象外",COUNTA(H33)&gt;0)),"再数不要は対象外/数量空欄",IF(AND(F33="必要",NOT(OR(G33="確認済",G33="未確認"))),"必要な再数区分を確認",IF(AND(F33="必要",G33="確認済",NOT(IF(ISNUMBER(H33),AND(H33&gt;=0,H33&lt;=1000000,H33=INT(H33)),FALSE()))),"確認済再数は0〜100万個の整数で必須",IF(AND(F33="必要",G33="未確認",COUNTA(H33)&gt;0),"未確認再数は空欄",IF(NOT(OR(I33="確認済",I33="未確認")),"時点照合を確認",IF(NOT(IF(ISNUMBER(J33),AND(J33&gt;=43831,J33&lt;=73050,J33=INT(J33)),FALSE())),"確認日は時刻なしで必須",IF(OR(J33&lt;棚卸集計!$B$3,J33&gt;棚卸集計!$E$3),"棚卸基準日≦確認日≦確認基準日","確認済み")))))))))))))))))),ISNUMBER(Q33),Q33=IF(P33="確認済み",0,1))),1,IF(Q33&lt;&gt;0,0,IF(AND(IF(ISTEXT(IF(OR(I33="未確認",D33="未確認",AND(F33="必要",G33="未確認")),"",IF(F33="必要",H33,E33))),ISTEXT(K33),ISNUMBER(K33)),K33=IF(OR(I33="未確認",D33="未確認",AND(F33="必要",G33="未確認")),"",IF(F33="必要",H33,E33)),IF(ISTEXT(IF(OR(B33="未確認",C33&lt;0,NOT(ISNUMBER(K33))),"",K33-C33)),ISTEXT(L33),ISNUMBER(L33)),L33=IF(OR(B33="未確認",C33&lt;0,NOT(ISNUMBER(K33))),"",K33-C33),IF(ISTEXT(IF(ISNUMBER(L33),MAX(-L33,0),"")),ISTEXT(M33),ISNUMBER(M33)),M33=IF(ISNUMBER(L33),MAX(-L33,0),""),IF(ISTEXT(IF(ISNUMBER(L33),MAX(L33,0),"")),ISTEXT(N33),ISNUMBER(N33)),N33=IF(ISNUMBER(L33),MAX(L33,0),""),ISTEXT(O33),O33=IF(I33="未確認","時点未確認",IF(D33="未確認","実棚未確認",IF(AND(F33="必要",G33="未確認"),"再数待ち",IF(B33="未確認","帳簿未確認",IF(C33&lt;0,"帳簿負数",IF(L33=0,"一致","差異あり"))))))),0,1))))</f>
        <v>0</v>
      </c>
    </row>
    <row r="34" customFormat="false" ht="32" hidden="false" customHeight="true" outlineLevel="0" collapsed="false">
      <c r="A34" s="9"/>
      <c r="B34" s="10"/>
      <c r="C34" s="11"/>
      <c r="D34" s="10"/>
      <c r="E34" s="11"/>
      <c r="F34" s="10"/>
      <c r="G34" s="10"/>
      <c r="H34" s="11"/>
      <c r="I34" s="10"/>
      <c r="J34" s="4"/>
      <c r="K34" s="5" t="str">
        <f aca="false">IF(P34="","",IF(Q34&lt;&gt;0,NA(),IF(OR(I34="未確認",D34="未確認",AND(F34="必要",G34="未確認")),"",IF(F34="必要",H34,E34))))</f>
        <v/>
      </c>
      <c r="L34" s="5" t="str">
        <f aca="false">IF(P34="","",IF(Q34&lt;&gt;0,NA(),IF(OR(B34="未確認",C34&lt;0,NOT(ISNUMBER(K34))),"",K34-C34)))</f>
        <v/>
      </c>
      <c r="M34" s="5" t="str">
        <f aca="false">IF(P34="","",IF(Q34&lt;&gt;0,NA(),IF(ISNUMBER(L34),MAX(-L34,0),"")))</f>
        <v/>
      </c>
      <c r="N34" s="5" t="str">
        <f aca="false">IF(P34="","",IF(Q34&lt;&gt;0,NA(),IF(ISNUMBER(L34),MAX(L34,0),"")))</f>
        <v/>
      </c>
      <c r="O34" s="1" t="str">
        <f aca="false">IF(P34="","",IF(Q34&lt;&gt;0,NA(),IF(I34="未確認","時点未確認",IF(D34="未確認","実棚未確認",IF(AND(F34="必要",G34="未確認"),"再数待ち",IF(B34="未確認","帳簿未確認",IF(C34&lt;0,"帳簿負数",IF(L34=0,"一致","差異あり"))))))))</f>
        <v/>
      </c>
      <c r="P34" s="1" t="str">
        <f aca="false">IF(COUNTA(A34:J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帳簿区分を確認",IF(AND(B34="確認済",NOT(IF(ISNUMBER(C34),AND(C34&gt;=-1000000,C34&lt;=1000000,C34=INT(C34)),FALSE()))),"確認済帳簿は±100万個の整数で必須",IF(AND(B34="未確認",COUNTA(C34)&gt;0),"未確認帳簿は空欄",IF(NOT(OR(D34="確認済",D34="未確認")),"初回区分を確認",IF(AND(D34="確認済",NOT(IF(ISNUMBER(E34),AND(E34&gt;=0,E34&lt;=1000000,E34=INT(E34)),FALSE()))),"確認済初回は0〜100万個の整数で必須",IF(AND(D34="未確認",COUNTA(E34)&gt;0),"未確認初回は空欄",IF(NOT(OR(F34="不要",F34="必要")),"再数要否を確認",IF(AND(F34="必要",D34&lt;&gt;"確認済"),"再数には初回確認済みが必須",IF(AND(F34="不要",OR(G34&lt;&gt;"対象外",COUNTA(H34)&gt;0)),"再数不要は対象外/数量空欄",IF(AND(F34="必要",NOT(OR(G34="確認済",G34="未確認"))),"必要な再数区分を確認",IF(AND(F34="必要",G34="確認済",NOT(IF(ISNUMBER(H34),AND(H34&gt;=0,H34&lt;=1000000,H34=INT(H34)),FALSE()))),"確認済再数は0〜100万個の整数で必須",IF(AND(F34="必要",G34="未確認",COUNTA(H34)&gt;0),"未確認再数は空欄",IF(NOT(OR(I34="確認済",I34="未確認")),"時点照合を確認",IF(NOT(IF(ISNUMBER(J34),AND(J34&gt;=43831,J34&lt;=73050,J34=INT(J34)),FALSE())),"確認日は時刻なしで必須",IF(OR(J34&lt;棚卸集計!$B$3,J34&gt;棚卸集計!$E$3),"棚卸基準日≦確認日≦確認基準日","確認済み"))))))))))))))))))</f>
        <v/>
      </c>
      <c r="Q34" s="1" t="str">
        <f aca="false">IF(P34="","",IF(P34="確認済み",0,1))</f>
        <v/>
      </c>
      <c r="R34" s="1" t="n">
        <f aca="false">IF(COUNTA(A34:J34)=0,IF(AND(P34="",Q34="",K34="",L34="",M34="",N34="",O34=""),0,1),IF(NOT(AND(ISTEXT(P34),P34=IF(COUNTA(A34:J34)=0,"",IF(NOT(AND(ISTEXT(A34),LEN(A34)=8,EXACT(LEFT(A34,4),"SKU-"),ISNUMBER(FIND(MID(A34,5,1)&amp;"x","0x1x2x3x4x5x6x7x8x9x")),ISNUMBER(FIND(MID(A34,6,1)&amp;"x","0x1x2x3x4x5x6x7x8x9x")),ISNUMBER(FIND(MID(A34,7,1)&amp;"x","0x1x2x3x4x5x6x7x8x9x")),ISNUMBER(FIND(MID(A34,8,1)&amp;"x","0x1x2x3x4x5x6x7x8x9x")))),"IDはSKU-と半角数字4桁",IF(COUNTIFS($A$8:$A$57,A34)&gt;1,"品目IDが重複",IF(NOT(OR(B34="確認済",B34="未確認")),"帳簿区分を確認",IF(AND(B34="確認済",NOT(IF(ISNUMBER(C34),AND(C34&gt;=-1000000,C34&lt;=1000000,C34=INT(C34)),FALSE()))),"確認済帳簿は±100万個の整数で必須",IF(AND(B34="未確認",COUNTA(C34)&gt;0),"未確認帳簿は空欄",IF(NOT(OR(D34="確認済",D34="未確認")),"初回区分を確認",IF(AND(D34="確認済",NOT(IF(ISNUMBER(E34),AND(E34&gt;=0,E34&lt;=1000000,E34=INT(E34)),FALSE()))),"確認済初回は0〜100万個の整数で必須",IF(AND(D34="未確認",COUNTA(E34)&gt;0),"未確認初回は空欄",IF(NOT(OR(F34="不要",F34="必要")),"再数要否を確認",IF(AND(F34="必要",D34&lt;&gt;"確認済"),"再数には初回確認済みが必須",IF(AND(F34="不要",OR(G34&lt;&gt;"対象外",COUNTA(H34)&gt;0)),"再数不要は対象外/数量空欄",IF(AND(F34="必要",NOT(OR(G34="確認済",G34="未確認"))),"必要な再数区分を確認",IF(AND(F34="必要",G34="確認済",NOT(IF(ISNUMBER(H34),AND(H34&gt;=0,H34&lt;=1000000,H34=INT(H34)),FALSE()))),"確認済再数は0〜100万個の整数で必須",IF(AND(F34="必要",G34="未確認",COUNTA(H34)&gt;0),"未確認再数は空欄",IF(NOT(OR(I34="確認済",I34="未確認")),"時点照合を確認",IF(NOT(IF(ISNUMBER(J34),AND(J34&gt;=43831,J34&lt;=73050,J34=INT(J34)),FALSE())),"確認日は時刻なしで必須",IF(OR(J34&lt;棚卸集計!$B$3,J34&gt;棚卸集計!$E$3),"棚卸基準日≦確認日≦確認基準日","確認済み")))))))))))))))))),ISNUMBER(Q34),Q34=IF(P34="確認済み",0,1))),1,IF(Q34&lt;&gt;0,0,IF(AND(IF(ISTEXT(IF(OR(I34="未確認",D34="未確認",AND(F34="必要",G34="未確認")),"",IF(F34="必要",H34,E34))),ISTEXT(K34),ISNUMBER(K34)),K34=IF(OR(I34="未確認",D34="未確認",AND(F34="必要",G34="未確認")),"",IF(F34="必要",H34,E34)),IF(ISTEXT(IF(OR(B34="未確認",C34&lt;0,NOT(ISNUMBER(K34))),"",K34-C34)),ISTEXT(L34),ISNUMBER(L34)),L34=IF(OR(B34="未確認",C34&lt;0,NOT(ISNUMBER(K34))),"",K34-C34),IF(ISTEXT(IF(ISNUMBER(L34),MAX(-L34,0),"")),ISTEXT(M34),ISNUMBER(M34)),M34=IF(ISNUMBER(L34),MAX(-L34,0),""),IF(ISTEXT(IF(ISNUMBER(L34),MAX(L34,0),"")),ISTEXT(N34),ISNUMBER(N34)),N34=IF(ISNUMBER(L34),MAX(L34,0),""),ISTEXT(O34),O34=IF(I34="未確認","時点未確認",IF(D34="未確認","実棚未確認",IF(AND(F34="必要",G34="未確認"),"再数待ち",IF(B34="未確認","帳簿未確認",IF(C34&lt;0,"帳簿負数",IF(L34=0,"一致","差異あり"))))))),0,1))))</f>
        <v>0</v>
      </c>
    </row>
    <row r="35" customFormat="false" ht="32" hidden="false" customHeight="true" outlineLevel="0" collapsed="false">
      <c r="A35" s="9"/>
      <c r="B35" s="10"/>
      <c r="C35" s="11"/>
      <c r="D35" s="10"/>
      <c r="E35" s="11"/>
      <c r="F35" s="10"/>
      <c r="G35" s="10"/>
      <c r="H35" s="11"/>
      <c r="I35" s="10"/>
      <c r="J35" s="4"/>
      <c r="K35" s="5" t="str">
        <f aca="false">IF(P35="","",IF(Q35&lt;&gt;0,NA(),IF(OR(I35="未確認",D35="未確認",AND(F35="必要",G35="未確認")),"",IF(F35="必要",H35,E35))))</f>
        <v/>
      </c>
      <c r="L35" s="5" t="str">
        <f aca="false">IF(P35="","",IF(Q35&lt;&gt;0,NA(),IF(OR(B35="未確認",C35&lt;0,NOT(ISNUMBER(K35))),"",K35-C35)))</f>
        <v/>
      </c>
      <c r="M35" s="5" t="str">
        <f aca="false">IF(P35="","",IF(Q35&lt;&gt;0,NA(),IF(ISNUMBER(L35),MAX(-L35,0),"")))</f>
        <v/>
      </c>
      <c r="N35" s="5" t="str">
        <f aca="false">IF(P35="","",IF(Q35&lt;&gt;0,NA(),IF(ISNUMBER(L35),MAX(L35,0),"")))</f>
        <v/>
      </c>
      <c r="O35" s="1" t="str">
        <f aca="false">IF(P35="","",IF(Q35&lt;&gt;0,NA(),IF(I35="未確認","時点未確認",IF(D35="未確認","実棚未確認",IF(AND(F35="必要",G35="未確認"),"再数待ち",IF(B35="未確認","帳簿未確認",IF(C35&lt;0,"帳簿負数",IF(L35=0,"一致","差異あり"))))))))</f>
        <v/>
      </c>
      <c r="P35" s="1" t="str">
        <f aca="false">IF(COUNTA(A35:J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帳簿区分を確認",IF(AND(B35="確認済",NOT(IF(ISNUMBER(C35),AND(C35&gt;=-1000000,C35&lt;=1000000,C35=INT(C35)),FALSE()))),"確認済帳簿は±100万個の整数で必須",IF(AND(B35="未確認",COUNTA(C35)&gt;0),"未確認帳簿は空欄",IF(NOT(OR(D35="確認済",D35="未確認")),"初回区分を確認",IF(AND(D35="確認済",NOT(IF(ISNUMBER(E35),AND(E35&gt;=0,E35&lt;=1000000,E35=INT(E35)),FALSE()))),"確認済初回は0〜100万個の整数で必須",IF(AND(D35="未確認",COUNTA(E35)&gt;0),"未確認初回は空欄",IF(NOT(OR(F35="不要",F35="必要")),"再数要否を確認",IF(AND(F35="必要",D35&lt;&gt;"確認済"),"再数には初回確認済みが必須",IF(AND(F35="不要",OR(G35&lt;&gt;"対象外",COUNTA(H35)&gt;0)),"再数不要は対象外/数量空欄",IF(AND(F35="必要",NOT(OR(G35="確認済",G35="未確認"))),"必要な再数区分を確認",IF(AND(F35="必要",G35="確認済",NOT(IF(ISNUMBER(H35),AND(H35&gt;=0,H35&lt;=1000000,H35=INT(H35)),FALSE()))),"確認済再数は0〜100万個の整数で必須",IF(AND(F35="必要",G35="未確認",COUNTA(H35)&gt;0),"未確認再数は空欄",IF(NOT(OR(I35="確認済",I35="未確認")),"時点照合を確認",IF(NOT(IF(ISNUMBER(J35),AND(J35&gt;=43831,J35&lt;=73050,J35=INT(J35)),FALSE())),"確認日は時刻なしで必須",IF(OR(J35&lt;棚卸集計!$B$3,J35&gt;棚卸集計!$E$3),"棚卸基準日≦確認日≦確認基準日","確認済み"))))))))))))))))))</f>
        <v/>
      </c>
      <c r="Q35" s="1" t="str">
        <f aca="false">IF(P35="","",IF(P35="確認済み",0,1))</f>
        <v/>
      </c>
      <c r="R35" s="1" t="n">
        <f aca="false">IF(COUNTA(A35:J35)=0,IF(AND(P35="",Q35="",K35="",L35="",M35="",N35="",O35=""),0,1),IF(NOT(AND(ISTEXT(P35),P35=IF(COUNTA(A35:J35)=0,"",IF(NOT(AND(ISTEXT(A35),LEN(A35)=8,EXACT(LEFT(A35,4),"SKU-"),ISNUMBER(FIND(MID(A35,5,1)&amp;"x","0x1x2x3x4x5x6x7x8x9x")),ISNUMBER(FIND(MID(A35,6,1)&amp;"x","0x1x2x3x4x5x6x7x8x9x")),ISNUMBER(FIND(MID(A35,7,1)&amp;"x","0x1x2x3x4x5x6x7x8x9x")),ISNUMBER(FIND(MID(A35,8,1)&amp;"x","0x1x2x3x4x5x6x7x8x9x")))),"IDはSKU-と半角数字4桁",IF(COUNTIFS($A$8:$A$57,A35)&gt;1,"品目IDが重複",IF(NOT(OR(B35="確認済",B35="未確認")),"帳簿区分を確認",IF(AND(B35="確認済",NOT(IF(ISNUMBER(C35),AND(C35&gt;=-1000000,C35&lt;=1000000,C35=INT(C35)),FALSE()))),"確認済帳簿は±100万個の整数で必須",IF(AND(B35="未確認",COUNTA(C35)&gt;0),"未確認帳簿は空欄",IF(NOT(OR(D35="確認済",D35="未確認")),"初回区分を確認",IF(AND(D35="確認済",NOT(IF(ISNUMBER(E35),AND(E35&gt;=0,E35&lt;=1000000,E35=INT(E35)),FALSE()))),"確認済初回は0〜100万個の整数で必須",IF(AND(D35="未確認",COUNTA(E35)&gt;0),"未確認初回は空欄",IF(NOT(OR(F35="不要",F35="必要")),"再数要否を確認",IF(AND(F35="必要",D35&lt;&gt;"確認済"),"再数には初回確認済みが必須",IF(AND(F35="不要",OR(G35&lt;&gt;"対象外",COUNTA(H35)&gt;0)),"再数不要は対象外/数量空欄",IF(AND(F35="必要",NOT(OR(G35="確認済",G35="未確認"))),"必要な再数区分を確認",IF(AND(F35="必要",G35="確認済",NOT(IF(ISNUMBER(H35),AND(H35&gt;=0,H35&lt;=1000000,H35=INT(H35)),FALSE()))),"確認済再数は0〜100万個の整数で必須",IF(AND(F35="必要",G35="未確認",COUNTA(H35)&gt;0),"未確認再数は空欄",IF(NOT(OR(I35="確認済",I35="未確認")),"時点照合を確認",IF(NOT(IF(ISNUMBER(J35),AND(J35&gt;=43831,J35&lt;=73050,J35=INT(J35)),FALSE())),"確認日は時刻なしで必須",IF(OR(J35&lt;棚卸集計!$B$3,J35&gt;棚卸集計!$E$3),"棚卸基準日≦確認日≦確認基準日","確認済み")))))))))))))))))),ISNUMBER(Q35),Q35=IF(P35="確認済み",0,1))),1,IF(Q35&lt;&gt;0,0,IF(AND(IF(ISTEXT(IF(OR(I35="未確認",D35="未確認",AND(F35="必要",G35="未確認")),"",IF(F35="必要",H35,E35))),ISTEXT(K35),ISNUMBER(K35)),K35=IF(OR(I35="未確認",D35="未確認",AND(F35="必要",G35="未確認")),"",IF(F35="必要",H35,E35)),IF(ISTEXT(IF(OR(B35="未確認",C35&lt;0,NOT(ISNUMBER(K35))),"",K35-C35)),ISTEXT(L35),ISNUMBER(L35)),L35=IF(OR(B35="未確認",C35&lt;0,NOT(ISNUMBER(K35))),"",K35-C35),IF(ISTEXT(IF(ISNUMBER(L35),MAX(-L35,0),"")),ISTEXT(M35),ISNUMBER(M35)),M35=IF(ISNUMBER(L35),MAX(-L35,0),""),IF(ISTEXT(IF(ISNUMBER(L35),MAX(L35,0),"")),ISTEXT(N35),ISNUMBER(N35)),N35=IF(ISNUMBER(L35),MAX(L35,0),""),ISTEXT(O35),O35=IF(I35="未確認","時点未確認",IF(D35="未確認","実棚未確認",IF(AND(F35="必要",G35="未確認"),"再数待ち",IF(B35="未確認","帳簿未確認",IF(C35&lt;0,"帳簿負数",IF(L35=0,"一致","差異あり"))))))),0,1))))</f>
        <v>0</v>
      </c>
    </row>
    <row r="36" customFormat="false" ht="32" hidden="false" customHeight="true" outlineLevel="0" collapsed="false">
      <c r="A36" s="9"/>
      <c r="B36" s="10"/>
      <c r="C36" s="11"/>
      <c r="D36" s="10"/>
      <c r="E36" s="11"/>
      <c r="F36" s="10"/>
      <c r="G36" s="10"/>
      <c r="H36" s="11"/>
      <c r="I36" s="10"/>
      <c r="J36" s="4"/>
      <c r="K36" s="5" t="str">
        <f aca="false">IF(P36="","",IF(Q36&lt;&gt;0,NA(),IF(OR(I36="未確認",D36="未確認",AND(F36="必要",G36="未確認")),"",IF(F36="必要",H36,E36))))</f>
        <v/>
      </c>
      <c r="L36" s="5" t="str">
        <f aca="false">IF(P36="","",IF(Q36&lt;&gt;0,NA(),IF(OR(B36="未確認",C36&lt;0,NOT(ISNUMBER(K36))),"",K36-C36)))</f>
        <v/>
      </c>
      <c r="M36" s="5" t="str">
        <f aca="false">IF(P36="","",IF(Q36&lt;&gt;0,NA(),IF(ISNUMBER(L36),MAX(-L36,0),"")))</f>
        <v/>
      </c>
      <c r="N36" s="5" t="str">
        <f aca="false">IF(P36="","",IF(Q36&lt;&gt;0,NA(),IF(ISNUMBER(L36),MAX(L36,0),"")))</f>
        <v/>
      </c>
      <c r="O36" s="1" t="str">
        <f aca="false">IF(P36="","",IF(Q36&lt;&gt;0,NA(),IF(I36="未確認","時点未確認",IF(D36="未確認","実棚未確認",IF(AND(F36="必要",G36="未確認"),"再数待ち",IF(B36="未確認","帳簿未確認",IF(C36&lt;0,"帳簿負数",IF(L36=0,"一致","差異あり"))))))))</f>
        <v/>
      </c>
      <c r="P36" s="1" t="str">
        <f aca="false">IF(COUNTA(A36:J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帳簿区分を確認",IF(AND(B36="確認済",NOT(IF(ISNUMBER(C36),AND(C36&gt;=-1000000,C36&lt;=1000000,C36=INT(C36)),FALSE()))),"確認済帳簿は±100万個の整数で必須",IF(AND(B36="未確認",COUNTA(C36)&gt;0),"未確認帳簿は空欄",IF(NOT(OR(D36="確認済",D36="未確認")),"初回区分を確認",IF(AND(D36="確認済",NOT(IF(ISNUMBER(E36),AND(E36&gt;=0,E36&lt;=1000000,E36=INT(E36)),FALSE()))),"確認済初回は0〜100万個の整数で必須",IF(AND(D36="未確認",COUNTA(E36)&gt;0),"未確認初回は空欄",IF(NOT(OR(F36="不要",F36="必要")),"再数要否を確認",IF(AND(F36="必要",D36&lt;&gt;"確認済"),"再数には初回確認済みが必須",IF(AND(F36="不要",OR(G36&lt;&gt;"対象外",COUNTA(H36)&gt;0)),"再数不要は対象外/数量空欄",IF(AND(F36="必要",NOT(OR(G36="確認済",G36="未確認"))),"必要な再数区分を確認",IF(AND(F36="必要",G36="確認済",NOT(IF(ISNUMBER(H36),AND(H36&gt;=0,H36&lt;=1000000,H36=INT(H36)),FALSE()))),"確認済再数は0〜100万個の整数で必須",IF(AND(F36="必要",G36="未確認",COUNTA(H36)&gt;0),"未確認再数は空欄",IF(NOT(OR(I36="確認済",I36="未確認")),"時点照合を確認",IF(NOT(IF(ISNUMBER(J36),AND(J36&gt;=43831,J36&lt;=73050,J36=INT(J36)),FALSE())),"確認日は時刻なしで必須",IF(OR(J36&lt;棚卸集計!$B$3,J36&gt;棚卸集計!$E$3),"棚卸基準日≦確認日≦確認基準日","確認済み"))))))))))))))))))</f>
        <v/>
      </c>
      <c r="Q36" s="1" t="str">
        <f aca="false">IF(P36="","",IF(P36="確認済み",0,1))</f>
        <v/>
      </c>
      <c r="R36" s="1" t="n">
        <f aca="false">IF(COUNTA(A36:J36)=0,IF(AND(P36="",Q36="",K36="",L36="",M36="",N36="",O36=""),0,1),IF(NOT(AND(ISTEXT(P36),P36=IF(COUNTA(A36:J36)=0,"",IF(NOT(AND(ISTEXT(A36),LEN(A36)=8,EXACT(LEFT(A36,4),"SKU-"),ISNUMBER(FIND(MID(A36,5,1)&amp;"x","0x1x2x3x4x5x6x7x8x9x")),ISNUMBER(FIND(MID(A36,6,1)&amp;"x","0x1x2x3x4x5x6x7x8x9x")),ISNUMBER(FIND(MID(A36,7,1)&amp;"x","0x1x2x3x4x5x6x7x8x9x")),ISNUMBER(FIND(MID(A36,8,1)&amp;"x","0x1x2x3x4x5x6x7x8x9x")))),"IDはSKU-と半角数字4桁",IF(COUNTIFS($A$8:$A$57,A36)&gt;1,"品目IDが重複",IF(NOT(OR(B36="確認済",B36="未確認")),"帳簿区分を確認",IF(AND(B36="確認済",NOT(IF(ISNUMBER(C36),AND(C36&gt;=-1000000,C36&lt;=1000000,C36=INT(C36)),FALSE()))),"確認済帳簿は±100万個の整数で必須",IF(AND(B36="未確認",COUNTA(C36)&gt;0),"未確認帳簿は空欄",IF(NOT(OR(D36="確認済",D36="未確認")),"初回区分を確認",IF(AND(D36="確認済",NOT(IF(ISNUMBER(E36),AND(E36&gt;=0,E36&lt;=1000000,E36=INT(E36)),FALSE()))),"確認済初回は0〜100万個の整数で必須",IF(AND(D36="未確認",COUNTA(E36)&gt;0),"未確認初回は空欄",IF(NOT(OR(F36="不要",F36="必要")),"再数要否を確認",IF(AND(F36="必要",D36&lt;&gt;"確認済"),"再数には初回確認済みが必須",IF(AND(F36="不要",OR(G36&lt;&gt;"対象外",COUNTA(H36)&gt;0)),"再数不要は対象外/数量空欄",IF(AND(F36="必要",NOT(OR(G36="確認済",G36="未確認"))),"必要な再数区分を確認",IF(AND(F36="必要",G36="確認済",NOT(IF(ISNUMBER(H36),AND(H36&gt;=0,H36&lt;=1000000,H36=INT(H36)),FALSE()))),"確認済再数は0〜100万個の整数で必須",IF(AND(F36="必要",G36="未確認",COUNTA(H36)&gt;0),"未確認再数は空欄",IF(NOT(OR(I36="確認済",I36="未確認")),"時点照合を確認",IF(NOT(IF(ISNUMBER(J36),AND(J36&gt;=43831,J36&lt;=73050,J36=INT(J36)),FALSE())),"確認日は時刻なしで必須",IF(OR(J36&lt;棚卸集計!$B$3,J36&gt;棚卸集計!$E$3),"棚卸基準日≦確認日≦確認基準日","確認済み")))))))))))))))))),ISNUMBER(Q36),Q36=IF(P36="確認済み",0,1))),1,IF(Q36&lt;&gt;0,0,IF(AND(IF(ISTEXT(IF(OR(I36="未確認",D36="未確認",AND(F36="必要",G36="未確認")),"",IF(F36="必要",H36,E36))),ISTEXT(K36),ISNUMBER(K36)),K36=IF(OR(I36="未確認",D36="未確認",AND(F36="必要",G36="未確認")),"",IF(F36="必要",H36,E36)),IF(ISTEXT(IF(OR(B36="未確認",C36&lt;0,NOT(ISNUMBER(K36))),"",K36-C36)),ISTEXT(L36),ISNUMBER(L36)),L36=IF(OR(B36="未確認",C36&lt;0,NOT(ISNUMBER(K36))),"",K36-C36),IF(ISTEXT(IF(ISNUMBER(L36),MAX(-L36,0),"")),ISTEXT(M36),ISNUMBER(M36)),M36=IF(ISNUMBER(L36),MAX(-L36,0),""),IF(ISTEXT(IF(ISNUMBER(L36),MAX(L36,0),"")),ISTEXT(N36),ISNUMBER(N36)),N36=IF(ISNUMBER(L36),MAX(L36,0),""),ISTEXT(O36),O36=IF(I36="未確認","時点未確認",IF(D36="未確認","実棚未確認",IF(AND(F36="必要",G36="未確認"),"再数待ち",IF(B36="未確認","帳簿未確認",IF(C36&lt;0,"帳簿負数",IF(L36=0,"一致","差異あり"))))))),0,1))))</f>
        <v>0</v>
      </c>
    </row>
    <row r="37" customFormat="false" ht="32" hidden="false" customHeight="true" outlineLevel="0" collapsed="false">
      <c r="A37" s="9"/>
      <c r="B37" s="10"/>
      <c r="C37" s="11"/>
      <c r="D37" s="10"/>
      <c r="E37" s="11"/>
      <c r="F37" s="10"/>
      <c r="G37" s="10"/>
      <c r="H37" s="11"/>
      <c r="I37" s="10"/>
      <c r="J37" s="4"/>
      <c r="K37" s="5" t="str">
        <f aca="false">IF(P37="","",IF(Q37&lt;&gt;0,NA(),IF(OR(I37="未確認",D37="未確認",AND(F37="必要",G37="未確認")),"",IF(F37="必要",H37,E37))))</f>
        <v/>
      </c>
      <c r="L37" s="5" t="str">
        <f aca="false">IF(P37="","",IF(Q37&lt;&gt;0,NA(),IF(OR(B37="未確認",C37&lt;0,NOT(ISNUMBER(K37))),"",K37-C37)))</f>
        <v/>
      </c>
      <c r="M37" s="5" t="str">
        <f aca="false">IF(P37="","",IF(Q37&lt;&gt;0,NA(),IF(ISNUMBER(L37),MAX(-L37,0),"")))</f>
        <v/>
      </c>
      <c r="N37" s="5" t="str">
        <f aca="false">IF(P37="","",IF(Q37&lt;&gt;0,NA(),IF(ISNUMBER(L37),MAX(L37,0),"")))</f>
        <v/>
      </c>
      <c r="O37" s="1" t="str">
        <f aca="false">IF(P37="","",IF(Q37&lt;&gt;0,NA(),IF(I37="未確認","時点未確認",IF(D37="未確認","実棚未確認",IF(AND(F37="必要",G37="未確認"),"再数待ち",IF(B37="未確認","帳簿未確認",IF(C37&lt;0,"帳簿負数",IF(L37=0,"一致","差異あり"))))))))</f>
        <v/>
      </c>
      <c r="P37" s="1" t="str">
        <f aca="false">IF(COUNTA(A37:J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帳簿区分を確認",IF(AND(B37="確認済",NOT(IF(ISNUMBER(C37),AND(C37&gt;=-1000000,C37&lt;=1000000,C37=INT(C37)),FALSE()))),"確認済帳簿は±100万個の整数で必須",IF(AND(B37="未確認",COUNTA(C37)&gt;0),"未確認帳簿は空欄",IF(NOT(OR(D37="確認済",D37="未確認")),"初回区分を確認",IF(AND(D37="確認済",NOT(IF(ISNUMBER(E37),AND(E37&gt;=0,E37&lt;=1000000,E37=INT(E37)),FALSE()))),"確認済初回は0〜100万個の整数で必須",IF(AND(D37="未確認",COUNTA(E37)&gt;0),"未確認初回は空欄",IF(NOT(OR(F37="不要",F37="必要")),"再数要否を確認",IF(AND(F37="必要",D37&lt;&gt;"確認済"),"再数には初回確認済みが必須",IF(AND(F37="不要",OR(G37&lt;&gt;"対象外",COUNTA(H37)&gt;0)),"再数不要は対象外/数量空欄",IF(AND(F37="必要",NOT(OR(G37="確認済",G37="未確認"))),"必要な再数区分を確認",IF(AND(F37="必要",G37="確認済",NOT(IF(ISNUMBER(H37),AND(H37&gt;=0,H37&lt;=1000000,H37=INT(H37)),FALSE()))),"確認済再数は0〜100万個の整数で必須",IF(AND(F37="必要",G37="未確認",COUNTA(H37)&gt;0),"未確認再数は空欄",IF(NOT(OR(I37="確認済",I37="未確認")),"時点照合を確認",IF(NOT(IF(ISNUMBER(J37),AND(J37&gt;=43831,J37&lt;=73050,J37=INT(J37)),FALSE())),"確認日は時刻なしで必須",IF(OR(J37&lt;棚卸集計!$B$3,J37&gt;棚卸集計!$E$3),"棚卸基準日≦確認日≦確認基準日","確認済み"))))))))))))))))))</f>
        <v/>
      </c>
      <c r="Q37" s="1" t="str">
        <f aca="false">IF(P37="","",IF(P37="確認済み",0,1))</f>
        <v/>
      </c>
      <c r="R37" s="1" t="n">
        <f aca="false">IF(COUNTA(A37:J37)=0,IF(AND(P37="",Q37="",K37="",L37="",M37="",N37="",O37=""),0,1),IF(NOT(AND(ISTEXT(P37),P37=IF(COUNTA(A37:J37)=0,"",IF(NOT(AND(ISTEXT(A37),LEN(A37)=8,EXACT(LEFT(A37,4),"SKU-"),ISNUMBER(FIND(MID(A37,5,1)&amp;"x","0x1x2x3x4x5x6x7x8x9x")),ISNUMBER(FIND(MID(A37,6,1)&amp;"x","0x1x2x3x4x5x6x7x8x9x")),ISNUMBER(FIND(MID(A37,7,1)&amp;"x","0x1x2x3x4x5x6x7x8x9x")),ISNUMBER(FIND(MID(A37,8,1)&amp;"x","0x1x2x3x4x5x6x7x8x9x")))),"IDはSKU-と半角数字4桁",IF(COUNTIFS($A$8:$A$57,A37)&gt;1,"品目IDが重複",IF(NOT(OR(B37="確認済",B37="未確認")),"帳簿区分を確認",IF(AND(B37="確認済",NOT(IF(ISNUMBER(C37),AND(C37&gt;=-1000000,C37&lt;=1000000,C37=INT(C37)),FALSE()))),"確認済帳簿は±100万個の整数で必須",IF(AND(B37="未確認",COUNTA(C37)&gt;0),"未確認帳簿は空欄",IF(NOT(OR(D37="確認済",D37="未確認")),"初回区分を確認",IF(AND(D37="確認済",NOT(IF(ISNUMBER(E37),AND(E37&gt;=0,E37&lt;=1000000,E37=INT(E37)),FALSE()))),"確認済初回は0〜100万個の整数で必須",IF(AND(D37="未確認",COUNTA(E37)&gt;0),"未確認初回は空欄",IF(NOT(OR(F37="不要",F37="必要")),"再数要否を確認",IF(AND(F37="必要",D37&lt;&gt;"確認済"),"再数には初回確認済みが必須",IF(AND(F37="不要",OR(G37&lt;&gt;"対象外",COUNTA(H37)&gt;0)),"再数不要は対象外/数量空欄",IF(AND(F37="必要",NOT(OR(G37="確認済",G37="未確認"))),"必要な再数区分を確認",IF(AND(F37="必要",G37="確認済",NOT(IF(ISNUMBER(H37),AND(H37&gt;=0,H37&lt;=1000000,H37=INT(H37)),FALSE()))),"確認済再数は0〜100万個の整数で必須",IF(AND(F37="必要",G37="未確認",COUNTA(H37)&gt;0),"未確認再数は空欄",IF(NOT(OR(I37="確認済",I37="未確認")),"時点照合を確認",IF(NOT(IF(ISNUMBER(J37),AND(J37&gt;=43831,J37&lt;=73050,J37=INT(J37)),FALSE())),"確認日は時刻なしで必須",IF(OR(J37&lt;棚卸集計!$B$3,J37&gt;棚卸集計!$E$3),"棚卸基準日≦確認日≦確認基準日","確認済み")))))))))))))))))),ISNUMBER(Q37),Q37=IF(P37="確認済み",0,1))),1,IF(Q37&lt;&gt;0,0,IF(AND(IF(ISTEXT(IF(OR(I37="未確認",D37="未確認",AND(F37="必要",G37="未確認")),"",IF(F37="必要",H37,E37))),ISTEXT(K37),ISNUMBER(K37)),K37=IF(OR(I37="未確認",D37="未確認",AND(F37="必要",G37="未確認")),"",IF(F37="必要",H37,E37)),IF(ISTEXT(IF(OR(B37="未確認",C37&lt;0,NOT(ISNUMBER(K37))),"",K37-C37)),ISTEXT(L37),ISNUMBER(L37)),L37=IF(OR(B37="未確認",C37&lt;0,NOT(ISNUMBER(K37))),"",K37-C37),IF(ISTEXT(IF(ISNUMBER(L37),MAX(-L37,0),"")),ISTEXT(M37),ISNUMBER(M37)),M37=IF(ISNUMBER(L37),MAX(-L37,0),""),IF(ISTEXT(IF(ISNUMBER(L37),MAX(L37,0),"")),ISTEXT(N37),ISNUMBER(N37)),N37=IF(ISNUMBER(L37),MAX(L37,0),""),ISTEXT(O37),O37=IF(I37="未確認","時点未確認",IF(D37="未確認","実棚未確認",IF(AND(F37="必要",G37="未確認"),"再数待ち",IF(B37="未確認","帳簿未確認",IF(C37&lt;0,"帳簿負数",IF(L37=0,"一致","差異あり"))))))),0,1))))</f>
        <v>0</v>
      </c>
    </row>
    <row r="38" customFormat="false" ht="32" hidden="false" customHeight="true" outlineLevel="0" collapsed="false">
      <c r="A38" s="9"/>
      <c r="B38" s="10"/>
      <c r="C38" s="11"/>
      <c r="D38" s="10"/>
      <c r="E38" s="11"/>
      <c r="F38" s="10"/>
      <c r="G38" s="10"/>
      <c r="H38" s="11"/>
      <c r="I38" s="10"/>
      <c r="J38" s="4"/>
      <c r="K38" s="5" t="str">
        <f aca="false">IF(P38="","",IF(Q38&lt;&gt;0,NA(),IF(OR(I38="未確認",D38="未確認",AND(F38="必要",G38="未確認")),"",IF(F38="必要",H38,E38))))</f>
        <v/>
      </c>
      <c r="L38" s="5" t="str">
        <f aca="false">IF(P38="","",IF(Q38&lt;&gt;0,NA(),IF(OR(B38="未確認",C38&lt;0,NOT(ISNUMBER(K38))),"",K38-C38)))</f>
        <v/>
      </c>
      <c r="M38" s="5" t="str">
        <f aca="false">IF(P38="","",IF(Q38&lt;&gt;0,NA(),IF(ISNUMBER(L38),MAX(-L38,0),"")))</f>
        <v/>
      </c>
      <c r="N38" s="5" t="str">
        <f aca="false">IF(P38="","",IF(Q38&lt;&gt;0,NA(),IF(ISNUMBER(L38),MAX(L38,0),"")))</f>
        <v/>
      </c>
      <c r="O38" s="1" t="str">
        <f aca="false">IF(P38="","",IF(Q38&lt;&gt;0,NA(),IF(I38="未確認","時点未確認",IF(D38="未確認","実棚未確認",IF(AND(F38="必要",G38="未確認"),"再数待ち",IF(B38="未確認","帳簿未確認",IF(C38&lt;0,"帳簿負数",IF(L38=0,"一致","差異あり"))))))))</f>
        <v/>
      </c>
      <c r="P38" s="1" t="str">
        <f aca="false">IF(COUNTA(A38:J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帳簿区分を確認",IF(AND(B38="確認済",NOT(IF(ISNUMBER(C38),AND(C38&gt;=-1000000,C38&lt;=1000000,C38=INT(C38)),FALSE()))),"確認済帳簿は±100万個の整数で必須",IF(AND(B38="未確認",COUNTA(C38)&gt;0),"未確認帳簿は空欄",IF(NOT(OR(D38="確認済",D38="未確認")),"初回区分を確認",IF(AND(D38="確認済",NOT(IF(ISNUMBER(E38),AND(E38&gt;=0,E38&lt;=1000000,E38=INT(E38)),FALSE()))),"確認済初回は0〜100万個の整数で必須",IF(AND(D38="未確認",COUNTA(E38)&gt;0),"未確認初回は空欄",IF(NOT(OR(F38="不要",F38="必要")),"再数要否を確認",IF(AND(F38="必要",D38&lt;&gt;"確認済"),"再数には初回確認済みが必須",IF(AND(F38="不要",OR(G38&lt;&gt;"対象外",COUNTA(H38)&gt;0)),"再数不要は対象外/数量空欄",IF(AND(F38="必要",NOT(OR(G38="確認済",G38="未確認"))),"必要な再数区分を確認",IF(AND(F38="必要",G38="確認済",NOT(IF(ISNUMBER(H38),AND(H38&gt;=0,H38&lt;=1000000,H38=INT(H38)),FALSE()))),"確認済再数は0〜100万個の整数で必須",IF(AND(F38="必要",G38="未確認",COUNTA(H38)&gt;0),"未確認再数は空欄",IF(NOT(OR(I38="確認済",I38="未確認")),"時点照合を確認",IF(NOT(IF(ISNUMBER(J38),AND(J38&gt;=43831,J38&lt;=73050,J38=INT(J38)),FALSE())),"確認日は時刻なしで必須",IF(OR(J38&lt;棚卸集計!$B$3,J38&gt;棚卸集計!$E$3),"棚卸基準日≦確認日≦確認基準日","確認済み"))))))))))))))))))</f>
        <v/>
      </c>
      <c r="Q38" s="1" t="str">
        <f aca="false">IF(P38="","",IF(P38="確認済み",0,1))</f>
        <v/>
      </c>
      <c r="R38" s="1" t="n">
        <f aca="false">IF(COUNTA(A38:J38)=0,IF(AND(P38="",Q38="",K38="",L38="",M38="",N38="",O38=""),0,1),IF(NOT(AND(ISTEXT(P38),P38=IF(COUNTA(A38:J38)=0,"",IF(NOT(AND(ISTEXT(A38),LEN(A38)=8,EXACT(LEFT(A38,4),"SKU-"),ISNUMBER(FIND(MID(A38,5,1)&amp;"x","0x1x2x3x4x5x6x7x8x9x")),ISNUMBER(FIND(MID(A38,6,1)&amp;"x","0x1x2x3x4x5x6x7x8x9x")),ISNUMBER(FIND(MID(A38,7,1)&amp;"x","0x1x2x3x4x5x6x7x8x9x")),ISNUMBER(FIND(MID(A38,8,1)&amp;"x","0x1x2x3x4x5x6x7x8x9x")))),"IDはSKU-と半角数字4桁",IF(COUNTIFS($A$8:$A$57,A38)&gt;1,"品目IDが重複",IF(NOT(OR(B38="確認済",B38="未確認")),"帳簿区分を確認",IF(AND(B38="確認済",NOT(IF(ISNUMBER(C38),AND(C38&gt;=-1000000,C38&lt;=1000000,C38=INT(C38)),FALSE()))),"確認済帳簿は±100万個の整数で必須",IF(AND(B38="未確認",COUNTA(C38)&gt;0),"未確認帳簿は空欄",IF(NOT(OR(D38="確認済",D38="未確認")),"初回区分を確認",IF(AND(D38="確認済",NOT(IF(ISNUMBER(E38),AND(E38&gt;=0,E38&lt;=1000000,E38=INT(E38)),FALSE()))),"確認済初回は0〜100万個の整数で必須",IF(AND(D38="未確認",COUNTA(E38)&gt;0),"未確認初回は空欄",IF(NOT(OR(F38="不要",F38="必要")),"再数要否を確認",IF(AND(F38="必要",D38&lt;&gt;"確認済"),"再数には初回確認済みが必須",IF(AND(F38="不要",OR(G38&lt;&gt;"対象外",COUNTA(H38)&gt;0)),"再数不要は対象外/数量空欄",IF(AND(F38="必要",NOT(OR(G38="確認済",G38="未確認"))),"必要な再数区分を確認",IF(AND(F38="必要",G38="確認済",NOT(IF(ISNUMBER(H38),AND(H38&gt;=0,H38&lt;=1000000,H38=INT(H38)),FALSE()))),"確認済再数は0〜100万個の整数で必須",IF(AND(F38="必要",G38="未確認",COUNTA(H38)&gt;0),"未確認再数は空欄",IF(NOT(OR(I38="確認済",I38="未確認")),"時点照合を確認",IF(NOT(IF(ISNUMBER(J38),AND(J38&gt;=43831,J38&lt;=73050,J38=INT(J38)),FALSE())),"確認日は時刻なしで必須",IF(OR(J38&lt;棚卸集計!$B$3,J38&gt;棚卸集計!$E$3),"棚卸基準日≦確認日≦確認基準日","確認済み")))))))))))))))))),ISNUMBER(Q38),Q38=IF(P38="確認済み",0,1))),1,IF(Q38&lt;&gt;0,0,IF(AND(IF(ISTEXT(IF(OR(I38="未確認",D38="未確認",AND(F38="必要",G38="未確認")),"",IF(F38="必要",H38,E38))),ISTEXT(K38),ISNUMBER(K38)),K38=IF(OR(I38="未確認",D38="未確認",AND(F38="必要",G38="未確認")),"",IF(F38="必要",H38,E38)),IF(ISTEXT(IF(OR(B38="未確認",C38&lt;0,NOT(ISNUMBER(K38))),"",K38-C38)),ISTEXT(L38),ISNUMBER(L38)),L38=IF(OR(B38="未確認",C38&lt;0,NOT(ISNUMBER(K38))),"",K38-C38),IF(ISTEXT(IF(ISNUMBER(L38),MAX(-L38,0),"")),ISTEXT(M38),ISNUMBER(M38)),M38=IF(ISNUMBER(L38),MAX(-L38,0),""),IF(ISTEXT(IF(ISNUMBER(L38),MAX(L38,0),"")),ISTEXT(N38),ISNUMBER(N38)),N38=IF(ISNUMBER(L38),MAX(L38,0),""),ISTEXT(O38),O38=IF(I38="未確認","時点未確認",IF(D38="未確認","実棚未確認",IF(AND(F38="必要",G38="未確認"),"再数待ち",IF(B38="未確認","帳簿未確認",IF(C38&lt;0,"帳簿負数",IF(L38=0,"一致","差異あり"))))))),0,1))))</f>
        <v>0</v>
      </c>
    </row>
    <row r="39" customFormat="false" ht="32" hidden="false" customHeight="true" outlineLevel="0" collapsed="false">
      <c r="A39" s="9"/>
      <c r="B39" s="10"/>
      <c r="C39" s="11"/>
      <c r="D39" s="10"/>
      <c r="E39" s="11"/>
      <c r="F39" s="10"/>
      <c r="G39" s="10"/>
      <c r="H39" s="11"/>
      <c r="I39" s="10"/>
      <c r="J39" s="4"/>
      <c r="K39" s="5" t="str">
        <f aca="false">IF(P39="","",IF(Q39&lt;&gt;0,NA(),IF(OR(I39="未確認",D39="未確認",AND(F39="必要",G39="未確認")),"",IF(F39="必要",H39,E39))))</f>
        <v/>
      </c>
      <c r="L39" s="5" t="str">
        <f aca="false">IF(P39="","",IF(Q39&lt;&gt;0,NA(),IF(OR(B39="未確認",C39&lt;0,NOT(ISNUMBER(K39))),"",K39-C39)))</f>
        <v/>
      </c>
      <c r="M39" s="5" t="str">
        <f aca="false">IF(P39="","",IF(Q39&lt;&gt;0,NA(),IF(ISNUMBER(L39),MAX(-L39,0),"")))</f>
        <v/>
      </c>
      <c r="N39" s="5" t="str">
        <f aca="false">IF(P39="","",IF(Q39&lt;&gt;0,NA(),IF(ISNUMBER(L39),MAX(L39,0),"")))</f>
        <v/>
      </c>
      <c r="O39" s="1" t="str">
        <f aca="false">IF(P39="","",IF(Q39&lt;&gt;0,NA(),IF(I39="未確認","時点未確認",IF(D39="未確認","実棚未確認",IF(AND(F39="必要",G39="未確認"),"再数待ち",IF(B39="未確認","帳簿未確認",IF(C39&lt;0,"帳簿負数",IF(L39=0,"一致","差異あり"))))))))</f>
        <v/>
      </c>
      <c r="P39" s="1" t="str">
        <f aca="false">IF(COUNTA(A39:J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帳簿区分を確認",IF(AND(B39="確認済",NOT(IF(ISNUMBER(C39),AND(C39&gt;=-1000000,C39&lt;=1000000,C39=INT(C39)),FALSE()))),"確認済帳簿は±100万個の整数で必須",IF(AND(B39="未確認",COUNTA(C39)&gt;0),"未確認帳簿は空欄",IF(NOT(OR(D39="確認済",D39="未確認")),"初回区分を確認",IF(AND(D39="確認済",NOT(IF(ISNUMBER(E39),AND(E39&gt;=0,E39&lt;=1000000,E39=INT(E39)),FALSE()))),"確認済初回は0〜100万個の整数で必須",IF(AND(D39="未確認",COUNTA(E39)&gt;0),"未確認初回は空欄",IF(NOT(OR(F39="不要",F39="必要")),"再数要否を確認",IF(AND(F39="必要",D39&lt;&gt;"確認済"),"再数には初回確認済みが必須",IF(AND(F39="不要",OR(G39&lt;&gt;"対象外",COUNTA(H39)&gt;0)),"再数不要は対象外/数量空欄",IF(AND(F39="必要",NOT(OR(G39="確認済",G39="未確認"))),"必要な再数区分を確認",IF(AND(F39="必要",G39="確認済",NOT(IF(ISNUMBER(H39),AND(H39&gt;=0,H39&lt;=1000000,H39=INT(H39)),FALSE()))),"確認済再数は0〜100万個の整数で必須",IF(AND(F39="必要",G39="未確認",COUNTA(H39)&gt;0),"未確認再数は空欄",IF(NOT(OR(I39="確認済",I39="未確認")),"時点照合を確認",IF(NOT(IF(ISNUMBER(J39),AND(J39&gt;=43831,J39&lt;=73050,J39=INT(J39)),FALSE())),"確認日は時刻なしで必須",IF(OR(J39&lt;棚卸集計!$B$3,J39&gt;棚卸集計!$E$3),"棚卸基準日≦確認日≦確認基準日","確認済み"))))))))))))))))))</f>
        <v/>
      </c>
      <c r="Q39" s="1" t="str">
        <f aca="false">IF(P39="","",IF(P39="確認済み",0,1))</f>
        <v/>
      </c>
      <c r="R39" s="1" t="n">
        <f aca="false">IF(COUNTA(A39:J39)=0,IF(AND(P39="",Q39="",K39="",L39="",M39="",N39="",O39=""),0,1),IF(NOT(AND(ISTEXT(P39),P39=IF(COUNTA(A39:J39)=0,"",IF(NOT(AND(ISTEXT(A39),LEN(A39)=8,EXACT(LEFT(A39,4),"SKU-"),ISNUMBER(FIND(MID(A39,5,1)&amp;"x","0x1x2x3x4x5x6x7x8x9x")),ISNUMBER(FIND(MID(A39,6,1)&amp;"x","0x1x2x3x4x5x6x7x8x9x")),ISNUMBER(FIND(MID(A39,7,1)&amp;"x","0x1x2x3x4x5x6x7x8x9x")),ISNUMBER(FIND(MID(A39,8,1)&amp;"x","0x1x2x3x4x5x6x7x8x9x")))),"IDはSKU-と半角数字4桁",IF(COUNTIFS($A$8:$A$57,A39)&gt;1,"品目IDが重複",IF(NOT(OR(B39="確認済",B39="未確認")),"帳簿区分を確認",IF(AND(B39="確認済",NOT(IF(ISNUMBER(C39),AND(C39&gt;=-1000000,C39&lt;=1000000,C39=INT(C39)),FALSE()))),"確認済帳簿は±100万個の整数で必須",IF(AND(B39="未確認",COUNTA(C39)&gt;0),"未確認帳簿は空欄",IF(NOT(OR(D39="確認済",D39="未確認")),"初回区分を確認",IF(AND(D39="確認済",NOT(IF(ISNUMBER(E39),AND(E39&gt;=0,E39&lt;=1000000,E39=INT(E39)),FALSE()))),"確認済初回は0〜100万個の整数で必須",IF(AND(D39="未確認",COUNTA(E39)&gt;0),"未確認初回は空欄",IF(NOT(OR(F39="不要",F39="必要")),"再数要否を確認",IF(AND(F39="必要",D39&lt;&gt;"確認済"),"再数には初回確認済みが必須",IF(AND(F39="不要",OR(G39&lt;&gt;"対象外",COUNTA(H39)&gt;0)),"再数不要は対象外/数量空欄",IF(AND(F39="必要",NOT(OR(G39="確認済",G39="未確認"))),"必要な再数区分を確認",IF(AND(F39="必要",G39="確認済",NOT(IF(ISNUMBER(H39),AND(H39&gt;=0,H39&lt;=1000000,H39=INT(H39)),FALSE()))),"確認済再数は0〜100万個の整数で必須",IF(AND(F39="必要",G39="未確認",COUNTA(H39)&gt;0),"未確認再数は空欄",IF(NOT(OR(I39="確認済",I39="未確認")),"時点照合を確認",IF(NOT(IF(ISNUMBER(J39),AND(J39&gt;=43831,J39&lt;=73050,J39=INT(J39)),FALSE())),"確認日は時刻なしで必須",IF(OR(J39&lt;棚卸集計!$B$3,J39&gt;棚卸集計!$E$3),"棚卸基準日≦確認日≦確認基準日","確認済み")))))))))))))))))),ISNUMBER(Q39),Q39=IF(P39="確認済み",0,1))),1,IF(Q39&lt;&gt;0,0,IF(AND(IF(ISTEXT(IF(OR(I39="未確認",D39="未確認",AND(F39="必要",G39="未確認")),"",IF(F39="必要",H39,E39))),ISTEXT(K39),ISNUMBER(K39)),K39=IF(OR(I39="未確認",D39="未確認",AND(F39="必要",G39="未確認")),"",IF(F39="必要",H39,E39)),IF(ISTEXT(IF(OR(B39="未確認",C39&lt;0,NOT(ISNUMBER(K39))),"",K39-C39)),ISTEXT(L39),ISNUMBER(L39)),L39=IF(OR(B39="未確認",C39&lt;0,NOT(ISNUMBER(K39))),"",K39-C39),IF(ISTEXT(IF(ISNUMBER(L39),MAX(-L39,0),"")),ISTEXT(M39),ISNUMBER(M39)),M39=IF(ISNUMBER(L39),MAX(-L39,0),""),IF(ISTEXT(IF(ISNUMBER(L39),MAX(L39,0),"")),ISTEXT(N39),ISNUMBER(N39)),N39=IF(ISNUMBER(L39),MAX(L39,0),""),ISTEXT(O39),O39=IF(I39="未確認","時点未確認",IF(D39="未確認","実棚未確認",IF(AND(F39="必要",G39="未確認"),"再数待ち",IF(B39="未確認","帳簿未確認",IF(C39&lt;0,"帳簿負数",IF(L39=0,"一致","差異あり"))))))),0,1))))</f>
        <v>0</v>
      </c>
    </row>
    <row r="40" customFormat="false" ht="32" hidden="false" customHeight="true" outlineLevel="0" collapsed="false">
      <c r="A40" s="9"/>
      <c r="B40" s="10"/>
      <c r="C40" s="11"/>
      <c r="D40" s="10"/>
      <c r="E40" s="11"/>
      <c r="F40" s="10"/>
      <c r="G40" s="10"/>
      <c r="H40" s="11"/>
      <c r="I40" s="10"/>
      <c r="J40" s="4"/>
      <c r="K40" s="5" t="str">
        <f aca="false">IF(P40="","",IF(Q40&lt;&gt;0,NA(),IF(OR(I40="未確認",D40="未確認",AND(F40="必要",G40="未確認")),"",IF(F40="必要",H40,E40))))</f>
        <v/>
      </c>
      <c r="L40" s="5" t="str">
        <f aca="false">IF(P40="","",IF(Q40&lt;&gt;0,NA(),IF(OR(B40="未確認",C40&lt;0,NOT(ISNUMBER(K40))),"",K40-C40)))</f>
        <v/>
      </c>
      <c r="M40" s="5" t="str">
        <f aca="false">IF(P40="","",IF(Q40&lt;&gt;0,NA(),IF(ISNUMBER(L40),MAX(-L40,0),"")))</f>
        <v/>
      </c>
      <c r="N40" s="5" t="str">
        <f aca="false">IF(P40="","",IF(Q40&lt;&gt;0,NA(),IF(ISNUMBER(L40),MAX(L40,0),"")))</f>
        <v/>
      </c>
      <c r="O40" s="1" t="str">
        <f aca="false">IF(P40="","",IF(Q40&lt;&gt;0,NA(),IF(I40="未確認","時点未確認",IF(D40="未確認","実棚未確認",IF(AND(F40="必要",G40="未確認"),"再数待ち",IF(B40="未確認","帳簿未確認",IF(C40&lt;0,"帳簿負数",IF(L40=0,"一致","差異あり"))))))))</f>
        <v/>
      </c>
      <c r="P40" s="1" t="str">
        <f aca="false">IF(COUNTA(A40:J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帳簿区分を確認",IF(AND(B40="確認済",NOT(IF(ISNUMBER(C40),AND(C40&gt;=-1000000,C40&lt;=1000000,C40=INT(C40)),FALSE()))),"確認済帳簿は±100万個の整数で必須",IF(AND(B40="未確認",COUNTA(C40)&gt;0),"未確認帳簿は空欄",IF(NOT(OR(D40="確認済",D40="未確認")),"初回区分を確認",IF(AND(D40="確認済",NOT(IF(ISNUMBER(E40),AND(E40&gt;=0,E40&lt;=1000000,E40=INT(E40)),FALSE()))),"確認済初回は0〜100万個の整数で必須",IF(AND(D40="未確認",COUNTA(E40)&gt;0),"未確認初回は空欄",IF(NOT(OR(F40="不要",F40="必要")),"再数要否を確認",IF(AND(F40="必要",D40&lt;&gt;"確認済"),"再数には初回確認済みが必須",IF(AND(F40="不要",OR(G40&lt;&gt;"対象外",COUNTA(H40)&gt;0)),"再数不要は対象外/数量空欄",IF(AND(F40="必要",NOT(OR(G40="確認済",G40="未確認"))),"必要な再数区分を確認",IF(AND(F40="必要",G40="確認済",NOT(IF(ISNUMBER(H40),AND(H40&gt;=0,H40&lt;=1000000,H40=INT(H40)),FALSE()))),"確認済再数は0〜100万個の整数で必須",IF(AND(F40="必要",G40="未確認",COUNTA(H40)&gt;0),"未確認再数は空欄",IF(NOT(OR(I40="確認済",I40="未確認")),"時点照合を確認",IF(NOT(IF(ISNUMBER(J40),AND(J40&gt;=43831,J40&lt;=73050,J40=INT(J40)),FALSE())),"確認日は時刻なしで必須",IF(OR(J40&lt;棚卸集計!$B$3,J40&gt;棚卸集計!$E$3),"棚卸基準日≦確認日≦確認基準日","確認済み"))))))))))))))))))</f>
        <v/>
      </c>
      <c r="Q40" s="1" t="str">
        <f aca="false">IF(P40="","",IF(P40="確認済み",0,1))</f>
        <v/>
      </c>
      <c r="R40" s="1" t="n">
        <f aca="false">IF(COUNTA(A40:J40)=0,IF(AND(P40="",Q40="",K40="",L40="",M40="",N40="",O40=""),0,1),IF(NOT(AND(ISTEXT(P40),P40=IF(COUNTA(A40:J40)=0,"",IF(NOT(AND(ISTEXT(A40),LEN(A40)=8,EXACT(LEFT(A40,4),"SKU-"),ISNUMBER(FIND(MID(A40,5,1)&amp;"x","0x1x2x3x4x5x6x7x8x9x")),ISNUMBER(FIND(MID(A40,6,1)&amp;"x","0x1x2x3x4x5x6x7x8x9x")),ISNUMBER(FIND(MID(A40,7,1)&amp;"x","0x1x2x3x4x5x6x7x8x9x")),ISNUMBER(FIND(MID(A40,8,1)&amp;"x","0x1x2x3x4x5x6x7x8x9x")))),"IDはSKU-と半角数字4桁",IF(COUNTIFS($A$8:$A$57,A40)&gt;1,"品目IDが重複",IF(NOT(OR(B40="確認済",B40="未確認")),"帳簿区分を確認",IF(AND(B40="確認済",NOT(IF(ISNUMBER(C40),AND(C40&gt;=-1000000,C40&lt;=1000000,C40=INT(C40)),FALSE()))),"確認済帳簿は±100万個の整数で必須",IF(AND(B40="未確認",COUNTA(C40)&gt;0),"未確認帳簿は空欄",IF(NOT(OR(D40="確認済",D40="未確認")),"初回区分を確認",IF(AND(D40="確認済",NOT(IF(ISNUMBER(E40),AND(E40&gt;=0,E40&lt;=1000000,E40=INT(E40)),FALSE()))),"確認済初回は0〜100万個の整数で必須",IF(AND(D40="未確認",COUNTA(E40)&gt;0),"未確認初回は空欄",IF(NOT(OR(F40="不要",F40="必要")),"再数要否を確認",IF(AND(F40="必要",D40&lt;&gt;"確認済"),"再数には初回確認済みが必須",IF(AND(F40="不要",OR(G40&lt;&gt;"対象外",COUNTA(H40)&gt;0)),"再数不要は対象外/数量空欄",IF(AND(F40="必要",NOT(OR(G40="確認済",G40="未確認"))),"必要な再数区分を確認",IF(AND(F40="必要",G40="確認済",NOT(IF(ISNUMBER(H40),AND(H40&gt;=0,H40&lt;=1000000,H40=INT(H40)),FALSE()))),"確認済再数は0〜100万個の整数で必須",IF(AND(F40="必要",G40="未確認",COUNTA(H40)&gt;0),"未確認再数は空欄",IF(NOT(OR(I40="確認済",I40="未確認")),"時点照合を確認",IF(NOT(IF(ISNUMBER(J40),AND(J40&gt;=43831,J40&lt;=73050,J40=INT(J40)),FALSE())),"確認日は時刻なしで必須",IF(OR(J40&lt;棚卸集計!$B$3,J40&gt;棚卸集計!$E$3),"棚卸基準日≦確認日≦確認基準日","確認済み")))))))))))))))))),ISNUMBER(Q40),Q40=IF(P40="確認済み",0,1))),1,IF(Q40&lt;&gt;0,0,IF(AND(IF(ISTEXT(IF(OR(I40="未確認",D40="未確認",AND(F40="必要",G40="未確認")),"",IF(F40="必要",H40,E40))),ISTEXT(K40),ISNUMBER(K40)),K40=IF(OR(I40="未確認",D40="未確認",AND(F40="必要",G40="未確認")),"",IF(F40="必要",H40,E40)),IF(ISTEXT(IF(OR(B40="未確認",C40&lt;0,NOT(ISNUMBER(K40))),"",K40-C40)),ISTEXT(L40),ISNUMBER(L40)),L40=IF(OR(B40="未確認",C40&lt;0,NOT(ISNUMBER(K40))),"",K40-C40),IF(ISTEXT(IF(ISNUMBER(L40),MAX(-L40,0),"")),ISTEXT(M40),ISNUMBER(M40)),M40=IF(ISNUMBER(L40),MAX(-L40,0),""),IF(ISTEXT(IF(ISNUMBER(L40),MAX(L40,0),"")),ISTEXT(N40),ISNUMBER(N40)),N40=IF(ISNUMBER(L40),MAX(L40,0),""),ISTEXT(O40),O40=IF(I40="未確認","時点未確認",IF(D40="未確認","実棚未確認",IF(AND(F40="必要",G40="未確認"),"再数待ち",IF(B40="未確認","帳簿未確認",IF(C40&lt;0,"帳簿負数",IF(L40=0,"一致","差異あり"))))))),0,1))))</f>
        <v>0</v>
      </c>
    </row>
    <row r="41" customFormat="false" ht="32" hidden="false" customHeight="true" outlineLevel="0" collapsed="false">
      <c r="A41" s="9"/>
      <c r="B41" s="10"/>
      <c r="C41" s="11"/>
      <c r="D41" s="10"/>
      <c r="E41" s="11"/>
      <c r="F41" s="10"/>
      <c r="G41" s="10"/>
      <c r="H41" s="11"/>
      <c r="I41" s="10"/>
      <c r="J41" s="4"/>
      <c r="K41" s="5" t="str">
        <f aca="false">IF(P41="","",IF(Q41&lt;&gt;0,NA(),IF(OR(I41="未確認",D41="未確認",AND(F41="必要",G41="未確認")),"",IF(F41="必要",H41,E41))))</f>
        <v/>
      </c>
      <c r="L41" s="5" t="str">
        <f aca="false">IF(P41="","",IF(Q41&lt;&gt;0,NA(),IF(OR(B41="未確認",C41&lt;0,NOT(ISNUMBER(K41))),"",K41-C41)))</f>
        <v/>
      </c>
      <c r="M41" s="5" t="str">
        <f aca="false">IF(P41="","",IF(Q41&lt;&gt;0,NA(),IF(ISNUMBER(L41),MAX(-L41,0),"")))</f>
        <v/>
      </c>
      <c r="N41" s="5" t="str">
        <f aca="false">IF(P41="","",IF(Q41&lt;&gt;0,NA(),IF(ISNUMBER(L41),MAX(L41,0),"")))</f>
        <v/>
      </c>
      <c r="O41" s="1" t="str">
        <f aca="false">IF(P41="","",IF(Q41&lt;&gt;0,NA(),IF(I41="未確認","時点未確認",IF(D41="未確認","実棚未確認",IF(AND(F41="必要",G41="未確認"),"再数待ち",IF(B41="未確認","帳簿未確認",IF(C41&lt;0,"帳簿負数",IF(L41=0,"一致","差異あり"))))))))</f>
        <v/>
      </c>
      <c r="P41" s="1" t="str">
        <f aca="false">IF(COUNTA(A41:J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帳簿区分を確認",IF(AND(B41="確認済",NOT(IF(ISNUMBER(C41),AND(C41&gt;=-1000000,C41&lt;=1000000,C41=INT(C41)),FALSE()))),"確認済帳簿は±100万個の整数で必須",IF(AND(B41="未確認",COUNTA(C41)&gt;0),"未確認帳簿は空欄",IF(NOT(OR(D41="確認済",D41="未確認")),"初回区分を確認",IF(AND(D41="確認済",NOT(IF(ISNUMBER(E41),AND(E41&gt;=0,E41&lt;=1000000,E41=INT(E41)),FALSE()))),"確認済初回は0〜100万個の整数で必須",IF(AND(D41="未確認",COUNTA(E41)&gt;0),"未確認初回は空欄",IF(NOT(OR(F41="不要",F41="必要")),"再数要否を確認",IF(AND(F41="必要",D41&lt;&gt;"確認済"),"再数には初回確認済みが必須",IF(AND(F41="不要",OR(G41&lt;&gt;"対象外",COUNTA(H41)&gt;0)),"再数不要は対象外/数量空欄",IF(AND(F41="必要",NOT(OR(G41="確認済",G41="未確認"))),"必要な再数区分を確認",IF(AND(F41="必要",G41="確認済",NOT(IF(ISNUMBER(H41),AND(H41&gt;=0,H41&lt;=1000000,H41=INT(H41)),FALSE()))),"確認済再数は0〜100万個の整数で必須",IF(AND(F41="必要",G41="未確認",COUNTA(H41)&gt;0),"未確認再数は空欄",IF(NOT(OR(I41="確認済",I41="未確認")),"時点照合を確認",IF(NOT(IF(ISNUMBER(J41),AND(J41&gt;=43831,J41&lt;=73050,J41=INT(J41)),FALSE())),"確認日は時刻なしで必須",IF(OR(J41&lt;棚卸集計!$B$3,J41&gt;棚卸集計!$E$3),"棚卸基準日≦確認日≦確認基準日","確認済み"))))))))))))))))))</f>
        <v/>
      </c>
      <c r="Q41" s="1" t="str">
        <f aca="false">IF(P41="","",IF(P41="確認済み",0,1))</f>
        <v/>
      </c>
      <c r="R41" s="1" t="n">
        <f aca="false">IF(COUNTA(A41:J41)=0,IF(AND(P41="",Q41="",K41="",L41="",M41="",N41="",O41=""),0,1),IF(NOT(AND(ISTEXT(P41),P41=IF(COUNTA(A41:J41)=0,"",IF(NOT(AND(ISTEXT(A41),LEN(A41)=8,EXACT(LEFT(A41,4),"SKU-"),ISNUMBER(FIND(MID(A41,5,1)&amp;"x","0x1x2x3x4x5x6x7x8x9x")),ISNUMBER(FIND(MID(A41,6,1)&amp;"x","0x1x2x3x4x5x6x7x8x9x")),ISNUMBER(FIND(MID(A41,7,1)&amp;"x","0x1x2x3x4x5x6x7x8x9x")),ISNUMBER(FIND(MID(A41,8,1)&amp;"x","0x1x2x3x4x5x6x7x8x9x")))),"IDはSKU-と半角数字4桁",IF(COUNTIFS($A$8:$A$57,A41)&gt;1,"品目IDが重複",IF(NOT(OR(B41="確認済",B41="未確認")),"帳簿区分を確認",IF(AND(B41="確認済",NOT(IF(ISNUMBER(C41),AND(C41&gt;=-1000000,C41&lt;=1000000,C41=INT(C41)),FALSE()))),"確認済帳簿は±100万個の整数で必須",IF(AND(B41="未確認",COUNTA(C41)&gt;0),"未確認帳簿は空欄",IF(NOT(OR(D41="確認済",D41="未確認")),"初回区分を確認",IF(AND(D41="確認済",NOT(IF(ISNUMBER(E41),AND(E41&gt;=0,E41&lt;=1000000,E41=INT(E41)),FALSE()))),"確認済初回は0〜100万個の整数で必須",IF(AND(D41="未確認",COUNTA(E41)&gt;0),"未確認初回は空欄",IF(NOT(OR(F41="不要",F41="必要")),"再数要否を確認",IF(AND(F41="必要",D41&lt;&gt;"確認済"),"再数には初回確認済みが必須",IF(AND(F41="不要",OR(G41&lt;&gt;"対象外",COUNTA(H41)&gt;0)),"再数不要は対象外/数量空欄",IF(AND(F41="必要",NOT(OR(G41="確認済",G41="未確認"))),"必要な再数区分を確認",IF(AND(F41="必要",G41="確認済",NOT(IF(ISNUMBER(H41),AND(H41&gt;=0,H41&lt;=1000000,H41=INT(H41)),FALSE()))),"確認済再数は0〜100万個の整数で必須",IF(AND(F41="必要",G41="未確認",COUNTA(H41)&gt;0),"未確認再数は空欄",IF(NOT(OR(I41="確認済",I41="未確認")),"時点照合を確認",IF(NOT(IF(ISNUMBER(J41),AND(J41&gt;=43831,J41&lt;=73050,J41=INT(J41)),FALSE())),"確認日は時刻なしで必須",IF(OR(J41&lt;棚卸集計!$B$3,J41&gt;棚卸集計!$E$3),"棚卸基準日≦確認日≦確認基準日","確認済み")))))))))))))))))),ISNUMBER(Q41),Q41=IF(P41="確認済み",0,1))),1,IF(Q41&lt;&gt;0,0,IF(AND(IF(ISTEXT(IF(OR(I41="未確認",D41="未確認",AND(F41="必要",G41="未確認")),"",IF(F41="必要",H41,E41))),ISTEXT(K41),ISNUMBER(K41)),K41=IF(OR(I41="未確認",D41="未確認",AND(F41="必要",G41="未確認")),"",IF(F41="必要",H41,E41)),IF(ISTEXT(IF(OR(B41="未確認",C41&lt;0,NOT(ISNUMBER(K41))),"",K41-C41)),ISTEXT(L41),ISNUMBER(L41)),L41=IF(OR(B41="未確認",C41&lt;0,NOT(ISNUMBER(K41))),"",K41-C41),IF(ISTEXT(IF(ISNUMBER(L41),MAX(-L41,0),"")),ISTEXT(M41),ISNUMBER(M41)),M41=IF(ISNUMBER(L41),MAX(-L41,0),""),IF(ISTEXT(IF(ISNUMBER(L41),MAX(L41,0),"")),ISTEXT(N41),ISNUMBER(N41)),N41=IF(ISNUMBER(L41),MAX(L41,0),""),ISTEXT(O41),O41=IF(I41="未確認","時点未確認",IF(D41="未確認","実棚未確認",IF(AND(F41="必要",G41="未確認"),"再数待ち",IF(B41="未確認","帳簿未確認",IF(C41&lt;0,"帳簿負数",IF(L41=0,"一致","差異あり"))))))),0,1))))</f>
        <v>0</v>
      </c>
    </row>
    <row r="42" customFormat="false" ht="32" hidden="false" customHeight="true" outlineLevel="0" collapsed="false">
      <c r="A42" s="9"/>
      <c r="B42" s="10"/>
      <c r="C42" s="11"/>
      <c r="D42" s="10"/>
      <c r="E42" s="11"/>
      <c r="F42" s="10"/>
      <c r="G42" s="10"/>
      <c r="H42" s="11"/>
      <c r="I42" s="10"/>
      <c r="J42" s="4"/>
      <c r="K42" s="5" t="str">
        <f aca="false">IF(P42="","",IF(Q42&lt;&gt;0,NA(),IF(OR(I42="未確認",D42="未確認",AND(F42="必要",G42="未確認")),"",IF(F42="必要",H42,E42))))</f>
        <v/>
      </c>
      <c r="L42" s="5" t="str">
        <f aca="false">IF(P42="","",IF(Q42&lt;&gt;0,NA(),IF(OR(B42="未確認",C42&lt;0,NOT(ISNUMBER(K42))),"",K42-C42)))</f>
        <v/>
      </c>
      <c r="M42" s="5" t="str">
        <f aca="false">IF(P42="","",IF(Q42&lt;&gt;0,NA(),IF(ISNUMBER(L42),MAX(-L42,0),"")))</f>
        <v/>
      </c>
      <c r="N42" s="5" t="str">
        <f aca="false">IF(P42="","",IF(Q42&lt;&gt;0,NA(),IF(ISNUMBER(L42),MAX(L42,0),"")))</f>
        <v/>
      </c>
      <c r="O42" s="1" t="str">
        <f aca="false">IF(P42="","",IF(Q42&lt;&gt;0,NA(),IF(I42="未確認","時点未確認",IF(D42="未確認","実棚未確認",IF(AND(F42="必要",G42="未確認"),"再数待ち",IF(B42="未確認","帳簿未確認",IF(C42&lt;0,"帳簿負数",IF(L42=0,"一致","差異あり"))))))))</f>
        <v/>
      </c>
      <c r="P42" s="1" t="str">
        <f aca="false">IF(COUNTA(A42:J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帳簿区分を確認",IF(AND(B42="確認済",NOT(IF(ISNUMBER(C42),AND(C42&gt;=-1000000,C42&lt;=1000000,C42=INT(C42)),FALSE()))),"確認済帳簿は±100万個の整数で必須",IF(AND(B42="未確認",COUNTA(C42)&gt;0),"未確認帳簿は空欄",IF(NOT(OR(D42="確認済",D42="未確認")),"初回区分を確認",IF(AND(D42="確認済",NOT(IF(ISNUMBER(E42),AND(E42&gt;=0,E42&lt;=1000000,E42=INT(E42)),FALSE()))),"確認済初回は0〜100万個の整数で必須",IF(AND(D42="未確認",COUNTA(E42)&gt;0),"未確認初回は空欄",IF(NOT(OR(F42="不要",F42="必要")),"再数要否を確認",IF(AND(F42="必要",D42&lt;&gt;"確認済"),"再数には初回確認済みが必須",IF(AND(F42="不要",OR(G42&lt;&gt;"対象外",COUNTA(H42)&gt;0)),"再数不要は対象外/数量空欄",IF(AND(F42="必要",NOT(OR(G42="確認済",G42="未確認"))),"必要な再数区分を確認",IF(AND(F42="必要",G42="確認済",NOT(IF(ISNUMBER(H42),AND(H42&gt;=0,H42&lt;=1000000,H42=INT(H42)),FALSE()))),"確認済再数は0〜100万個の整数で必須",IF(AND(F42="必要",G42="未確認",COUNTA(H42)&gt;0),"未確認再数は空欄",IF(NOT(OR(I42="確認済",I42="未確認")),"時点照合を確認",IF(NOT(IF(ISNUMBER(J42),AND(J42&gt;=43831,J42&lt;=73050,J42=INT(J42)),FALSE())),"確認日は時刻なしで必須",IF(OR(J42&lt;棚卸集計!$B$3,J42&gt;棚卸集計!$E$3),"棚卸基準日≦確認日≦確認基準日","確認済み"))))))))))))))))))</f>
        <v/>
      </c>
      <c r="Q42" s="1" t="str">
        <f aca="false">IF(P42="","",IF(P42="確認済み",0,1))</f>
        <v/>
      </c>
      <c r="R42" s="1" t="n">
        <f aca="false">IF(COUNTA(A42:J42)=0,IF(AND(P42="",Q42="",K42="",L42="",M42="",N42="",O42=""),0,1),IF(NOT(AND(ISTEXT(P42),P42=IF(COUNTA(A42:J42)=0,"",IF(NOT(AND(ISTEXT(A42),LEN(A42)=8,EXACT(LEFT(A42,4),"SKU-"),ISNUMBER(FIND(MID(A42,5,1)&amp;"x","0x1x2x3x4x5x6x7x8x9x")),ISNUMBER(FIND(MID(A42,6,1)&amp;"x","0x1x2x3x4x5x6x7x8x9x")),ISNUMBER(FIND(MID(A42,7,1)&amp;"x","0x1x2x3x4x5x6x7x8x9x")),ISNUMBER(FIND(MID(A42,8,1)&amp;"x","0x1x2x3x4x5x6x7x8x9x")))),"IDはSKU-と半角数字4桁",IF(COUNTIFS($A$8:$A$57,A42)&gt;1,"品目IDが重複",IF(NOT(OR(B42="確認済",B42="未確認")),"帳簿区分を確認",IF(AND(B42="確認済",NOT(IF(ISNUMBER(C42),AND(C42&gt;=-1000000,C42&lt;=1000000,C42=INT(C42)),FALSE()))),"確認済帳簿は±100万個の整数で必須",IF(AND(B42="未確認",COUNTA(C42)&gt;0),"未確認帳簿は空欄",IF(NOT(OR(D42="確認済",D42="未確認")),"初回区分を確認",IF(AND(D42="確認済",NOT(IF(ISNUMBER(E42),AND(E42&gt;=0,E42&lt;=1000000,E42=INT(E42)),FALSE()))),"確認済初回は0〜100万個の整数で必須",IF(AND(D42="未確認",COUNTA(E42)&gt;0),"未確認初回は空欄",IF(NOT(OR(F42="不要",F42="必要")),"再数要否を確認",IF(AND(F42="必要",D42&lt;&gt;"確認済"),"再数には初回確認済みが必須",IF(AND(F42="不要",OR(G42&lt;&gt;"対象外",COUNTA(H42)&gt;0)),"再数不要は対象外/数量空欄",IF(AND(F42="必要",NOT(OR(G42="確認済",G42="未確認"))),"必要な再数区分を確認",IF(AND(F42="必要",G42="確認済",NOT(IF(ISNUMBER(H42),AND(H42&gt;=0,H42&lt;=1000000,H42=INT(H42)),FALSE()))),"確認済再数は0〜100万個の整数で必須",IF(AND(F42="必要",G42="未確認",COUNTA(H42)&gt;0),"未確認再数は空欄",IF(NOT(OR(I42="確認済",I42="未確認")),"時点照合を確認",IF(NOT(IF(ISNUMBER(J42),AND(J42&gt;=43831,J42&lt;=73050,J42=INT(J42)),FALSE())),"確認日は時刻なしで必須",IF(OR(J42&lt;棚卸集計!$B$3,J42&gt;棚卸集計!$E$3),"棚卸基準日≦確認日≦確認基準日","確認済み")))))))))))))))))),ISNUMBER(Q42),Q42=IF(P42="確認済み",0,1))),1,IF(Q42&lt;&gt;0,0,IF(AND(IF(ISTEXT(IF(OR(I42="未確認",D42="未確認",AND(F42="必要",G42="未確認")),"",IF(F42="必要",H42,E42))),ISTEXT(K42),ISNUMBER(K42)),K42=IF(OR(I42="未確認",D42="未確認",AND(F42="必要",G42="未確認")),"",IF(F42="必要",H42,E42)),IF(ISTEXT(IF(OR(B42="未確認",C42&lt;0,NOT(ISNUMBER(K42))),"",K42-C42)),ISTEXT(L42),ISNUMBER(L42)),L42=IF(OR(B42="未確認",C42&lt;0,NOT(ISNUMBER(K42))),"",K42-C42),IF(ISTEXT(IF(ISNUMBER(L42),MAX(-L42,0),"")),ISTEXT(M42),ISNUMBER(M42)),M42=IF(ISNUMBER(L42),MAX(-L42,0),""),IF(ISTEXT(IF(ISNUMBER(L42),MAX(L42,0),"")),ISTEXT(N42),ISNUMBER(N42)),N42=IF(ISNUMBER(L42),MAX(L42,0),""),ISTEXT(O42),O42=IF(I42="未確認","時点未確認",IF(D42="未確認","実棚未確認",IF(AND(F42="必要",G42="未確認"),"再数待ち",IF(B42="未確認","帳簿未確認",IF(C42&lt;0,"帳簿負数",IF(L42=0,"一致","差異あり"))))))),0,1))))</f>
        <v>0</v>
      </c>
    </row>
    <row r="43" customFormat="false" ht="32" hidden="false" customHeight="true" outlineLevel="0" collapsed="false">
      <c r="A43" s="9"/>
      <c r="B43" s="10"/>
      <c r="C43" s="11"/>
      <c r="D43" s="10"/>
      <c r="E43" s="11"/>
      <c r="F43" s="10"/>
      <c r="G43" s="10"/>
      <c r="H43" s="11"/>
      <c r="I43" s="10"/>
      <c r="J43" s="4"/>
      <c r="K43" s="5" t="str">
        <f aca="false">IF(P43="","",IF(Q43&lt;&gt;0,NA(),IF(OR(I43="未確認",D43="未確認",AND(F43="必要",G43="未確認")),"",IF(F43="必要",H43,E43))))</f>
        <v/>
      </c>
      <c r="L43" s="5" t="str">
        <f aca="false">IF(P43="","",IF(Q43&lt;&gt;0,NA(),IF(OR(B43="未確認",C43&lt;0,NOT(ISNUMBER(K43))),"",K43-C43)))</f>
        <v/>
      </c>
      <c r="M43" s="5" t="str">
        <f aca="false">IF(P43="","",IF(Q43&lt;&gt;0,NA(),IF(ISNUMBER(L43),MAX(-L43,0),"")))</f>
        <v/>
      </c>
      <c r="N43" s="5" t="str">
        <f aca="false">IF(P43="","",IF(Q43&lt;&gt;0,NA(),IF(ISNUMBER(L43),MAX(L43,0),"")))</f>
        <v/>
      </c>
      <c r="O43" s="1" t="str">
        <f aca="false">IF(P43="","",IF(Q43&lt;&gt;0,NA(),IF(I43="未確認","時点未確認",IF(D43="未確認","実棚未確認",IF(AND(F43="必要",G43="未確認"),"再数待ち",IF(B43="未確認","帳簿未確認",IF(C43&lt;0,"帳簿負数",IF(L43=0,"一致","差異あり"))))))))</f>
        <v/>
      </c>
      <c r="P43" s="1" t="str">
        <f aca="false">IF(COUNTA(A43:J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帳簿区分を確認",IF(AND(B43="確認済",NOT(IF(ISNUMBER(C43),AND(C43&gt;=-1000000,C43&lt;=1000000,C43=INT(C43)),FALSE()))),"確認済帳簿は±100万個の整数で必須",IF(AND(B43="未確認",COUNTA(C43)&gt;0),"未確認帳簿は空欄",IF(NOT(OR(D43="確認済",D43="未確認")),"初回区分を確認",IF(AND(D43="確認済",NOT(IF(ISNUMBER(E43),AND(E43&gt;=0,E43&lt;=1000000,E43=INT(E43)),FALSE()))),"確認済初回は0〜100万個の整数で必須",IF(AND(D43="未確認",COUNTA(E43)&gt;0),"未確認初回は空欄",IF(NOT(OR(F43="不要",F43="必要")),"再数要否を確認",IF(AND(F43="必要",D43&lt;&gt;"確認済"),"再数には初回確認済みが必須",IF(AND(F43="不要",OR(G43&lt;&gt;"対象外",COUNTA(H43)&gt;0)),"再数不要は対象外/数量空欄",IF(AND(F43="必要",NOT(OR(G43="確認済",G43="未確認"))),"必要な再数区分を確認",IF(AND(F43="必要",G43="確認済",NOT(IF(ISNUMBER(H43),AND(H43&gt;=0,H43&lt;=1000000,H43=INT(H43)),FALSE()))),"確認済再数は0〜100万個の整数で必須",IF(AND(F43="必要",G43="未確認",COUNTA(H43)&gt;0),"未確認再数は空欄",IF(NOT(OR(I43="確認済",I43="未確認")),"時点照合を確認",IF(NOT(IF(ISNUMBER(J43),AND(J43&gt;=43831,J43&lt;=73050,J43=INT(J43)),FALSE())),"確認日は時刻なしで必須",IF(OR(J43&lt;棚卸集計!$B$3,J43&gt;棚卸集計!$E$3),"棚卸基準日≦確認日≦確認基準日","確認済み"))))))))))))))))))</f>
        <v/>
      </c>
      <c r="Q43" s="1" t="str">
        <f aca="false">IF(P43="","",IF(P43="確認済み",0,1))</f>
        <v/>
      </c>
      <c r="R43" s="1" t="n">
        <f aca="false">IF(COUNTA(A43:J43)=0,IF(AND(P43="",Q43="",K43="",L43="",M43="",N43="",O43=""),0,1),IF(NOT(AND(ISTEXT(P43),P43=IF(COUNTA(A43:J43)=0,"",IF(NOT(AND(ISTEXT(A43),LEN(A43)=8,EXACT(LEFT(A43,4),"SKU-"),ISNUMBER(FIND(MID(A43,5,1)&amp;"x","0x1x2x3x4x5x6x7x8x9x")),ISNUMBER(FIND(MID(A43,6,1)&amp;"x","0x1x2x3x4x5x6x7x8x9x")),ISNUMBER(FIND(MID(A43,7,1)&amp;"x","0x1x2x3x4x5x6x7x8x9x")),ISNUMBER(FIND(MID(A43,8,1)&amp;"x","0x1x2x3x4x5x6x7x8x9x")))),"IDはSKU-と半角数字4桁",IF(COUNTIFS($A$8:$A$57,A43)&gt;1,"品目IDが重複",IF(NOT(OR(B43="確認済",B43="未確認")),"帳簿区分を確認",IF(AND(B43="確認済",NOT(IF(ISNUMBER(C43),AND(C43&gt;=-1000000,C43&lt;=1000000,C43=INT(C43)),FALSE()))),"確認済帳簿は±100万個の整数で必須",IF(AND(B43="未確認",COUNTA(C43)&gt;0),"未確認帳簿は空欄",IF(NOT(OR(D43="確認済",D43="未確認")),"初回区分を確認",IF(AND(D43="確認済",NOT(IF(ISNUMBER(E43),AND(E43&gt;=0,E43&lt;=1000000,E43=INT(E43)),FALSE()))),"確認済初回は0〜100万個の整数で必須",IF(AND(D43="未確認",COUNTA(E43)&gt;0),"未確認初回は空欄",IF(NOT(OR(F43="不要",F43="必要")),"再数要否を確認",IF(AND(F43="必要",D43&lt;&gt;"確認済"),"再数には初回確認済みが必須",IF(AND(F43="不要",OR(G43&lt;&gt;"対象外",COUNTA(H43)&gt;0)),"再数不要は対象外/数量空欄",IF(AND(F43="必要",NOT(OR(G43="確認済",G43="未確認"))),"必要な再数区分を確認",IF(AND(F43="必要",G43="確認済",NOT(IF(ISNUMBER(H43),AND(H43&gt;=0,H43&lt;=1000000,H43=INT(H43)),FALSE()))),"確認済再数は0〜100万個の整数で必須",IF(AND(F43="必要",G43="未確認",COUNTA(H43)&gt;0),"未確認再数は空欄",IF(NOT(OR(I43="確認済",I43="未確認")),"時点照合を確認",IF(NOT(IF(ISNUMBER(J43),AND(J43&gt;=43831,J43&lt;=73050,J43=INT(J43)),FALSE())),"確認日は時刻なしで必須",IF(OR(J43&lt;棚卸集計!$B$3,J43&gt;棚卸集計!$E$3),"棚卸基準日≦確認日≦確認基準日","確認済み")))))))))))))))))),ISNUMBER(Q43),Q43=IF(P43="確認済み",0,1))),1,IF(Q43&lt;&gt;0,0,IF(AND(IF(ISTEXT(IF(OR(I43="未確認",D43="未確認",AND(F43="必要",G43="未確認")),"",IF(F43="必要",H43,E43))),ISTEXT(K43),ISNUMBER(K43)),K43=IF(OR(I43="未確認",D43="未確認",AND(F43="必要",G43="未確認")),"",IF(F43="必要",H43,E43)),IF(ISTEXT(IF(OR(B43="未確認",C43&lt;0,NOT(ISNUMBER(K43))),"",K43-C43)),ISTEXT(L43),ISNUMBER(L43)),L43=IF(OR(B43="未確認",C43&lt;0,NOT(ISNUMBER(K43))),"",K43-C43),IF(ISTEXT(IF(ISNUMBER(L43),MAX(-L43,0),"")),ISTEXT(M43),ISNUMBER(M43)),M43=IF(ISNUMBER(L43),MAX(-L43,0),""),IF(ISTEXT(IF(ISNUMBER(L43),MAX(L43,0),"")),ISTEXT(N43),ISNUMBER(N43)),N43=IF(ISNUMBER(L43),MAX(L43,0),""),ISTEXT(O43),O43=IF(I43="未確認","時点未確認",IF(D43="未確認","実棚未確認",IF(AND(F43="必要",G43="未確認"),"再数待ち",IF(B43="未確認","帳簿未確認",IF(C43&lt;0,"帳簿負数",IF(L43=0,"一致","差異あり"))))))),0,1))))</f>
        <v>0</v>
      </c>
    </row>
    <row r="44" customFormat="false" ht="32" hidden="false" customHeight="true" outlineLevel="0" collapsed="false">
      <c r="A44" s="9"/>
      <c r="B44" s="10"/>
      <c r="C44" s="11"/>
      <c r="D44" s="10"/>
      <c r="E44" s="11"/>
      <c r="F44" s="10"/>
      <c r="G44" s="10"/>
      <c r="H44" s="11"/>
      <c r="I44" s="10"/>
      <c r="J44" s="4"/>
      <c r="K44" s="5" t="str">
        <f aca="false">IF(P44="","",IF(Q44&lt;&gt;0,NA(),IF(OR(I44="未確認",D44="未確認",AND(F44="必要",G44="未確認")),"",IF(F44="必要",H44,E44))))</f>
        <v/>
      </c>
      <c r="L44" s="5" t="str">
        <f aca="false">IF(P44="","",IF(Q44&lt;&gt;0,NA(),IF(OR(B44="未確認",C44&lt;0,NOT(ISNUMBER(K44))),"",K44-C44)))</f>
        <v/>
      </c>
      <c r="M44" s="5" t="str">
        <f aca="false">IF(P44="","",IF(Q44&lt;&gt;0,NA(),IF(ISNUMBER(L44),MAX(-L44,0),"")))</f>
        <v/>
      </c>
      <c r="N44" s="5" t="str">
        <f aca="false">IF(P44="","",IF(Q44&lt;&gt;0,NA(),IF(ISNUMBER(L44),MAX(L44,0),"")))</f>
        <v/>
      </c>
      <c r="O44" s="1" t="str">
        <f aca="false">IF(P44="","",IF(Q44&lt;&gt;0,NA(),IF(I44="未確認","時点未確認",IF(D44="未確認","実棚未確認",IF(AND(F44="必要",G44="未確認"),"再数待ち",IF(B44="未確認","帳簿未確認",IF(C44&lt;0,"帳簿負数",IF(L44=0,"一致","差異あり"))))))))</f>
        <v/>
      </c>
      <c r="P44" s="1" t="str">
        <f aca="false">IF(COUNTA(A44:J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帳簿区分を確認",IF(AND(B44="確認済",NOT(IF(ISNUMBER(C44),AND(C44&gt;=-1000000,C44&lt;=1000000,C44=INT(C44)),FALSE()))),"確認済帳簿は±100万個の整数で必須",IF(AND(B44="未確認",COUNTA(C44)&gt;0),"未確認帳簿は空欄",IF(NOT(OR(D44="確認済",D44="未確認")),"初回区分を確認",IF(AND(D44="確認済",NOT(IF(ISNUMBER(E44),AND(E44&gt;=0,E44&lt;=1000000,E44=INT(E44)),FALSE()))),"確認済初回は0〜100万個の整数で必須",IF(AND(D44="未確認",COUNTA(E44)&gt;0),"未確認初回は空欄",IF(NOT(OR(F44="不要",F44="必要")),"再数要否を確認",IF(AND(F44="必要",D44&lt;&gt;"確認済"),"再数には初回確認済みが必須",IF(AND(F44="不要",OR(G44&lt;&gt;"対象外",COUNTA(H44)&gt;0)),"再数不要は対象外/数量空欄",IF(AND(F44="必要",NOT(OR(G44="確認済",G44="未確認"))),"必要な再数区分を確認",IF(AND(F44="必要",G44="確認済",NOT(IF(ISNUMBER(H44),AND(H44&gt;=0,H44&lt;=1000000,H44=INT(H44)),FALSE()))),"確認済再数は0〜100万個の整数で必須",IF(AND(F44="必要",G44="未確認",COUNTA(H44)&gt;0),"未確認再数は空欄",IF(NOT(OR(I44="確認済",I44="未確認")),"時点照合を確認",IF(NOT(IF(ISNUMBER(J44),AND(J44&gt;=43831,J44&lt;=73050,J44=INT(J44)),FALSE())),"確認日は時刻なしで必須",IF(OR(J44&lt;棚卸集計!$B$3,J44&gt;棚卸集計!$E$3),"棚卸基準日≦確認日≦確認基準日","確認済み"))))))))))))))))))</f>
        <v/>
      </c>
      <c r="Q44" s="1" t="str">
        <f aca="false">IF(P44="","",IF(P44="確認済み",0,1))</f>
        <v/>
      </c>
      <c r="R44" s="1" t="n">
        <f aca="false">IF(COUNTA(A44:J44)=0,IF(AND(P44="",Q44="",K44="",L44="",M44="",N44="",O44=""),0,1),IF(NOT(AND(ISTEXT(P44),P44=IF(COUNTA(A44:J44)=0,"",IF(NOT(AND(ISTEXT(A44),LEN(A44)=8,EXACT(LEFT(A44,4),"SKU-"),ISNUMBER(FIND(MID(A44,5,1)&amp;"x","0x1x2x3x4x5x6x7x8x9x")),ISNUMBER(FIND(MID(A44,6,1)&amp;"x","0x1x2x3x4x5x6x7x8x9x")),ISNUMBER(FIND(MID(A44,7,1)&amp;"x","0x1x2x3x4x5x6x7x8x9x")),ISNUMBER(FIND(MID(A44,8,1)&amp;"x","0x1x2x3x4x5x6x7x8x9x")))),"IDはSKU-と半角数字4桁",IF(COUNTIFS($A$8:$A$57,A44)&gt;1,"品目IDが重複",IF(NOT(OR(B44="確認済",B44="未確認")),"帳簿区分を確認",IF(AND(B44="確認済",NOT(IF(ISNUMBER(C44),AND(C44&gt;=-1000000,C44&lt;=1000000,C44=INT(C44)),FALSE()))),"確認済帳簿は±100万個の整数で必須",IF(AND(B44="未確認",COUNTA(C44)&gt;0),"未確認帳簿は空欄",IF(NOT(OR(D44="確認済",D44="未確認")),"初回区分を確認",IF(AND(D44="確認済",NOT(IF(ISNUMBER(E44),AND(E44&gt;=0,E44&lt;=1000000,E44=INT(E44)),FALSE()))),"確認済初回は0〜100万個の整数で必須",IF(AND(D44="未確認",COUNTA(E44)&gt;0),"未確認初回は空欄",IF(NOT(OR(F44="不要",F44="必要")),"再数要否を確認",IF(AND(F44="必要",D44&lt;&gt;"確認済"),"再数には初回確認済みが必須",IF(AND(F44="不要",OR(G44&lt;&gt;"対象外",COUNTA(H44)&gt;0)),"再数不要は対象外/数量空欄",IF(AND(F44="必要",NOT(OR(G44="確認済",G44="未確認"))),"必要な再数区分を確認",IF(AND(F44="必要",G44="確認済",NOT(IF(ISNUMBER(H44),AND(H44&gt;=0,H44&lt;=1000000,H44=INT(H44)),FALSE()))),"確認済再数は0〜100万個の整数で必須",IF(AND(F44="必要",G44="未確認",COUNTA(H44)&gt;0),"未確認再数は空欄",IF(NOT(OR(I44="確認済",I44="未確認")),"時点照合を確認",IF(NOT(IF(ISNUMBER(J44),AND(J44&gt;=43831,J44&lt;=73050,J44=INT(J44)),FALSE())),"確認日は時刻なしで必須",IF(OR(J44&lt;棚卸集計!$B$3,J44&gt;棚卸集計!$E$3),"棚卸基準日≦確認日≦確認基準日","確認済み")))))))))))))))))),ISNUMBER(Q44),Q44=IF(P44="確認済み",0,1))),1,IF(Q44&lt;&gt;0,0,IF(AND(IF(ISTEXT(IF(OR(I44="未確認",D44="未確認",AND(F44="必要",G44="未確認")),"",IF(F44="必要",H44,E44))),ISTEXT(K44),ISNUMBER(K44)),K44=IF(OR(I44="未確認",D44="未確認",AND(F44="必要",G44="未確認")),"",IF(F44="必要",H44,E44)),IF(ISTEXT(IF(OR(B44="未確認",C44&lt;0,NOT(ISNUMBER(K44))),"",K44-C44)),ISTEXT(L44),ISNUMBER(L44)),L44=IF(OR(B44="未確認",C44&lt;0,NOT(ISNUMBER(K44))),"",K44-C44),IF(ISTEXT(IF(ISNUMBER(L44),MAX(-L44,0),"")),ISTEXT(M44),ISNUMBER(M44)),M44=IF(ISNUMBER(L44),MAX(-L44,0),""),IF(ISTEXT(IF(ISNUMBER(L44),MAX(L44,0),"")),ISTEXT(N44),ISNUMBER(N44)),N44=IF(ISNUMBER(L44),MAX(L44,0),""),ISTEXT(O44),O44=IF(I44="未確認","時点未確認",IF(D44="未確認","実棚未確認",IF(AND(F44="必要",G44="未確認"),"再数待ち",IF(B44="未確認","帳簿未確認",IF(C44&lt;0,"帳簿負数",IF(L44=0,"一致","差異あり"))))))),0,1))))</f>
        <v>0</v>
      </c>
    </row>
    <row r="45" customFormat="false" ht="32" hidden="false" customHeight="true" outlineLevel="0" collapsed="false">
      <c r="A45" s="9"/>
      <c r="B45" s="10"/>
      <c r="C45" s="11"/>
      <c r="D45" s="10"/>
      <c r="E45" s="11"/>
      <c r="F45" s="10"/>
      <c r="G45" s="10"/>
      <c r="H45" s="11"/>
      <c r="I45" s="10"/>
      <c r="J45" s="4"/>
      <c r="K45" s="5" t="str">
        <f aca="false">IF(P45="","",IF(Q45&lt;&gt;0,NA(),IF(OR(I45="未確認",D45="未確認",AND(F45="必要",G45="未確認")),"",IF(F45="必要",H45,E45))))</f>
        <v/>
      </c>
      <c r="L45" s="5" t="str">
        <f aca="false">IF(P45="","",IF(Q45&lt;&gt;0,NA(),IF(OR(B45="未確認",C45&lt;0,NOT(ISNUMBER(K45))),"",K45-C45)))</f>
        <v/>
      </c>
      <c r="M45" s="5" t="str">
        <f aca="false">IF(P45="","",IF(Q45&lt;&gt;0,NA(),IF(ISNUMBER(L45),MAX(-L45,0),"")))</f>
        <v/>
      </c>
      <c r="N45" s="5" t="str">
        <f aca="false">IF(P45="","",IF(Q45&lt;&gt;0,NA(),IF(ISNUMBER(L45),MAX(L45,0),"")))</f>
        <v/>
      </c>
      <c r="O45" s="1" t="str">
        <f aca="false">IF(P45="","",IF(Q45&lt;&gt;0,NA(),IF(I45="未確認","時点未確認",IF(D45="未確認","実棚未確認",IF(AND(F45="必要",G45="未確認"),"再数待ち",IF(B45="未確認","帳簿未確認",IF(C45&lt;0,"帳簿負数",IF(L45=0,"一致","差異あり"))))))))</f>
        <v/>
      </c>
      <c r="P45" s="1" t="str">
        <f aca="false">IF(COUNTA(A45:J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帳簿区分を確認",IF(AND(B45="確認済",NOT(IF(ISNUMBER(C45),AND(C45&gt;=-1000000,C45&lt;=1000000,C45=INT(C45)),FALSE()))),"確認済帳簿は±100万個の整数で必須",IF(AND(B45="未確認",COUNTA(C45)&gt;0),"未確認帳簿は空欄",IF(NOT(OR(D45="確認済",D45="未確認")),"初回区分を確認",IF(AND(D45="確認済",NOT(IF(ISNUMBER(E45),AND(E45&gt;=0,E45&lt;=1000000,E45=INT(E45)),FALSE()))),"確認済初回は0〜100万個の整数で必須",IF(AND(D45="未確認",COUNTA(E45)&gt;0),"未確認初回は空欄",IF(NOT(OR(F45="不要",F45="必要")),"再数要否を確認",IF(AND(F45="必要",D45&lt;&gt;"確認済"),"再数には初回確認済みが必須",IF(AND(F45="不要",OR(G45&lt;&gt;"対象外",COUNTA(H45)&gt;0)),"再数不要は対象外/数量空欄",IF(AND(F45="必要",NOT(OR(G45="確認済",G45="未確認"))),"必要な再数区分を確認",IF(AND(F45="必要",G45="確認済",NOT(IF(ISNUMBER(H45),AND(H45&gt;=0,H45&lt;=1000000,H45=INT(H45)),FALSE()))),"確認済再数は0〜100万個の整数で必須",IF(AND(F45="必要",G45="未確認",COUNTA(H45)&gt;0),"未確認再数は空欄",IF(NOT(OR(I45="確認済",I45="未確認")),"時点照合を確認",IF(NOT(IF(ISNUMBER(J45),AND(J45&gt;=43831,J45&lt;=73050,J45=INT(J45)),FALSE())),"確認日は時刻なしで必須",IF(OR(J45&lt;棚卸集計!$B$3,J45&gt;棚卸集計!$E$3),"棚卸基準日≦確認日≦確認基準日","確認済み"))))))))))))))))))</f>
        <v/>
      </c>
      <c r="Q45" s="1" t="str">
        <f aca="false">IF(P45="","",IF(P45="確認済み",0,1))</f>
        <v/>
      </c>
      <c r="R45" s="1" t="n">
        <f aca="false">IF(COUNTA(A45:J45)=0,IF(AND(P45="",Q45="",K45="",L45="",M45="",N45="",O45=""),0,1),IF(NOT(AND(ISTEXT(P45),P45=IF(COUNTA(A45:J45)=0,"",IF(NOT(AND(ISTEXT(A45),LEN(A45)=8,EXACT(LEFT(A45,4),"SKU-"),ISNUMBER(FIND(MID(A45,5,1)&amp;"x","0x1x2x3x4x5x6x7x8x9x")),ISNUMBER(FIND(MID(A45,6,1)&amp;"x","0x1x2x3x4x5x6x7x8x9x")),ISNUMBER(FIND(MID(A45,7,1)&amp;"x","0x1x2x3x4x5x6x7x8x9x")),ISNUMBER(FIND(MID(A45,8,1)&amp;"x","0x1x2x3x4x5x6x7x8x9x")))),"IDはSKU-と半角数字4桁",IF(COUNTIFS($A$8:$A$57,A45)&gt;1,"品目IDが重複",IF(NOT(OR(B45="確認済",B45="未確認")),"帳簿区分を確認",IF(AND(B45="確認済",NOT(IF(ISNUMBER(C45),AND(C45&gt;=-1000000,C45&lt;=1000000,C45=INT(C45)),FALSE()))),"確認済帳簿は±100万個の整数で必須",IF(AND(B45="未確認",COUNTA(C45)&gt;0),"未確認帳簿は空欄",IF(NOT(OR(D45="確認済",D45="未確認")),"初回区分を確認",IF(AND(D45="確認済",NOT(IF(ISNUMBER(E45),AND(E45&gt;=0,E45&lt;=1000000,E45=INT(E45)),FALSE()))),"確認済初回は0〜100万個の整数で必須",IF(AND(D45="未確認",COUNTA(E45)&gt;0),"未確認初回は空欄",IF(NOT(OR(F45="不要",F45="必要")),"再数要否を確認",IF(AND(F45="必要",D45&lt;&gt;"確認済"),"再数には初回確認済みが必須",IF(AND(F45="不要",OR(G45&lt;&gt;"対象外",COUNTA(H45)&gt;0)),"再数不要は対象外/数量空欄",IF(AND(F45="必要",NOT(OR(G45="確認済",G45="未確認"))),"必要な再数区分を確認",IF(AND(F45="必要",G45="確認済",NOT(IF(ISNUMBER(H45),AND(H45&gt;=0,H45&lt;=1000000,H45=INT(H45)),FALSE()))),"確認済再数は0〜100万個の整数で必須",IF(AND(F45="必要",G45="未確認",COUNTA(H45)&gt;0),"未確認再数は空欄",IF(NOT(OR(I45="確認済",I45="未確認")),"時点照合を確認",IF(NOT(IF(ISNUMBER(J45),AND(J45&gt;=43831,J45&lt;=73050,J45=INT(J45)),FALSE())),"確認日は時刻なしで必須",IF(OR(J45&lt;棚卸集計!$B$3,J45&gt;棚卸集計!$E$3),"棚卸基準日≦確認日≦確認基準日","確認済み")))))))))))))))))),ISNUMBER(Q45),Q45=IF(P45="確認済み",0,1))),1,IF(Q45&lt;&gt;0,0,IF(AND(IF(ISTEXT(IF(OR(I45="未確認",D45="未確認",AND(F45="必要",G45="未確認")),"",IF(F45="必要",H45,E45))),ISTEXT(K45),ISNUMBER(K45)),K45=IF(OR(I45="未確認",D45="未確認",AND(F45="必要",G45="未確認")),"",IF(F45="必要",H45,E45)),IF(ISTEXT(IF(OR(B45="未確認",C45&lt;0,NOT(ISNUMBER(K45))),"",K45-C45)),ISTEXT(L45),ISNUMBER(L45)),L45=IF(OR(B45="未確認",C45&lt;0,NOT(ISNUMBER(K45))),"",K45-C45),IF(ISTEXT(IF(ISNUMBER(L45),MAX(-L45,0),"")),ISTEXT(M45),ISNUMBER(M45)),M45=IF(ISNUMBER(L45),MAX(-L45,0),""),IF(ISTEXT(IF(ISNUMBER(L45),MAX(L45,0),"")),ISTEXT(N45),ISNUMBER(N45)),N45=IF(ISNUMBER(L45),MAX(L45,0),""),ISTEXT(O45),O45=IF(I45="未確認","時点未確認",IF(D45="未確認","実棚未確認",IF(AND(F45="必要",G45="未確認"),"再数待ち",IF(B45="未確認","帳簿未確認",IF(C45&lt;0,"帳簿負数",IF(L45=0,"一致","差異あり"))))))),0,1))))</f>
        <v>0</v>
      </c>
    </row>
    <row r="46" customFormat="false" ht="32" hidden="false" customHeight="true" outlineLevel="0" collapsed="false">
      <c r="A46" s="9"/>
      <c r="B46" s="10"/>
      <c r="C46" s="11"/>
      <c r="D46" s="10"/>
      <c r="E46" s="11"/>
      <c r="F46" s="10"/>
      <c r="G46" s="10"/>
      <c r="H46" s="11"/>
      <c r="I46" s="10"/>
      <c r="J46" s="4"/>
      <c r="K46" s="5" t="str">
        <f aca="false">IF(P46="","",IF(Q46&lt;&gt;0,NA(),IF(OR(I46="未確認",D46="未確認",AND(F46="必要",G46="未確認")),"",IF(F46="必要",H46,E46))))</f>
        <v/>
      </c>
      <c r="L46" s="5" t="str">
        <f aca="false">IF(P46="","",IF(Q46&lt;&gt;0,NA(),IF(OR(B46="未確認",C46&lt;0,NOT(ISNUMBER(K46))),"",K46-C46)))</f>
        <v/>
      </c>
      <c r="M46" s="5" t="str">
        <f aca="false">IF(P46="","",IF(Q46&lt;&gt;0,NA(),IF(ISNUMBER(L46),MAX(-L46,0),"")))</f>
        <v/>
      </c>
      <c r="N46" s="5" t="str">
        <f aca="false">IF(P46="","",IF(Q46&lt;&gt;0,NA(),IF(ISNUMBER(L46),MAX(L46,0),"")))</f>
        <v/>
      </c>
      <c r="O46" s="1" t="str">
        <f aca="false">IF(P46="","",IF(Q46&lt;&gt;0,NA(),IF(I46="未確認","時点未確認",IF(D46="未確認","実棚未確認",IF(AND(F46="必要",G46="未確認"),"再数待ち",IF(B46="未確認","帳簿未確認",IF(C46&lt;0,"帳簿負数",IF(L46=0,"一致","差異あり"))))))))</f>
        <v/>
      </c>
      <c r="P46" s="1" t="str">
        <f aca="false">IF(COUNTA(A46:J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帳簿区分を確認",IF(AND(B46="確認済",NOT(IF(ISNUMBER(C46),AND(C46&gt;=-1000000,C46&lt;=1000000,C46=INT(C46)),FALSE()))),"確認済帳簿は±100万個の整数で必須",IF(AND(B46="未確認",COUNTA(C46)&gt;0),"未確認帳簿は空欄",IF(NOT(OR(D46="確認済",D46="未確認")),"初回区分を確認",IF(AND(D46="確認済",NOT(IF(ISNUMBER(E46),AND(E46&gt;=0,E46&lt;=1000000,E46=INT(E46)),FALSE()))),"確認済初回は0〜100万個の整数で必須",IF(AND(D46="未確認",COUNTA(E46)&gt;0),"未確認初回は空欄",IF(NOT(OR(F46="不要",F46="必要")),"再数要否を確認",IF(AND(F46="必要",D46&lt;&gt;"確認済"),"再数には初回確認済みが必須",IF(AND(F46="不要",OR(G46&lt;&gt;"対象外",COUNTA(H46)&gt;0)),"再数不要は対象外/数量空欄",IF(AND(F46="必要",NOT(OR(G46="確認済",G46="未確認"))),"必要な再数区分を確認",IF(AND(F46="必要",G46="確認済",NOT(IF(ISNUMBER(H46),AND(H46&gt;=0,H46&lt;=1000000,H46=INT(H46)),FALSE()))),"確認済再数は0〜100万個の整数で必須",IF(AND(F46="必要",G46="未確認",COUNTA(H46)&gt;0),"未確認再数は空欄",IF(NOT(OR(I46="確認済",I46="未確認")),"時点照合を確認",IF(NOT(IF(ISNUMBER(J46),AND(J46&gt;=43831,J46&lt;=73050,J46=INT(J46)),FALSE())),"確認日は時刻なしで必須",IF(OR(J46&lt;棚卸集計!$B$3,J46&gt;棚卸集計!$E$3),"棚卸基準日≦確認日≦確認基準日","確認済み"))))))))))))))))))</f>
        <v/>
      </c>
      <c r="Q46" s="1" t="str">
        <f aca="false">IF(P46="","",IF(P46="確認済み",0,1))</f>
        <v/>
      </c>
      <c r="R46" s="1" t="n">
        <f aca="false">IF(COUNTA(A46:J46)=0,IF(AND(P46="",Q46="",K46="",L46="",M46="",N46="",O46=""),0,1),IF(NOT(AND(ISTEXT(P46),P46=IF(COUNTA(A46:J46)=0,"",IF(NOT(AND(ISTEXT(A46),LEN(A46)=8,EXACT(LEFT(A46,4),"SKU-"),ISNUMBER(FIND(MID(A46,5,1)&amp;"x","0x1x2x3x4x5x6x7x8x9x")),ISNUMBER(FIND(MID(A46,6,1)&amp;"x","0x1x2x3x4x5x6x7x8x9x")),ISNUMBER(FIND(MID(A46,7,1)&amp;"x","0x1x2x3x4x5x6x7x8x9x")),ISNUMBER(FIND(MID(A46,8,1)&amp;"x","0x1x2x3x4x5x6x7x8x9x")))),"IDはSKU-と半角数字4桁",IF(COUNTIFS($A$8:$A$57,A46)&gt;1,"品目IDが重複",IF(NOT(OR(B46="確認済",B46="未確認")),"帳簿区分を確認",IF(AND(B46="確認済",NOT(IF(ISNUMBER(C46),AND(C46&gt;=-1000000,C46&lt;=1000000,C46=INT(C46)),FALSE()))),"確認済帳簿は±100万個の整数で必須",IF(AND(B46="未確認",COUNTA(C46)&gt;0),"未確認帳簿は空欄",IF(NOT(OR(D46="確認済",D46="未確認")),"初回区分を確認",IF(AND(D46="確認済",NOT(IF(ISNUMBER(E46),AND(E46&gt;=0,E46&lt;=1000000,E46=INT(E46)),FALSE()))),"確認済初回は0〜100万個の整数で必須",IF(AND(D46="未確認",COUNTA(E46)&gt;0),"未確認初回は空欄",IF(NOT(OR(F46="不要",F46="必要")),"再数要否を確認",IF(AND(F46="必要",D46&lt;&gt;"確認済"),"再数には初回確認済みが必須",IF(AND(F46="不要",OR(G46&lt;&gt;"対象外",COUNTA(H46)&gt;0)),"再数不要は対象外/数量空欄",IF(AND(F46="必要",NOT(OR(G46="確認済",G46="未確認"))),"必要な再数区分を確認",IF(AND(F46="必要",G46="確認済",NOT(IF(ISNUMBER(H46),AND(H46&gt;=0,H46&lt;=1000000,H46=INT(H46)),FALSE()))),"確認済再数は0〜100万個の整数で必須",IF(AND(F46="必要",G46="未確認",COUNTA(H46)&gt;0),"未確認再数は空欄",IF(NOT(OR(I46="確認済",I46="未確認")),"時点照合を確認",IF(NOT(IF(ISNUMBER(J46),AND(J46&gt;=43831,J46&lt;=73050,J46=INT(J46)),FALSE())),"確認日は時刻なしで必須",IF(OR(J46&lt;棚卸集計!$B$3,J46&gt;棚卸集計!$E$3),"棚卸基準日≦確認日≦確認基準日","確認済み")))))))))))))))))),ISNUMBER(Q46),Q46=IF(P46="確認済み",0,1))),1,IF(Q46&lt;&gt;0,0,IF(AND(IF(ISTEXT(IF(OR(I46="未確認",D46="未確認",AND(F46="必要",G46="未確認")),"",IF(F46="必要",H46,E46))),ISTEXT(K46),ISNUMBER(K46)),K46=IF(OR(I46="未確認",D46="未確認",AND(F46="必要",G46="未確認")),"",IF(F46="必要",H46,E46)),IF(ISTEXT(IF(OR(B46="未確認",C46&lt;0,NOT(ISNUMBER(K46))),"",K46-C46)),ISTEXT(L46),ISNUMBER(L46)),L46=IF(OR(B46="未確認",C46&lt;0,NOT(ISNUMBER(K46))),"",K46-C46),IF(ISTEXT(IF(ISNUMBER(L46),MAX(-L46,0),"")),ISTEXT(M46),ISNUMBER(M46)),M46=IF(ISNUMBER(L46),MAX(-L46,0),""),IF(ISTEXT(IF(ISNUMBER(L46),MAX(L46,0),"")),ISTEXT(N46),ISNUMBER(N46)),N46=IF(ISNUMBER(L46),MAX(L46,0),""),ISTEXT(O46),O46=IF(I46="未確認","時点未確認",IF(D46="未確認","実棚未確認",IF(AND(F46="必要",G46="未確認"),"再数待ち",IF(B46="未確認","帳簿未確認",IF(C46&lt;0,"帳簿負数",IF(L46=0,"一致","差異あり"))))))),0,1))))</f>
        <v>0</v>
      </c>
    </row>
    <row r="47" customFormat="false" ht="32" hidden="false" customHeight="true" outlineLevel="0" collapsed="false">
      <c r="A47" s="9"/>
      <c r="B47" s="10"/>
      <c r="C47" s="11"/>
      <c r="D47" s="10"/>
      <c r="E47" s="11"/>
      <c r="F47" s="10"/>
      <c r="G47" s="10"/>
      <c r="H47" s="11"/>
      <c r="I47" s="10"/>
      <c r="J47" s="4"/>
      <c r="K47" s="5" t="str">
        <f aca="false">IF(P47="","",IF(Q47&lt;&gt;0,NA(),IF(OR(I47="未確認",D47="未確認",AND(F47="必要",G47="未確認")),"",IF(F47="必要",H47,E47))))</f>
        <v/>
      </c>
      <c r="L47" s="5" t="str">
        <f aca="false">IF(P47="","",IF(Q47&lt;&gt;0,NA(),IF(OR(B47="未確認",C47&lt;0,NOT(ISNUMBER(K47))),"",K47-C47)))</f>
        <v/>
      </c>
      <c r="M47" s="5" t="str">
        <f aca="false">IF(P47="","",IF(Q47&lt;&gt;0,NA(),IF(ISNUMBER(L47),MAX(-L47,0),"")))</f>
        <v/>
      </c>
      <c r="N47" s="5" t="str">
        <f aca="false">IF(P47="","",IF(Q47&lt;&gt;0,NA(),IF(ISNUMBER(L47),MAX(L47,0),"")))</f>
        <v/>
      </c>
      <c r="O47" s="1" t="str">
        <f aca="false">IF(P47="","",IF(Q47&lt;&gt;0,NA(),IF(I47="未確認","時点未確認",IF(D47="未確認","実棚未確認",IF(AND(F47="必要",G47="未確認"),"再数待ち",IF(B47="未確認","帳簿未確認",IF(C47&lt;0,"帳簿負数",IF(L47=0,"一致","差異あり"))))))))</f>
        <v/>
      </c>
      <c r="P47" s="1" t="str">
        <f aca="false">IF(COUNTA(A47:J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帳簿区分を確認",IF(AND(B47="確認済",NOT(IF(ISNUMBER(C47),AND(C47&gt;=-1000000,C47&lt;=1000000,C47=INT(C47)),FALSE()))),"確認済帳簿は±100万個の整数で必須",IF(AND(B47="未確認",COUNTA(C47)&gt;0),"未確認帳簿は空欄",IF(NOT(OR(D47="確認済",D47="未確認")),"初回区分を確認",IF(AND(D47="確認済",NOT(IF(ISNUMBER(E47),AND(E47&gt;=0,E47&lt;=1000000,E47=INT(E47)),FALSE()))),"確認済初回は0〜100万個の整数で必須",IF(AND(D47="未確認",COUNTA(E47)&gt;0),"未確認初回は空欄",IF(NOT(OR(F47="不要",F47="必要")),"再数要否を確認",IF(AND(F47="必要",D47&lt;&gt;"確認済"),"再数には初回確認済みが必須",IF(AND(F47="不要",OR(G47&lt;&gt;"対象外",COUNTA(H47)&gt;0)),"再数不要は対象外/数量空欄",IF(AND(F47="必要",NOT(OR(G47="確認済",G47="未確認"))),"必要な再数区分を確認",IF(AND(F47="必要",G47="確認済",NOT(IF(ISNUMBER(H47),AND(H47&gt;=0,H47&lt;=1000000,H47=INT(H47)),FALSE()))),"確認済再数は0〜100万個の整数で必須",IF(AND(F47="必要",G47="未確認",COUNTA(H47)&gt;0),"未確認再数は空欄",IF(NOT(OR(I47="確認済",I47="未確認")),"時点照合を確認",IF(NOT(IF(ISNUMBER(J47),AND(J47&gt;=43831,J47&lt;=73050,J47=INT(J47)),FALSE())),"確認日は時刻なしで必須",IF(OR(J47&lt;棚卸集計!$B$3,J47&gt;棚卸集計!$E$3),"棚卸基準日≦確認日≦確認基準日","確認済み"))))))))))))))))))</f>
        <v/>
      </c>
      <c r="Q47" s="1" t="str">
        <f aca="false">IF(P47="","",IF(P47="確認済み",0,1))</f>
        <v/>
      </c>
      <c r="R47" s="1" t="n">
        <f aca="false">IF(COUNTA(A47:J47)=0,IF(AND(P47="",Q47="",K47="",L47="",M47="",N47="",O47=""),0,1),IF(NOT(AND(ISTEXT(P47),P47=IF(COUNTA(A47:J47)=0,"",IF(NOT(AND(ISTEXT(A47),LEN(A47)=8,EXACT(LEFT(A47,4),"SKU-"),ISNUMBER(FIND(MID(A47,5,1)&amp;"x","0x1x2x3x4x5x6x7x8x9x")),ISNUMBER(FIND(MID(A47,6,1)&amp;"x","0x1x2x3x4x5x6x7x8x9x")),ISNUMBER(FIND(MID(A47,7,1)&amp;"x","0x1x2x3x4x5x6x7x8x9x")),ISNUMBER(FIND(MID(A47,8,1)&amp;"x","0x1x2x3x4x5x6x7x8x9x")))),"IDはSKU-と半角数字4桁",IF(COUNTIFS($A$8:$A$57,A47)&gt;1,"品目IDが重複",IF(NOT(OR(B47="確認済",B47="未確認")),"帳簿区分を確認",IF(AND(B47="確認済",NOT(IF(ISNUMBER(C47),AND(C47&gt;=-1000000,C47&lt;=1000000,C47=INT(C47)),FALSE()))),"確認済帳簿は±100万個の整数で必須",IF(AND(B47="未確認",COUNTA(C47)&gt;0),"未確認帳簿は空欄",IF(NOT(OR(D47="確認済",D47="未確認")),"初回区分を確認",IF(AND(D47="確認済",NOT(IF(ISNUMBER(E47),AND(E47&gt;=0,E47&lt;=1000000,E47=INT(E47)),FALSE()))),"確認済初回は0〜100万個の整数で必須",IF(AND(D47="未確認",COUNTA(E47)&gt;0),"未確認初回は空欄",IF(NOT(OR(F47="不要",F47="必要")),"再数要否を確認",IF(AND(F47="必要",D47&lt;&gt;"確認済"),"再数には初回確認済みが必須",IF(AND(F47="不要",OR(G47&lt;&gt;"対象外",COUNTA(H47)&gt;0)),"再数不要は対象外/数量空欄",IF(AND(F47="必要",NOT(OR(G47="確認済",G47="未確認"))),"必要な再数区分を確認",IF(AND(F47="必要",G47="確認済",NOT(IF(ISNUMBER(H47),AND(H47&gt;=0,H47&lt;=1000000,H47=INT(H47)),FALSE()))),"確認済再数は0〜100万個の整数で必須",IF(AND(F47="必要",G47="未確認",COUNTA(H47)&gt;0),"未確認再数は空欄",IF(NOT(OR(I47="確認済",I47="未確認")),"時点照合を確認",IF(NOT(IF(ISNUMBER(J47),AND(J47&gt;=43831,J47&lt;=73050,J47=INT(J47)),FALSE())),"確認日は時刻なしで必須",IF(OR(J47&lt;棚卸集計!$B$3,J47&gt;棚卸集計!$E$3),"棚卸基準日≦確認日≦確認基準日","確認済み")))))))))))))))))),ISNUMBER(Q47),Q47=IF(P47="確認済み",0,1))),1,IF(Q47&lt;&gt;0,0,IF(AND(IF(ISTEXT(IF(OR(I47="未確認",D47="未確認",AND(F47="必要",G47="未確認")),"",IF(F47="必要",H47,E47))),ISTEXT(K47),ISNUMBER(K47)),K47=IF(OR(I47="未確認",D47="未確認",AND(F47="必要",G47="未確認")),"",IF(F47="必要",H47,E47)),IF(ISTEXT(IF(OR(B47="未確認",C47&lt;0,NOT(ISNUMBER(K47))),"",K47-C47)),ISTEXT(L47),ISNUMBER(L47)),L47=IF(OR(B47="未確認",C47&lt;0,NOT(ISNUMBER(K47))),"",K47-C47),IF(ISTEXT(IF(ISNUMBER(L47),MAX(-L47,0),"")),ISTEXT(M47),ISNUMBER(M47)),M47=IF(ISNUMBER(L47),MAX(-L47,0),""),IF(ISTEXT(IF(ISNUMBER(L47),MAX(L47,0),"")),ISTEXT(N47),ISNUMBER(N47)),N47=IF(ISNUMBER(L47),MAX(L47,0),""),ISTEXT(O47),O47=IF(I47="未確認","時点未確認",IF(D47="未確認","実棚未確認",IF(AND(F47="必要",G47="未確認"),"再数待ち",IF(B47="未確認","帳簿未確認",IF(C47&lt;0,"帳簿負数",IF(L47=0,"一致","差異あり"))))))),0,1))))</f>
        <v>0</v>
      </c>
    </row>
    <row r="48" customFormat="false" ht="32" hidden="false" customHeight="true" outlineLevel="0" collapsed="false">
      <c r="A48" s="9"/>
      <c r="B48" s="10"/>
      <c r="C48" s="11"/>
      <c r="D48" s="10"/>
      <c r="E48" s="11"/>
      <c r="F48" s="10"/>
      <c r="G48" s="10"/>
      <c r="H48" s="11"/>
      <c r="I48" s="10"/>
      <c r="J48" s="4"/>
      <c r="K48" s="5" t="str">
        <f aca="false">IF(P48="","",IF(Q48&lt;&gt;0,NA(),IF(OR(I48="未確認",D48="未確認",AND(F48="必要",G48="未確認")),"",IF(F48="必要",H48,E48))))</f>
        <v/>
      </c>
      <c r="L48" s="5" t="str">
        <f aca="false">IF(P48="","",IF(Q48&lt;&gt;0,NA(),IF(OR(B48="未確認",C48&lt;0,NOT(ISNUMBER(K48))),"",K48-C48)))</f>
        <v/>
      </c>
      <c r="M48" s="5" t="str">
        <f aca="false">IF(P48="","",IF(Q48&lt;&gt;0,NA(),IF(ISNUMBER(L48),MAX(-L48,0),"")))</f>
        <v/>
      </c>
      <c r="N48" s="5" t="str">
        <f aca="false">IF(P48="","",IF(Q48&lt;&gt;0,NA(),IF(ISNUMBER(L48),MAX(L48,0),"")))</f>
        <v/>
      </c>
      <c r="O48" s="1" t="str">
        <f aca="false">IF(P48="","",IF(Q48&lt;&gt;0,NA(),IF(I48="未確認","時点未確認",IF(D48="未確認","実棚未確認",IF(AND(F48="必要",G48="未確認"),"再数待ち",IF(B48="未確認","帳簿未確認",IF(C48&lt;0,"帳簿負数",IF(L48=0,"一致","差異あり"))))))))</f>
        <v/>
      </c>
      <c r="P48" s="1" t="str">
        <f aca="false">IF(COUNTA(A48:J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帳簿区分を確認",IF(AND(B48="確認済",NOT(IF(ISNUMBER(C48),AND(C48&gt;=-1000000,C48&lt;=1000000,C48=INT(C48)),FALSE()))),"確認済帳簿は±100万個の整数で必須",IF(AND(B48="未確認",COUNTA(C48)&gt;0),"未確認帳簿は空欄",IF(NOT(OR(D48="確認済",D48="未確認")),"初回区分を確認",IF(AND(D48="確認済",NOT(IF(ISNUMBER(E48),AND(E48&gt;=0,E48&lt;=1000000,E48=INT(E48)),FALSE()))),"確認済初回は0〜100万個の整数で必須",IF(AND(D48="未確認",COUNTA(E48)&gt;0),"未確認初回は空欄",IF(NOT(OR(F48="不要",F48="必要")),"再数要否を確認",IF(AND(F48="必要",D48&lt;&gt;"確認済"),"再数には初回確認済みが必須",IF(AND(F48="不要",OR(G48&lt;&gt;"対象外",COUNTA(H48)&gt;0)),"再数不要は対象外/数量空欄",IF(AND(F48="必要",NOT(OR(G48="確認済",G48="未確認"))),"必要な再数区分を確認",IF(AND(F48="必要",G48="確認済",NOT(IF(ISNUMBER(H48),AND(H48&gt;=0,H48&lt;=1000000,H48=INT(H48)),FALSE()))),"確認済再数は0〜100万個の整数で必須",IF(AND(F48="必要",G48="未確認",COUNTA(H48)&gt;0),"未確認再数は空欄",IF(NOT(OR(I48="確認済",I48="未確認")),"時点照合を確認",IF(NOT(IF(ISNUMBER(J48),AND(J48&gt;=43831,J48&lt;=73050,J48=INT(J48)),FALSE())),"確認日は時刻なしで必須",IF(OR(J48&lt;棚卸集計!$B$3,J48&gt;棚卸集計!$E$3),"棚卸基準日≦確認日≦確認基準日","確認済み"))))))))))))))))))</f>
        <v/>
      </c>
      <c r="Q48" s="1" t="str">
        <f aca="false">IF(P48="","",IF(P48="確認済み",0,1))</f>
        <v/>
      </c>
      <c r="R48" s="1" t="n">
        <f aca="false">IF(COUNTA(A48:J48)=0,IF(AND(P48="",Q48="",K48="",L48="",M48="",N48="",O48=""),0,1),IF(NOT(AND(ISTEXT(P48),P48=IF(COUNTA(A48:J48)=0,"",IF(NOT(AND(ISTEXT(A48),LEN(A48)=8,EXACT(LEFT(A48,4),"SKU-"),ISNUMBER(FIND(MID(A48,5,1)&amp;"x","0x1x2x3x4x5x6x7x8x9x")),ISNUMBER(FIND(MID(A48,6,1)&amp;"x","0x1x2x3x4x5x6x7x8x9x")),ISNUMBER(FIND(MID(A48,7,1)&amp;"x","0x1x2x3x4x5x6x7x8x9x")),ISNUMBER(FIND(MID(A48,8,1)&amp;"x","0x1x2x3x4x5x6x7x8x9x")))),"IDはSKU-と半角数字4桁",IF(COUNTIFS($A$8:$A$57,A48)&gt;1,"品目IDが重複",IF(NOT(OR(B48="確認済",B48="未確認")),"帳簿区分を確認",IF(AND(B48="確認済",NOT(IF(ISNUMBER(C48),AND(C48&gt;=-1000000,C48&lt;=1000000,C48=INT(C48)),FALSE()))),"確認済帳簿は±100万個の整数で必須",IF(AND(B48="未確認",COUNTA(C48)&gt;0),"未確認帳簿は空欄",IF(NOT(OR(D48="確認済",D48="未確認")),"初回区分を確認",IF(AND(D48="確認済",NOT(IF(ISNUMBER(E48),AND(E48&gt;=0,E48&lt;=1000000,E48=INT(E48)),FALSE()))),"確認済初回は0〜100万個の整数で必須",IF(AND(D48="未確認",COUNTA(E48)&gt;0),"未確認初回は空欄",IF(NOT(OR(F48="不要",F48="必要")),"再数要否を確認",IF(AND(F48="必要",D48&lt;&gt;"確認済"),"再数には初回確認済みが必須",IF(AND(F48="不要",OR(G48&lt;&gt;"対象外",COUNTA(H48)&gt;0)),"再数不要は対象外/数量空欄",IF(AND(F48="必要",NOT(OR(G48="確認済",G48="未確認"))),"必要な再数区分を確認",IF(AND(F48="必要",G48="確認済",NOT(IF(ISNUMBER(H48),AND(H48&gt;=0,H48&lt;=1000000,H48=INT(H48)),FALSE()))),"確認済再数は0〜100万個の整数で必須",IF(AND(F48="必要",G48="未確認",COUNTA(H48)&gt;0),"未確認再数は空欄",IF(NOT(OR(I48="確認済",I48="未確認")),"時点照合を確認",IF(NOT(IF(ISNUMBER(J48),AND(J48&gt;=43831,J48&lt;=73050,J48=INT(J48)),FALSE())),"確認日は時刻なしで必須",IF(OR(J48&lt;棚卸集計!$B$3,J48&gt;棚卸集計!$E$3),"棚卸基準日≦確認日≦確認基準日","確認済み")))))))))))))))))),ISNUMBER(Q48),Q48=IF(P48="確認済み",0,1))),1,IF(Q48&lt;&gt;0,0,IF(AND(IF(ISTEXT(IF(OR(I48="未確認",D48="未確認",AND(F48="必要",G48="未確認")),"",IF(F48="必要",H48,E48))),ISTEXT(K48),ISNUMBER(K48)),K48=IF(OR(I48="未確認",D48="未確認",AND(F48="必要",G48="未確認")),"",IF(F48="必要",H48,E48)),IF(ISTEXT(IF(OR(B48="未確認",C48&lt;0,NOT(ISNUMBER(K48))),"",K48-C48)),ISTEXT(L48),ISNUMBER(L48)),L48=IF(OR(B48="未確認",C48&lt;0,NOT(ISNUMBER(K48))),"",K48-C48),IF(ISTEXT(IF(ISNUMBER(L48),MAX(-L48,0),"")),ISTEXT(M48),ISNUMBER(M48)),M48=IF(ISNUMBER(L48),MAX(-L48,0),""),IF(ISTEXT(IF(ISNUMBER(L48),MAX(L48,0),"")),ISTEXT(N48),ISNUMBER(N48)),N48=IF(ISNUMBER(L48),MAX(L48,0),""),ISTEXT(O48),O48=IF(I48="未確認","時点未確認",IF(D48="未確認","実棚未確認",IF(AND(F48="必要",G48="未確認"),"再数待ち",IF(B48="未確認","帳簿未確認",IF(C48&lt;0,"帳簿負数",IF(L48=0,"一致","差異あり"))))))),0,1))))</f>
        <v>0</v>
      </c>
    </row>
    <row r="49" customFormat="false" ht="32" hidden="false" customHeight="true" outlineLevel="0" collapsed="false">
      <c r="A49" s="9"/>
      <c r="B49" s="10"/>
      <c r="C49" s="11"/>
      <c r="D49" s="10"/>
      <c r="E49" s="11"/>
      <c r="F49" s="10"/>
      <c r="G49" s="10"/>
      <c r="H49" s="11"/>
      <c r="I49" s="10"/>
      <c r="J49" s="4"/>
      <c r="K49" s="5" t="str">
        <f aca="false">IF(P49="","",IF(Q49&lt;&gt;0,NA(),IF(OR(I49="未確認",D49="未確認",AND(F49="必要",G49="未確認")),"",IF(F49="必要",H49,E49))))</f>
        <v/>
      </c>
      <c r="L49" s="5" t="str">
        <f aca="false">IF(P49="","",IF(Q49&lt;&gt;0,NA(),IF(OR(B49="未確認",C49&lt;0,NOT(ISNUMBER(K49))),"",K49-C49)))</f>
        <v/>
      </c>
      <c r="M49" s="5" t="str">
        <f aca="false">IF(P49="","",IF(Q49&lt;&gt;0,NA(),IF(ISNUMBER(L49),MAX(-L49,0),"")))</f>
        <v/>
      </c>
      <c r="N49" s="5" t="str">
        <f aca="false">IF(P49="","",IF(Q49&lt;&gt;0,NA(),IF(ISNUMBER(L49),MAX(L49,0),"")))</f>
        <v/>
      </c>
      <c r="O49" s="1" t="str">
        <f aca="false">IF(P49="","",IF(Q49&lt;&gt;0,NA(),IF(I49="未確認","時点未確認",IF(D49="未確認","実棚未確認",IF(AND(F49="必要",G49="未確認"),"再数待ち",IF(B49="未確認","帳簿未確認",IF(C49&lt;0,"帳簿負数",IF(L49=0,"一致","差異あり"))))))))</f>
        <v/>
      </c>
      <c r="P49" s="1" t="str">
        <f aca="false">IF(COUNTA(A49:J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帳簿区分を確認",IF(AND(B49="確認済",NOT(IF(ISNUMBER(C49),AND(C49&gt;=-1000000,C49&lt;=1000000,C49=INT(C49)),FALSE()))),"確認済帳簿は±100万個の整数で必須",IF(AND(B49="未確認",COUNTA(C49)&gt;0),"未確認帳簿は空欄",IF(NOT(OR(D49="確認済",D49="未確認")),"初回区分を確認",IF(AND(D49="確認済",NOT(IF(ISNUMBER(E49),AND(E49&gt;=0,E49&lt;=1000000,E49=INT(E49)),FALSE()))),"確認済初回は0〜100万個の整数で必須",IF(AND(D49="未確認",COUNTA(E49)&gt;0),"未確認初回は空欄",IF(NOT(OR(F49="不要",F49="必要")),"再数要否を確認",IF(AND(F49="必要",D49&lt;&gt;"確認済"),"再数には初回確認済みが必須",IF(AND(F49="不要",OR(G49&lt;&gt;"対象外",COUNTA(H49)&gt;0)),"再数不要は対象外/数量空欄",IF(AND(F49="必要",NOT(OR(G49="確認済",G49="未確認"))),"必要な再数区分を確認",IF(AND(F49="必要",G49="確認済",NOT(IF(ISNUMBER(H49),AND(H49&gt;=0,H49&lt;=1000000,H49=INT(H49)),FALSE()))),"確認済再数は0〜100万個の整数で必須",IF(AND(F49="必要",G49="未確認",COUNTA(H49)&gt;0),"未確認再数は空欄",IF(NOT(OR(I49="確認済",I49="未確認")),"時点照合を確認",IF(NOT(IF(ISNUMBER(J49),AND(J49&gt;=43831,J49&lt;=73050,J49=INT(J49)),FALSE())),"確認日は時刻なしで必須",IF(OR(J49&lt;棚卸集計!$B$3,J49&gt;棚卸集計!$E$3),"棚卸基準日≦確認日≦確認基準日","確認済み"))))))))))))))))))</f>
        <v/>
      </c>
      <c r="Q49" s="1" t="str">
        <f aca="false">IF(P49="","",IF(P49="確認済み",0,1))</f>
        <v/>
      </c>
      <c r="R49" s="1" t="n">
        <f aca="false">IF(COUNTA(A49:J49)=0,IF(AND(P49="",Q49="",K49="",L49="",M49="",N49="",O49=""),0,1),IF(NOT(AND(ISTEXT(P49),P49=IF(COUNTA(A49:J49)=0,"",IF(NOT(AND(ISTEXT(A49),LEN(A49)=8,EXACT(LEFT(A49,4),"SKU-"),ISNUMBER(FIND(MID(A49,5,1)&amp;"x","0x1x2x3x4x5x6x7x8x9x")),ISNUMBER(FIND(MID(A49,6,1)&amp;"x","0x1x2x3x4x5x6x7x8x9x")),ISNUMBER(FIND(MID(A49,7,1)&amp;"x","0x1x2x3x4x5x6x7x8x9x")),ISNUMBER(FIND(MID(A49,8,1)&amp;"x","0x1x2x3x4x5x6x7x8x9x")))),"IDはSKU-と半角数字4桁",IF(COUNTIFS($A$8:$A$57,A49)&gt;1,"品目IDが重複",IF(NOT(OR(B49="確認済",B49="未確認")),"帳簿区分を確認",IF(AND(B49="確認済",NOT(IF(ISNUMBER(C49),AND(C49&gt;=-1000000,C49&lt;=1000000,C49=INT(C49)),FALSE()))),"確認済帳簿は±100万個の整数で必須",IF(AND(B49="未確認",COUNTA(C49)&gt;0),"未確認帳簿は空欄",IF(NOT(OR(D49="確認済",D49="未確認")),"初回区分を確認",IF(AND(D49="確認済",NOT(IF(ISNUMBER(E49),AND(E49&gt;=0,E49&lt;=1000000,E49=INT(E49)),FALSE()))),"確認済初回は0〜100万個の整数で必須",IF(AND(D49="未確認",COUNTA(E49)&gt;0),"未確認初回は空欄",IF(NOT(OR(F49="不要",F49="必要")),"再数要否を確認",IF(AND(F49="必要",D49&lt;&gt;"確認済"),"再数には初回確認済みが必須",IF(AND(F49="不要",OR(G49&lt;&gt;"対象外",COUNTA(H49)&gt;0)),"再数不要は対象外/数量空欄",IF(AND(F49="必要",NOT(OR(G49="確認済",G49="未確認"))),"必要な再数区分を確認",IF(AND(F49="必要",G49="確認済",NOT(IF(ISNUMBER(H49),AND(H49&gt;=0,H49&lt;=1000000,H49=INT(H49)),FALSE()))),"確認済再数は0〜100万個の整数で必須",IF(AND(F49="必要",G49="未確認",COUNTA(H49)&gt;0),"未確認再数は空欄",IF(NOT(OR(I49="確認済",I49="未確認")),"時点照合を確認",IF(NOT(IF(ISNUMBER(J49),AND(J49&gt;=43831,J49&lt;=73050,J49=INT(J49)),FALSE())),"確認日は時刻なしで必須",IF(OR(J49&lt;棚卸集計!$B$3,J49&gt;棚卸集計!$E$3),"棚卸基準日≦確認日≦確認基準日","確認済み")))))))))))))))))),ISNUMBER(Q49),Q49=IF(P49="確認済み",0,1))),1,IF(Q49&lt;&gt;0,0,IF(AND(IF(ISTEXT(IF(OR(I49="未確認",D49="未確認",AND(F49="必要",G49="未確認")),"",IF(F49="必要",H49,E49))),ISTEXT(K49),ISNUMBER(K49)),K49=IF(OR(I49="未確認",D49="未確認",AND(F49="必要",G49="未確認")),"",IF(F49="必要",H49,E49)),IF(ISTEXT(IF(OR(B49="未確認",C49&lt;0,NOT(ISNUMBER(K49))),"",K49-C49)),ISTEXT(L49),ISNUMBER(L49)),L49=IF(OR(B49="未確認",C49&lt;0,NOT(ISNUMBER(K49))),"",K49-C49),IF(ISTEXT(IF(ISNUMBER(L49),MAX(-L49,0),"")),ISTEXT(M49),ISNUMBER(M49)),M49=IF(ISNUMBER(L49),MAX(-L49,0),""),IF(ISTEXT(IF(ISNUMBER(L49),MAX(L49,0),"")),ISTEXT(N49),ISNUMBER(N49)),N49=IF(ISNUMBER(L49),MAX(L49,0),""),ISTEXT(O49),O49=IF(I49="未確認","時点未確認",IF(D49="未確認","実棚未確認",IF(AND(F49="必要",G49="未確認"),"再数待ち",IF(B49="未確認","帳簿未確認",IF(C49&lt;0,"帳簿負数",IF(L49=0,"一致","差異あり"))))))),0,1))))</f>
        <v>0</v>
      </c>
    </row>
    <row r="50" customFormat="false" ht="32" hidden="false" customHeight="true" outlineLevel="0" collapsed="false">
      <c r="A50" s="9"/>
      <c r="B50" s="10"/>
      <c r="C50" s="11"/>
      <c r="D50" s="10"/>
      <c r="E50" s="11"/>
      <c r="F50" s="10"/>
      <c r="G50" s="10"/>
      <c r="H50" s="11"/>
      <c r="I50" s="10"/>
      <c r="J50" s="4"/>
      <c r="K50" s="5" t="str">
        <f aca="false">IF(P50="","",IF(Q50&lt;&gt;0,NA(),IF(OR(I50="未確認",D50="未確認",AND(F50="必要",G50="未確認")),"",IF(F50="必要",H50,E50))))</f>
        <v/>
      </c>
      <c r="L50" s="5" t="str">
        <f aca="false">IF(P50="","",IF(Q50&lt;&gt;0,NA(),IF(OR(B50="未確認",C50&lt;0,NOT(ISNUMBER(K50))),"",K50-C50)))</f>
        <v/>
      </c>
      <c r="M50" s="5" t="str">
        <f aca="false">IF(P50="","",IF(Q50&lt;&gt;0,NA(),IF(ISNUMBER(L50),MAX(-L50,0),"")))</f>
        <v/>
      </c>
      <c r="N50" s="5" t="str">
        <f aca="false">IF(P50="","",IF(Q50&lt;&gt;0,NA(),IF(ISNUMBER(L50),MAX(L50,0),"")))</f>
        <v/>
      </c>
      <c r="O50" s="1" t="str">
        <f aca="false">IF(P50="","",IF(Q50&lt;&gt;0,NA(),IF(I50="未確認","時点未確認",IF(D50="未確認","実棚未確認",IF(AND(F50="必要",G50="未確認"),"再数待ち",IF(B50="未確認","帳簿未確認",IF(C50&lt;0,"帳簿負数",IF(L50=0,"一致","差異あり"))))))))</f>
        <v/>
      </c>
      <c r="P50" s="1" t="str">
        <f aca="false">IF(COUNTA(A50:J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帳簿区分を確認",IF(AND(B50="確認済",NOT(IF(ISNUMBER(C50),AND(C50&gt;=-1000000,C50&lt;=1000000,C50=INT(C50)),FALSE()))),"確認済帳簿は±100万個の整数で必須",IF(AND(B50="未確認",COUNTA(C50)&gt;0),"未確認帳簿は空欄",IF(NOT(OR(D50="確認済",D50="未確認")),"初回区分を確認",IF(AND(D50="確認済",NOT(IF(ISNUMBER(E50),AND(E50&gt;=0,E50&lt;=1000000,E50=INT(E50)),FALSE()))),"確認済初回は0〜100万個の整数で必須",IF(AND(D50="未確認",COUNTA(E50)&gt;0),"未確認初回は空欄",IF(NOT(OR(F50="不要",F50="必要")),"再数要否を確認",IF(AND(F50="必要",D50&lt;&gt;"確認済"),"再数には初回確認済みが必須",IF(AND(F50="不要",OR(G50&lt;&gt;"対象外",COUNTA(H50)&gt;0)),"再数不要は対象外/数量空欄",IF(AND(F50="必要",NOT(OR(G50="確認済",G50="未確認"))),"必要な再数区分を確認",IF(AND(F50="必要",G50="確認済",NOT(IF(ISNUMBER(H50),AND(H50&gt;=0,H50&lt;=1000000,H50=INT(H50)),FALSE()))),"確認済再数は0〜100万個の整数で必須",IF(AND(F50="必要",G50="未確認",COUNTA(H50)&gt;0),"未確認再数は空欄",IF(NOT(OR(I50="確認済",I50="未確認")),"時点照合を確認",IF(NOT(IF(ISNUMBER(J50),AND(J50&gt;=43831,J50&lt;=73050,J50=INT(J50)),FALSE())),"確認日は時刻なしで必須",IF(OR(J50&lt;棚卸集計!$B$3,J50&gt;棚卸集計!$E$3),"棚卸基準日≦確認日≦確認基準日","確認済み"))))))))))))))))))</f>
        <v/>
      </c>
      <c r="Q50" s="1" t="str">
        <f aca="false">IF(P50="","",IF(P50="確認済み",0,1))</f>
        <v/>
      </c>
      <c r="R50" s="1" t="n">
        <f aca="false">IF(COUNTA(A50:J50)=0,IF(AND(P50="",Q50="",K50="",L50="",M50="",N50="",O50=""),0,1),IF(NOT(AND(ISTEXT(P50),P50=IF(COUNTA(A50:J50)=0,"",IF(NOT(AND(ISTEXT(A50),LEN(A50)=8,EXACT(LEFT(A50,4),"SKU-"),ISNUMBER(FIND(MID(A50,5,1)&amp;"x","0x1x2x3x4x5x6x7x8x9x")),ISNUMBER(FIND(MID(A50,6,1)&amp;"x","0x1x2x3x4x5x6x7x8x9x")),ISNUMBER(FIND(MID(A50,7,1)&amp;"x","0x1x2x3x4x5x6x7x8x9x")),ISNUMBER(FIND(MID(A50,8,1)&amp;"x","0x1x2x3x4x5x6x7x8x9x")))),"IDはSKU-と半角数字4桁",IF(COUNTIFS($A$8:$A$57,A50)&gt;1,"品目IDが重複",IF(NOT(OR(B50="確認済",B50="未確認")),"帳簿区分を確認",IF(AND(B50="確認済",NOT(IF(ISNUMBER(C50),AND(C50&gt;=-1000000,C50&lt;=1000000,C50=INT(C50)),FALSE()))),"確認済帳簿は±100万個の整数で必須",IF(AND(B50="未確認",COUNTA(C50)&gt;0),"未確認帳簿は空欄",IF(NOT(OR(D50="確認済",D50="未確認")),"初回区分を確認",IF(AND(D50="確認済",NOT(IF(ISNUMBER(E50),AND(E50&gt;=0,E50&lt;=1000000,E50=INT(E50)),FALSE()))),"確認済初回は0〜100万個の整数で必須",IF(AND(D50="未確認",COUNTA(E50)&gt;0),"未確認初回は空欄",IF(NOT(OR(F50="不要",F50="必要")),"再数要否を確認",IF(AND(F50="必要",D50&lt;&gt;"確認済"),"再数には初回確認済みが必須",IF(AND(F50="不要",OR(G50&lt;&gt;"対象外",COUNTA(H50)&gt;0)),"再数不要は対象外/数量空欄",IF(AND(F50="必要",NOT(OR(G50="確認済",G50="未確認"))),"必要な再数区分を確認",IF(AND(F50="必要",G50="確認済",NOT(IF(ISNUMBER(H50),AND(H50&gt;=0,H50&lt;=1000000,H50=INT(H50)),FALSE()))),"確認済再数は0〜100万個の整数で必須",IF(AND(F50="必要",G50="未確認",COUNTA(H50)&gt;0),"未確認再数は空欄",IF(NOT(OR(I50="確認済",I50="未確認")),"時点照合を確認",IF(NOT(IF(ISNUMBER(J50),AND(J50&gt;=43831,J50&lt;=73050,J50=INT(J50)),FALSE())),"確認日は時刻なしで必須",IF(OR(J50&lt;棚卸集計!$B$3,J50&gt;棚卸集計!$E$3),"棚卸基準日≦確認日≦確認基準日","確認済み")))))))))))))))))),ISNUMBER(Q50),Q50=IF(P50="確認済み",0,1))),1,IF(Q50&lt;&gt;0,0,IF(AND(IF(ISTEXT(IF(OR(I50="未確認",D50="未確認",AND(F50="必要",G50="未確認")),"",IF(F50="必要",H50,E50))),ISTEXT(K50),ISNUMBER(K50)),K50=IF(OR(I50="未確認",D50="未確認",AND(F50="必要",G50="未確認")),"",IF(F50="必要",H50,E50)),IF(ISTEXT(IF(OR(B50="未確認",C50&lt;0,NOT(ISNUMBER(K50))),"",K50-C50)),ISTEXT(L50),ISNUMBER(L50)),L50=IF(OR(B50="未確認",C50&lt;0,NOT(ISNUMBER(K50))),"",K50-C50),IF(ISTEXT(IF(ISNUMBER(L50),MAX(-L50,0),"")),ISTEXT(M50),ISNUMBER(M50)),M50=IF(ISNUMBER(L50),MAX(-L50,0),""),IF(ISTEXT(IF(ISNUMBER(L50),MAX(L50,0),"")),ISTEXT(N50),ISNUMBER(N50)),N50=IF(ISNUMBER(L50),MAX(L50,0),""),ISTEXT(O50),O50=IF(I50="未確認","時点未確認",IF(D50="未確認","実棚未確認",IF(AND(F50="必要",G50="未確認"),"再数待ち",IF(B50="未確認","帳簿未確認",IF(C50&lt;0,"帳簿負数",IF(L50=0,"一致","差異あり"))))))),0,1))))</f>
        <v>0</v>
      </c>
    </row>
    <row r="51" customFormat="false" ht="32" hidden="false" customHeight="true" outlineLevel="0" collapsed="false">
      <c r="A51" s="9"/>
      <c r="B51" s="10"/>
      <c r="C51" s="11"/>
      <c r="D51" s="10"/>
      <c r="E51" s="11"/>
      <c r="F51" s="10"/>
      <c r="G51" s="10"/>
      <c r="H51" s="11"/>
      <c r="I51" s="10"/>
      <c r="J51" s="4"/>
      <c r="K51" s="5" t="str">
        <f aca="false">IF(P51="","",IF(Q51&lt;&gt;0,NA(),IF(OR(I51="未確認",D51="未確認",AND(F51="必要",G51="未確認")),"",IF(F51="必要",H51,E51))))</f>
        <v/>
      </c>
      <c r="L51" s="5" t="str">
        <f aca="false">IF(P51="","",IF(Q51&lt;&gt;0,NA(),IF(OR(B51="未確認",C51&lt;0,NOT(ISNUMBER(K51))),"",K51-C51)))</f>
        <v/>
      </c>
      <c r="M51" s="5" t="str">
        <f aca="false">IF(P51="","",IF(Q51&lt;&gt;0,NA(),IF(ISNUMBER(L51),MAX(-L51,0),"")))</f>
        <v/>
      </c>
      <c r="N51" s="5" t="str">
        <f aca="false">IF(P51="","",IF(Q51&lt;&gt;0,NA(),IF(ISNUMBER(L51),MAX(L51,0),"")))</f>
        <v/>
      </c>
      <c r="O51" s="1" t="str">
        <f aca="false">IF(P51="","",IF(Q51&lt;&gt;0,NA(),IF(I51="未確認","時点未確認",IF(D51="未確認","実棚未確認",IF(AND(F51="必要",G51="未確認"),"再数待ち",IF(B51="未確認","帳簿未確認",IF(C51&lt;0,"帳簿負数",IF(L51=0,"一致","差異あり"))))))))</f>
        <v/>
      </c>
      <c r="P51" s="1" t="str">
        <f aca="false">IF(COUNTA(A51:J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帳簿区分を確認",IF(AND(B51="確認済",NOT(IF(ISNUMBER(C51),AND(C51&gt;=-1000000,C51&lt;=1000000,C51=INT(C51)),FALSE()))),"確認済帳簿は±100万個の整数で必須",IF(AND(B51="未確認",COUNTA(C51)&gt;0),"未確認帳簿は空欄",IF(NOT(OR(D51="確認済",D51="未確認")),"初回区分を確認",IF(AND(D51="確認済",NOT(IF(ISNUMBER(E51),AND(E51&gt;=0,E51&lt;=1000000,E51=INT(E51)),FALSE()))),"確認済初回は0〜100万個の整数で必須",IF(AND(D51="未確認",COUNTA(E51)&gt;0),"未確認初回は空欄",IF(NOT(OR(F51="不要",F51="必要")),"再数要否を確認",IF(AND(F51="必要",D51&lt;&gt;"確認済"),"再数には初回確認済みが必須",IF(AND(F51="不要",OR(G51&lt;&gt;"対象外",COUNTA(H51)&gt;0)),"再数不要は対象外/数量空欄",IF(AND(F51="必要",NOT(OR(G51="確認済",G51="未確認"))),"必要な再数区分を確認",IF(AND(F51="必要",G51="確認済",NOT(IF(ISNUMBER(H51),AND(H51&gt;=0,H51&lt;=1000000,H51=INT(H51)),FALSE()))),"確認済再数は0〜100万個の整数で必須",IF(AND(F51="必要",G51="未確認",COUNTA(H51)&gt;0),"未確認再数は空欄",IF(NOT(OR(I51="確認済",I51="未確認")),"時点照合を確認",IF(NOT(IF(ISNUMBER(J51),AND(J51&gt;=43831,J51&lt;=73050,J51=INT(J51)),FALSE())),"確認日は時刻なしで必須",IF(OR(J51&lt;棚卸集計!$B$3,J51&gt;棚卸集計!$E$3),"棚卸基準日≦確認日≦確認基準日","確認済み"))))))))))))))))))</f>
        <v/>
      </c>
      <c r="Q51" s="1" t="str">
        <f aca="false">IF(P51="","",IF(P51="確認済み",0,1))</f>
        <v/>
      </c>
      <c r="R51" s="1" t="n">
        <f aca="false">IF(COUNTA(A51:J51)=0,IF(AND(P51="",Q51="",K51="",L51="",M51="",N51="",O51=""),0,1),IF(NOT(AND(ISTEXT(P51),P51=IF(COUNTA(A51:J51)=0,"",IF(NOT(AND(ISTEXT(A51),LEN(A51)=8,EXACT(LEFT(A51,4),"SKU-"),ISNUMBER(FIND(MID(A51,5,1)&amp;"x","0x1x2x3x4x5x6x7x8x9x")),ISNUMBER(FIND(MID(A51,6,1)&amp;"x","0x1x2x3x4x5x6x7x8x9x")),ISNUMBER(FIND(MID(A51,7,1)&amp;"x","0x1x2x3x4x5x6x7x8x9x")),ISNUMBER(FIND(MID(A51,8,1)&amp;"x","0x1x2x3x4x5x6x7x8x9x")))),"IDはSKU-と半角数字4桁",IF(COUNTIFS($A$8:$A$57,A51)&gt;1,"品目IDが重複",IF(NOT(OR(B51="確認済",B51="未確認")),"帳簿区分を確認",IF(AND(B51="確認済",NOT(IF(ISNUMBER(C51),AND(C51&gt;=-1000000,C51&lt;=1000000,C51=INT(C51)),FALSE()))),"確認済帳簿は±100万個の整数で必須",IF(AND(B51="未確認",COUNTA(C51)&gt;0),"未確認帳簿は空欄",IF(NOT(OR(D51="確認済",D51="未確認")),"初回区分を確認",IF(AND(D51="確認済",NOT(IF(ISNUMBER(E51),AND(E51&gt;=0,E51&lt;=1000000,E51=INT(E51)),FALSE()))),"確認済初回は0〜100万個の整数で必須",IF(AND(D51="未確認",COUNTA(E51)&gt;0),"未確認初回は空欄",IF(NOT(OR(F51="不要",F51="必要")),"再数要否を確認",IF(AND(F51="必要",D51&lt;&gt;"確認済"),"再数には初回確認済みが必須",IF(AND(F51="不要",OR(G51&lt;&gt;"対象外",COUNTA(H51)&gt;0)),"再数不要は対象外/数量空欄",IF(AND(F51="必要",NOT(OR(G51="確認済",G51="未確認"))),"必要な再数区分を確認",IF(AND(F51="必要",G51="確認済",NOT(IF(ISNUMBER(H51),AND(H51&gt;=0,H51&lt;=1000000,H51=INT(H51)),FALSE()))),"確認済再数は0〜100万個の整数で必須",IF(AND(F51="必要",G51="未確認",COUNTA(H51)&gt;0),"未確認再数は空欄",IF(NOT(OR(I51="確認済",I51="未確認")),"時点照合を確認",IF(NOT(IF(ISNUMBER(J51),AND(J51&gt;=43831,J51&lt;=73050,J51=INT(J51)),FALSE())),"確認日は時刻なしで必須",IF(OR(J51&lt;棚卸集計!$B$3,J51&gt;棚卸集計!$E$3),"棚卸基準日≦確認日≦確認基準日","確認済み")))))))))))))))))),ISNUMBER(Q51),Q51=IF(P51="確認済み",0,1))),1,IF(Q51&lt;&gt;0,0,IF(AND(IF(ISTEXT(IF(OR(I51="未確認",D51="未確認",AND(F51="必要",G51="未確認")),"",IF(F51="必要",H51,E51))),ISTEXT(K51),ISNUMBER(K51)),K51=IF(OR(I51="未確認",D51="未確認",AND(F51="必要",G51="未確認")),"",IF(F51="必要",H51,E51)),IF(ISTEXT(IF(OR(B51="未確認",C51&lt;0,NOT(ISNUMBER(K51))),"",K51-C51)),ISTEXT(L51),ISNUMBER(L51)),L51=IF(OR(B51="未確認",C51&lt;0,NOT(ISNUMBER(K51))),"",K51-C51),IF(ISTEXT(IF(ISNUMBER(L51),MAX(-L51,0),"")),ISTEXT(M51),ISNUMBER(M51)),M51=IF(ISNUMBER(L51),MAX(-L51,0),""),IF(ISTEXT(IF(ISNUMBER(L51),MAX(L51,0),"")),ISTEXT(N51),ISNUMBER(N51)),N51=IF(ISNUMBER(L51),MAX(L51,0),""),ISTEXT(O51),O51=IF(I51="未確認","時点未確認",IF(D51="未確認","実棚未確認",IF(AND(F51="必要",G51="未確認"),"再数待ち",IF(B51="未確認","帳簿未確認",IF(C51&lt;0,"帳簿負数",IF(L51=0,"一致","差異あり"))))))),0,1))))</f>
        <v>0</v>
      </c>
    </row>
    <row r="52" customFormat="false" ht="32" hidden="false" customHeight="true" outlineLevel="0" collapsed="false">
      <c r="A52" s="9"/>
      <c r="B52" s="10"/>
      <c r="C52" s="11"/>
      <c r="D52" s="10"/>
      <c r="E52" s="11"/>
      <c r="F52" s="10"/>
      <c r="G52" s="10"/>
      <c r="H52" s="11"/>
      <c r="I52" s="10"/>
      <c r="J52" s="4"/>
      <c r="K52" s="5" t="str">
        <f aca="false">IF(P52="","",IF(Q52&lt;&gt;0,NA(),IF(OR(I52="未確認",D52="未確認",AND(F52="必要",G52="未確認")),"",IF(F52="必要",H52,E52))))</f>
        <v/>
      </c>
      <c r="L52" s="5" t="str">
        <f aca="false">IF(P52="","",IF(Q52&lt;&gt;0,NA(),IF(OR(B52="未確認",C52&lt;0,NOT(ISNUMBER(K52))),"",K52-C52)))</f>
        <v/>
      </c>
      <c r="M52" s="5" t="str">
        <f aca="false">IF(P52="","",IF(Q52&lt;&gt;0,NA(),IF(ISNUMBER(L52),MAX(-L52,0),"")))</f>
        <v/>
      </c>
      <c r="N52" s="5" t="str">
        <f aca="false">IF(P52="","",IF(Q52&lt;&gt;0,NA(),IF(ISNUMBER(L52),MAX(L52,0),"")))</f>
        <v/>
      </c>
      <c r="O52" s="1" t="str">
        <f aca="false">IF(P52="","",IF(Q52&lt;&gt;0,NA(),IF(I52="未確認","時点未確認",IF(D52="未確認","実棚未確認",IF(AND(F52="必要",G52="未確認"),"再数待ち",IF(B52="未確認","帳簿未確認",IF(C52&lt;0,"帳簿負数",IF(L52=0,"一致","差異あり"))))))))</f>
        <v/>
      </c>
      <c r="P52" s="1" t="str">
        <f aca="false">IF(COUNTA(A52:J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帳簿区分を確認",IF(AND(B52="確認済",NOT(IF(ISNUMBER(C52),AND(C52&gt;=-1000000,C52&lt;=1000000,C52=INT(C52)),FALSE()))),"確認済帳簿は±100万個の整数で必須",IF(AND(B52="未確認",COUNTA(C52)&gt;0),"未確認帳簿は空欄",IF(NOT(OR(D52="確認済",D52="未確認")),"初回区分を確認",IF(AND(D52="確認済",NOT(IF(ISNUMBER(E52),AND(E52&gt;=0,E52&lt;=1000000,E52=INT(E52)),FALSE()))),"確認済初回は0〜100万個の整数で必須",IF(AND(D52="未確認",COUNTA(E52)&gt;0),"未確認初回は空欄",IF(NOT(OR(F52="不要",F52="必要")),"再数要否を確認",IF(AND(F52="必要",D52&lt;&gt;"確認済"),"再数には初回確認済みが必須",IF(AND(F52="不要",OR(G52&lt;&gt;"対象外",COUNTA(H52)&gt;0)),"再数不要は対象外/数量空欄",IF(AND(F52="必要",NOT(OR(G52="確認済",G52="未確認"))),"必要な再数区分を確認",IF(AND(F52="必要",G52="確認済",NOT(IF(ISNUMBER(H52),AND(H52&gt;=0,H52&lt;=1000000,H52=INT(H52)),FALSE()))),"確認済再数は0〜100万個の整数で必須",IF(AND(F52="必要",G52="未確認",COUNTA(H52)&gt;0),"未確認再数は空欄",IF(NOT(OR(I52="確認済",I52="未確認")),"時点照合を確認",IF(NOT(IF(ISNUMBER(J52),AND(J52&gt;=43831,J52&lt;=73050,J52=INT(J52)),FALSE())),"確認日は時刻なしで必須",IF(OR(J52&lt;棚卸集計!$B$3,J52&gt;棚卸集計!$E$3),"棚卸基準日≦確認日≦確認基準日","確認済み"))))))))))))))))))</f>
        <v/>
      </c>
      <c r="Q52" s="1" t="str">
        <f aca="false">IF(P52="","",IF(P52="確認済み",0,1))</f>
        <v/>
      </c>
      <c r="R52" s="1" t="n">
        <f aca="false">IF(COUNTA(A52:J52)=0,IF(AND(P52="",Q52="",K52="",L52="",M52="",N52="",O52=""),0,1),IF(NOT(AND(ISTEXT(P52),P52=IF(COUNTA(A52:J52)=0,"",IF(NOT(AND(ISTEXT(A52),LEN(A52)=8,EXACT(LEFT(A52,4),"SKU-"),ISNUMBER(FIND(MID(A52,5,1)&amp;"x","0x1x2x3x4x5x6x7x8x9x")),ISNUMBER(FIND(MID(A52,6,1)&amp;"x","0x1x2x3x4x5x6x7x8x9x")),ISNUMBER(FIND(MID(A52,7,1)&amp;"x","0x1x2x3x4x5x6x7x8x9x")),ISNUMBER(FIND(MID(A52,8,1)&amp;"x","0x1x2x3x4x5x6x7x8x9x")))),"IDはSKU-と半角数字4桁",IF(COUNTIFS($A$8:$A$57,A52)&gt;1,"品目IDが重複",IF(NOT(OR(B52="確認済",B52="未確認")),"帳簿区分を確認",IF(AND(B52="確認済",NOT(IF(ISNUMBER(C52),AND(C52&gt;=-1000000,C52&lt;=1000000,C52=INT(C52)),FALSE()))),"確認済帳簿は±100万個の整数で必須",IF(AND(B52="未確認",COUNTA(C52)&gt;0),"未確認帳簿は空欄",IF(NOT(OR(D52="確認済",D52="未確認")),"初回区分を確認",IF(AND(D52="確認済",NOT(IF(ISNUMBER(E52),AND(E52&gt;=0,E52&lt;=1000000,E52=INT(E52)),FALSE()))),"確認済初回は0〜100万個の整数で必須",IF(AND(D52="未確認",COUNTA(E52)&gt;0),"未確認初回は空欄",IF(NOT(OR(F52="不要",F52="必要")),"再数要否を確認",IF(AND(F52="必要",D52&lt;&gt;"確認済"),"再数には初回確認済みが必須",IF(AND(F52="不要",OR(G52&lt;&gt;"対象外",COUNTA(H52)&gt;0)),"再数不要は対象外/数量空欄",IF(AND(F52="必要",NOT(OR(G52="確認済",G52="未確認"))),"必要な再数区分を確認",IF(AND(F52="必要",G52="確認済",NOT(IF(ISNUMBER(H52),AND(H52&gt;=0,H52&lt;=1000000,H52=INT(H52)),FALSE()))),"確認済再数は0〜100万個の整数で必須",IF(AND(F52="必要",G52="未確認",COUNTA(H52)&gt;0),"未確認再数は空欄",IF(NOT(OR(I52="確認済",I52="未確認")),"時点照合を確認",IF(NOT(IF(ISNUMBER(J52),AND(J52&gt;=43831,J52&lt;=73050,J52=INT(J52)),FALSE())),"確認日は時刻なしで必須",IF(OR(J52&lt;棚卸集計!$B$3,J52&gt;棚卸集計!$E$3),"棚卸基準日≦確認日≦確認基準日","確認済み")))))))))))))))))),ISNUMBER(Q52),Q52=IF(P52="確認済み",0,1))),1,IF(Q52&lt;&gt;0,0,IF(AND(IF(ISTEXT(IF(OR(I52="未確認",D52="未確認",AND(F52="必要",G52="未確認")),"",IF(F52="必要",H52,E52))),ISTEXT(K52),ISNUMBER(K52)),K52=IF(OR(I52="未確認",D52="未確認",AND(F52="必要",G52="未確認")),"",IF(F52="必要",H52,E52)),IF(ISTEXT(IF(OR(B52="未確認",C52&lt;0,NOT(ISNUMBER(K52))),"",K52-C52)),ISTEXT(L52),ISNUMBER(L52)),L52=IF(OR(B52="未確認",C52&lt;0,NOT(ISNUMBER(K52))),"",K52-C52),IF(ISTEXT(IF(ISNUMBER(L52),MAX(-L52,0),"")),ISTEXT(M52),ISNUMBER(M52)),M52=IF(ISNUMBER(L52),MAX(-L52,0),""),IF(ISTEXT(IF(ISNUMBER(L52),MAX(L52,0),"")),ISTEXT(N52),ISNUMBER(N52)),N52=IF(ISNUMBER(L52),MAX(L52,0),""),ISTEXT(O52),O52=IF(I52="未確認","時点未確認",IF(D52="未確認","実棚未確認",IF(AND(F52="必要",G52="未確認"),"再数待ち",IF(B52="未確認","帳簿未確認",IF(C52&lt;0,"帳簿負数",IF(L52=0,"一致","差異あり"))))))),0,1))))</f>
        <v>0</v>
      </c>
    </row>
    <row r="53" customFormat="false" ht="32" hidden="false" customHeight="true" outlineLevel="0" collapsed="false">
      <c r="A53" s="9"/>
      <c r="B53" s="10"/>
      <c r="C53" s="11"/>
      <c r="D53" s="10"/>
      <c r="E53" s="11"/>
      <c r="F53" s="10"/>
      <c r="G53" s="10"/>
      <c r="H53" s="11"/>
      <c r="I53" s="10"/>
      <c r="J53" s="4"/>
      <c r="K53" s="5" t="str">
        <f aca="false">IF(P53="","",IF(Q53&lt;&gt;0,NA(),IF(OR(I53="未確認",D53="未確認",AND(F53="必要",G53="未確認")),"",IF(F53="必要",H53,E53))))</f>
        <v/>
      </c>
      <c r="L53" s="5" t="str">
        <f aca="false">IF(P53="","",IF(Q53&lt;&gt;0,NA(),IF(OR(B53="未確認",C53&lt;0,NOT(ISNUMBER(K53))),"",K53-C53)))</f>
        <v/>
      </c>
      <c r="M53" s="5" t="str">
        <f aca="false">IF(P53="","",IF(Q53&lt;&gt;0,NA(),IF(ISNUMBER(L53),MAX(-L53,0),"")))</f>
        <v/>
      </c>
      <c r="N53" s="5" t="str">
        <f aca="false">IF(P53="","",IF(Q53&lt;&gt;0,NA(),IF(ISNUMBER(L53),MAX(L53,0),"")))</f>
        <v/>
      </c>
      <c r="O53" s="1" t="str">
        <f aca="false">IF(P53="","",IF(Q53&lt;&gt;0,NA(),IF(I53="未確認","時点未確認",IF(D53="未確認","実棚未確認",IF(AND(F53="必要",G53="未確認"),"再数待ち",IF(B53="未確認","帳簿未確認",IF(C53&lt;0,"帳簿負数",IF(L53=0,"一致","差異あり"))))))))</f>
        <v/>
      </c>
      <c r="P53" s="1" t="str">
        <f aca="false">IF(COUNTA(A53:J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帳簿区分を確認",IF(AND(B53="確認済",NOT(IF(ISNUMBER(C53),AND(C53&gt;=-1000000,C53&lt;=1000000,C53=INT(C53)),FALSE()))),"確認済帳簿は±100万個の整数で必須",IF(AND(B53="未確認",COUNTA(C53)&gt;0),"未確認帳簿は空欄",IF(NOT(OR(D53="確認済",D53="未確認")),"初回区分を確認",IF(AND(D53="確認済",NOT(IF(ISNUMBER(E53),AND(E53&gt;=0,E53&lt;=1000000,E53=INT(E53)),FALSE()))),"確認済初回は0〜100万個の整数で必須",IF(AND(D53="未確認",COUNTA(E53)&gt;0),"未確認初回は空欄",IF(NOT(OR(F53="不要",F53="必要")),"再数要否を確認",IF(AND(F53="必要",D53&lt;&gt;"確認済"),"再数には初回確認済みが必須",IF(AND(F53="不要",OR(G53&lt;&gt;"対象外",COUNTA(H53)&gt;0)),"再数不要は対象外/数量空欄",IF(AND(F53="必要",NOT(OR(G53="確認済",G53="未確認"))),"必要な再数区分を確認",IF(AND(F53="必要",G53="確認済",NOT(IF(ISNUMBER(H53),AND(H53&gt;=0,H53&lt;=1000000,H53=INT(H53)),FALSE()))),"確認済再数は0〜100万個の整数で必須",IF(AND(F53="必要",G53="未確認",COUNTA(H53)&gt;0),"未確認再数は空欄",IF(NOT(OR(I53="確認済",I53="未確認")),"時点照合を確認",IF(NOT(IF(ISNUMBER(J53),AND(J53&gt;=43831,J53&lt;=73050,J53=INT(J53)),FALSE())),"確認日は時刻なしで必須",IF(OR(J53&lt;棚卸集計!$B$3,J53&gt;棚卸集計!$E$3),"棚卸基準日≦確認日≦確認基準日","確認済み"))))))))))))))))))</f>
        <v/>
      </c>
      <c r="Q53" s="1" t="str">
        <f aca="false">IF(P53="","",IF(P53="確認済み",0,1))</f>
        <v/>
      </c>
      <c r="R53" s="1" t="n">
        <f aca="false">IF(COUNTA(A53:J53)=0,IF(AND(P53="",Q53="",K53="",L53="",M53="",N53="",O53=""),0,1),IF(NOT(AND(ISTEXT(P53),P53=IF(COUNTA(A53:J53)=0,"",IF(NOT(AND(ISTEXT(A53),LEN(A53)=8,EXACT(LEFT(A53,4),"SKU-"),ISNUMBER(FIND(MID(A53,5,1)&amp;"x","0x1x2x3x4x5x6x7x8x9x")),ISNUMBER(FIND(MID(A53,6,1)&amp;"x","0x1x2x3x4x5x6x7x8x9x")),ISNUMBER(FIND(MID(A53,7,1)&amp;"x","0x1x2x3x4x5x6x7x8x9x")),ISNUMBER(FIND(MID(A53,8,1)&amp;"x","0x1x2x3x4x5x6x7x8x9x")))),"IDはSKU-と半角数字4桁",IF(COUNTIFS($A$8:$A$57,A53)&gt;1,"品目IDが重複",IF(NOT(OR(B53="確認済",B53="未確認")),"帳簿区分を確認",IF(AND(B53="確認済",NOT(IF(ISNUMBER(C53),AND(C53&gt;=-1000000,C53&lt;=1000000,C53=INT(C53)),FALSE()))),"確認済帳簿は±100万個の整数で必須",IF(AND(B53="未確認",COUNTA(C53)&gt;0),"未確認帳簿は空欄",IF(NOT(OR(D53="確認済",D53="未確認")),"初回区分を確認",IF(AND(D53="確認済",NOT(IF(ISNUMBER(E53),AND(E53&gt;=0,E53&lt;=1000000,E53=INT(E53)),FALSE()))),"確認済初回は0〜100万個の整数で必須",IF(AND(D53="未確認",COUNTA(E53)&gt;0),"未確認初回は空欄",IF(NOT(OR(F53="不要",F53="必要")),"再数要否を確認",IF(AND(F53="必要",D53&lt;&gt;"確認済"),"再数には初回確認済みが必須",IF(AND(F53="不要",OR(G53&lt;&gt;"対象外",COUNTA(H53)&gt;0)),"再数不要は対象外/数量空欄",IF(AND(F53="必要",NOT(OR(G53="確認済",G53="未確認"))),"必要な再数区分を確認",IF(AND(F53="必要",G53="確認済",NOT(IF(ISNUMBER(H53),AND(H53&gt;=0,H53&lt;=1000000,H53=INT(H53)),FALSE()))),"確認済再数は0〜100万個の整数で必須",IF(AND(F53="必要",G53="未確認",COUNTA(H53)&gt;0),"未確認再数は空欄",IF(NOT(OR(I53="確認済",I53="未確認")),"時点照合を確認",IF(NOT(IF(ISNUMBER(J53),AND(J53&gt;=43831,J53&lt;=73050,J53=INT(J53)),FALSE())),"確認日は時刻なしで必須",IF(OR(J53&lt;棚卸集計!$B$3,J53&gt;棚卸集計!$E$3),"棚卸基準日≦確認日≦確認基準日","確認済み")))))))))))))))))),ISNUMBER(Q53),Q53=IF(P53="確認済み",0,1))),1,IF(Q53&lt;&gt;0,0,IF(AND(IF(ISTEXT(IF(OR(I53="未確認",D53="未確認",AND(F53="必要",G53="未確認")),"",IF(F53="必要",H53,E53))),ISTEXT(K53),ISNUMBER(K53)),K53=IF(OR(I53="未確認",D53="未確認",AND(F53="必要",G53="未確認")),"",IF(F53="必要",H53,E53)),IF(ISTEXT(IF(OR(B53="未確認",C53&lt;0,NOT(ISNUMBER(K53))),"",K53-C53)),ISTEXT(L53),ISNUMBER(L53)),L53=IF(OR(B53="未確認",C53&lt;0,NOT(ISNUMBER(K53))),"",K53-C53),IF(ISTEXT(IF(ISNUMBER(L53),MAX(-L53,0),"")),ISTEXT(M53),ISNUMBER(M53)),M53=IF(ISNUMBER(L53),MAX(-L53,0),""),IF(ISTEXT(IF(ISNUMBER(L53),MAX(L53,0),"")),ISTEXT(N53),ISNUMBER(N53)),N53=IF(ISNUMBER(L53),MAX(L53,0),""),ISTEXT(O53),O53=IF(I53="未確認","時点未確認",IF(D53="未確認","実棚未確認",IF(AND(F53="必要",G53="未確認"),"再数待ち",IF(B53="未確認","帳簿未確認",IF(C53&lt;0,"帳簿負数",IF(L53=0,"一致","差異あり"))))))),0,1))))</f>
        <v>0</v>
      </c>
    </row>
    <row r="54" customFormat="false" ht="32" hidden="false" customHeight="true" outlineLevel="0" collapsed="false">
      <c r="A54" s="9"/>
      <c r="B54" s="10"/>
      <c r="C54" s="11"/>
      <c r="D54" s="10"/>
      <c r="E54" s="11"/>
      <c r="F54" s="10"/>
      <c r="G54" s="10"/>
      <c r="H54" s="11"/>
      <c r="I54" s="10"/>
      <c r="J54" s="4"/>
      <c r="K54" s="5" t="str">
        <f aca="false">IF(P54="","",IF(Q54&lt;&gt;0,NA(),IF(OR(I54="未確認",D54="未確認",AND(F54="必要",G54="未確認")),"",IF(F54="必要",H54,E54))))</f>
        <v/>
      </c>
      <c r="L54" s="5" t="str">
        <f aca="false">IF(P54="","",IF(Q54&lt;&gt;0,NA(),IF(OR(B54="未確認",C54&lt;0,NOT(ISNUMBER(K54))),"",K54-C54)))</f>
        <v/>
      </c>
      <c r="M54" s="5" t="str">
        <f aca="false">IF(P54="","",IF(Q54&lt;&gt;0,NA(),IF(ISNUMBER(L54),MAX(-L54,0),"")))</f>
        <v/>
      </c>
      <c r="N54" s="5" t="str">
        <f aca="false">IF(P54="","",IF(Q54&lt;&gt;0,NA(),IF(ISNUMBER(L54),MAX(L54,0),"")))</f>
        <v/>
      </c>
      <c r="O54" s="1" t="str">
        <f aca="false">IF(P54="","",IF(Q54&lt;&gt;0,NA(),IF(I54="未確認","時点未確認",IF(D54="未確認","実棚未確認",IF(AND(F54="必要",G54="未確認"),"再数待ち",IF(B54="未確認","帳簿未確認",IF(C54&lt;0,"帳簿負数",IF(L54=0,"一致","差異あり"))))))))</f>
        <v/>
      </c>
      <c r="P54" s="1" t="str">
        <f aca="false">IF(COUNTA(A54:J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帳簿区分を確認",IF(AND(B54="確認済",NOT(IF(ISNUMBER(C54),AND(C54&gt;=-1000000,C54&lt;=1000000,C54=INT(C54)),FALSE()))),"確認済帳簿は±100万個の整数で必須",IF(AND(B54="未確認",COUNTA(C54)&gt;0),"未確認帳簿は空欄",IF(NOT(OR(D54="確認済",D54="未確認")),"初回区分を確認",IF(AND(D54="確認済",NOT(IF(ISNUMBER(E54),AND(E54&gt;=0,E54&lt;=1000000,E54=INT(E54)),FALSE()))),"確認済初回は0〜100万個の整数で必須",IF(AND(D54="未確認",COUNTA(E54)&gt;0),"未確認初回は空欄",IF(NOT(OR(F54="不要",F54="必要")),"再数要否を確認",IF(AND(F54="必要",D54&lt;&gt;"確認済"),"再数には初回確認済みが必須",IF(AND(F54="不要",OR(G54&lt;&gt;"対象外",COUNTA(H54)&gt;0)),"再数不要は対象外/数量空欄",IF(AND(F54="必要",NOT(OR(G54="確認済",G54="未確認"))),"必要な再数区分を確認",IF(AND(F54="必要",G54="確認済",NOT(IF(ISNUMBER(H54),AND(H54&gt;=0,H54&lt;=1000000,H54=INT(H54)),FALSE()))),"確認済再数は0〜100万個の整数で必須",IF(AND(F54="必要",G54="未確認",COUNTA(H54)&gt;0),"未確認再数は空欄",IF(NOT(OR(I54="確認済",I54="未確認")),"時点照合を確認",IF(NOT(IF(ISNUMBER(J54),AND(J54&gt;=43831,J54&lt;=73050,J54=INT(J54)),FALSE())),"確認日は時刻なしで必須",IF(OR(J54&lt;棚卸集計!$B$3,J54&gt;棚卸集計!$E$3),"棚卸基準日≦確認日≦確認基準日","確認済み"))))))))))))))))))</f>
        <v/>
      </c>
      <c r="Q54" s="1" t="str">
        <f aca="false">IF(P54="","",IF(P54="確認済み",0,1))</f>
        <v/>
      </c>
      <c r="R54" s="1" t="n">
        <f aca="false">IF(COUNTA(A54:J54)=0,IF(AND(P54="",Q54="",K54="",L54="",M54="",N54="",O54=""),0,1),IF(NOT(AND(ISTEXT(P54),P54=IF(COUNTA(A54:J54)=0,"",IF(NOT(AND(ISTEXT(A54),LEN(A54)=8,EXACT(LEFT(A54,4),"SKU-"),ISNUMBER(FIND(MID(A54,5,1)&amp;"x","0x1x2x3x4x5x6x7x8x9x")),ISNUMBER(FIND(MID(A54,6,1)&amp;"x","0x1x2x3x4x5x6x7x8x9x")),ISNUMBER(FIND(MID(A54,7,1)&amp;"x","0x1x2x3x4x5x6x7x8x9x")),ISNUMBER(FIND(MID(A54,8,1)&amp;"x","0x1x2x3x4x5x6x7x8x9x")))),"IDはSKU-と半角数字4桁",IF(COUNTIFS($A$8:$A$57,A54)&gt;1,"品目IDが重複",IF(NOT(OR(B54="確認済",B54="未確認")),"帳簿区分を確認",IF(AND(B54="確認済",NOT(IF(ISNUMBER(C54),AND(C54&gt;=-1000000,C54&lt;=1000000,C54=INT(C54)),FALSE()))),"確認済帳簿は±100万個の整数で必須",IF(AND(B54="未確認",COUNTA(C54)&gt;0),"未確認帳簿は空欄",IF(NOT(OR(D54="確認済",D54="未確認")),"初回区分を確認",IF(AND(D54="確認済",NOT(IF(ISNUMBER(E54),AND(E54&gt;=0,E54&lt;=1000000,E54=INT(E54)),FALSE()))),"確認済初回は0〜100万個の整数で必須",IF(AND(D54="未確認",COUNTA(E54)&gt;0),"未確認初回は空欄",IF(NOT(OR(F54="不要",F54="必要")),"再数要否を確認",IF(AND(F54="必要",D54&lt;&gt;"確認済"),"再数には初回確認済みが必須",IF(AND(F54="不要",OR(G54&lt;&gt;"対象外",COUNTA(H54)&gt;0)),"再数不要は対象外/数量空欄",IF(AND(F54="必要",NOT(OR(G54="確認済",G54="未確認"))),"必要な再数区分を確認",IF(AND(F54="必要",G54="確認済",NOT(IF(ISNUMBER(H54),AND(H54&gt;=0,H54&lt;=1000000,H54=INT(H54)),FALSE()))),"確認済再数は0〜100万個の整数で必須",IF(AND(F54="必要",G54="未確認",COUNTA(H54)&gt;0),"未確認再数は空欄",IF(NOT(OR(I54="確認済",I54="未確認")),"時点照合を確認",IF(NOT(IF(ISNUMBER(J54),AND(J54&gt;=43831,J54&lt;=73050,J54=INT(J54)),FALSE())),"確認日は時刻なしで必須",IF(OR(J54&lt;棚卸集計!$B$3,J54&gt;棚卸集計!$E$3),"棚卸基準日≦確認日≦確認基準日","確認済み")))))))))))))))))),ISNUMBER(Q54),Q54=IF(P54="確認済み",0,1))),1,IF(Q54&lt;&gt;0,0,IF(AND(IF(ISTEXT(IF(OR(I54="未確認",D54="未確認",AND(F54="必要",G54="未確認")),"",IF(F54="必要",H54,E54))),ISTEXT(K54),ISNUMBER(K54)),K54=IF(OR(I54="未確認",D54="未確認",AND(F54="必要",G54="未確認")),"",IF(F54="必要",H54,E54)),IF(ISTEXT(IF(OR(B54="未確認",C54&lt;0,NOT(ISNUMBER(K54))),"",K54-C54)),ISTEXT(L54),ISNUMBER(L54)),L54=IF(OR(B54="未確認",C54&lt;0,NOT(ISNUMBER(K54))),"",K54-C54),IF(ISTEXT(IF(ISNUMBER(L54),MAX(-L54,0),"")),ISTEXT(M54),ISNUMBER(M54)),M54=IF(ISNUMBER(L54),MAX(-L54,0),""),IF(ISTEXT(IF(ISNUMBER(L54),MAX(L54,0),"")),ISTEXT(N54),ISNUMBER(N54)),N54=IF(ISNUMBER(L54),MAX(L54,0),""),ISTEXT(O54),O54=IF(I54="未確認","時点未確認",IF(D54="未確認","実棚未確認",IF(AND(F54="必要",G54="未確認"),"再数待ち",IF(B54="未確認","帳簿未確認",IF(C54&lt;0,"帳簿負数",IF(L54=0,"一致","差異あり"))))))),0,1))))</f>
        <v>0</v>
      </c>
    </row>
    <row r="55" customFormat="false" ht="32" hidden="false" customHeight="true" outlineLevel="0" collapsed="false">
      <c r="A55" s="9"/>
      <c r="B55" s="10"/>
      <c r="C55" s="11"/>
      <c r="D55" s="10"/>
      <c r="E55" s="11"/>
      <c r="F55" s="10"/>
      <c r="G55" s="10"/>
      <c r="H55" s="11"/>
      <c r="I55" s="10"/>
      <c r="J55" s="4"/>
      <c r="K55" s="5" t="str">
        <f aca="false">IF(P55="","",IF(Q55&lt;&gt;0,NA(),IF(OR(I55="未確認",D55="未確認",AND(F55="必要",G55="未確認")),"",IF(F55="必要",H55,E55))))</f>
        <v/>
      </c>
      <c r="L55" s="5" t="str">
        <f aca="false">IF(P55="","",IF(Q55&lt;&gt;0,NA(),IF(OR(B55="未確認",C55&lt;0,NOT(ISNUMBER(K55))),"",K55-C55)))</f>
        <v/>
      </c>
      <c r="M55" s="5" t="str">
        <f aca="false">IF(P55="","",IF(Q55&lt;&gt;0,NA(),IF(ISNUMBER(L55),MAX(-L55,0),"")))</f>
        <v/>
      </c>
      <c r="N55" s="5" t="str">
        <f aca="false">IF(P55="","",IF(Q55&lt;&gt;0,NA(),IF(ISNUMBER(L55),MAX(L55,0),"")))</f>
        <v/>
      </c>
      <c r="O55" s="1" t="str">
        <f aca="false">IF(P55="","",IF(Q55&lt;&gt;0,NA(),IF(I55="未確認","時点未確認",IF(D55="未確認","実棚未確認",IF(AND(F55="必要",G55="未確認"),"再数待ち",IF(B55="未確認","帳簿未確認",IF(C55&lt;0,"帳簿負数",IF(L55=0,"一致","差異あり"))))))))</f>
        <v/>
      </c>
      <c r="P55" s="1" t="str">
        <f aca="false">IF(COUNTA(A55:J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帳簿区分を確認",IF(AND(B55="確認済",NOT(IF(ISNUMBER(C55),AND(C55&gt;=-1000000,C55&lt;=1000000,C55=INT(C55)),FALSE()))),"確認済帳簿は±100万個の整数で必須",IF(AND(B55="未確認",COUNTA(C55)&gt;0),"未確認帳簿は空欄",IF(NOT(OR(D55="確認済",D55="未確認")),"初回区分を確認",IF(AND(D55="確認済",NOT(IF(ISNUMBER(E55),AND(E55&gt;=0,E55&lt;=1000000,E55=INT(E55)),FALSE()))),"確認済初回は0〜100万個の整数で必須",IF(AND(D55="未確認",COUNTA(E55)&gt;0),"未確認初回は空欄",IF(NOT(OR(F55="不要",F55="必要")),"再数要否を確認",IF(AND(F55="必要",D55&lt;&gt;"確認済"),"再数には初回確認済みが必須",IF(AND(F55="不要",OR(G55&lt;&gt;"対象外",COUNTA(H55)&gt;0)),"再数不要は対象外/数量空欄",IF(AND(F55="必要",NOT(OR(G55="確認済",G55="未確認"))),"必要な再数区分を確認",IF(AND(F55="必要",G55="確認済",NOT(IF(ISNUMBER(H55),AND(H55&gt;=0,H55&lt;=1000000,H55=INT(H55)),FALSE()))),"確認済再数は0〜100万個の整数で必須",IF(AND(F55="必要",G55="未確認",COUNTA(H55)&gt;0),"未確認再数は空欄",IF(NOT(OR(I55="確認済",I55="未確認")),"時点照合を確認",IF(NOT(IF(ISNUMBER(J55),AND(J55&gt;=43831,J55&lt;=73050,J55=INT(J55)),FALSE())),"確認日は時刻なしで必須",IF(OR(J55&lt;棚卸集計!$B$3,J55&gt;棚卸集計!$E$3),"棚卸基準日≦確認日≦確認基準日","確認済み"))))))))))))))))))</f>
        <v/>
      </c>
      <c r="Q55" s="1" t="str">
        <f aca="false">IF(P55="","",IF(P55="確認済み",0,1))</f>
        <v/>
      </c>
      <c r="R55" s="1" t="n">
        <f aca="false">IF(COUNTA(A55:J55)=0,IF(AND(P55="",Q55="",K55="",L55="",M55="",N55="",O55=""),0,1),IF(NOT(AND(ISTEXT(P55),P55=IF(COUNTA(A55:J55)=0,"",IF(NOT(AND(ISTEXT(A55),LEN(A55)=8,EXACT(LEFT(A55,4),"SKU-"),ISNUMBER(FIND(MID(A55,5,1)&amp;"x","0x1x2x3x4x5x6x7x8x9x")),ISNUMBER(FIND(MID(A55,6,1)&amp;"x","0x1x2x3x4x5x6x7x8x9x")),ISNUMBER(FIND(MID(A55,7,1)&amp;"x","0x1x2x3x4x5x6x7x8x9x")),ISNUMBER(FIND(MID(A55,8,1)&amp;"x","0x1x2x3x4x5x6x7x8x9x")))),"IDはSKU-と半角数字4桁",IF(COUNTIFS($A$8:$A$57,A55)&gt;1,"品目IDが重複",IF(NOT(OR(B55="確認済",B55="未確認")),"帳簿区分を確認",IF(AND(B55="確認済",NOT(IF(ISNUMBER(C55),AND(C55&gt;=-1000000,C55&lt;=1000000,C55=INT(C55)),FALSE()))),"確認済帳簿は±100万個の整数で必須",IF(AND(B55="未確認",COUNTA(C55)&gt;0),"未確認帳簿は空欄",IF(NOT(OR(D55="確認済",D55="未確認")),"初回区分を確認",IF(AND(D55="確認済",NOT(IF(ISNUMBER(E55),AND(E55&gt;=0,E55&lt;=1000000,E55=INT(E55)),FALSE()))),"確認済初回は0〜100万個の整数で必須",IF(AND(D55="未確認",COUNTA(E55)&gt;0),"未確認初回は空欄",IF(NOT(OR(F55="不要",F55="必要")),"再数要否を確認",IF(AND(F55="必要",D55&lt;&gt;"確認済"),"再数には初回確認済みが必須",IF(AND(F55="不要",OR(G55&lt;&gt;"対象外",COUNTA(H55)&gt;0)),"再数不要は対象外/数量空欄",IF(AND(F55="必要",NOT(OR(G55="確認済",G55="未確認"))),"必要な再数区分を確認",IF(AND(F55="必要",G55="確認済",NOT(IF(ISNUMBER(H55),AND(H55&gt;=0,H55&lt;=1000000,H55=INT(H55)),FALSE()))),"確認済再数は0〜100万個の整数で必須",IF(AND(F55="必要",G55="未確認",COUNTA(H55)&gt;0),"未確認再数は空欄",IF(NOT(OR(I55="確認済",I55="未確認")),"時点照合を確認",IF(NOT(IF(ISNUMBER(J55),AND(J55&gt;=43831,J55&lt;=73050,J55=INT(J55)),FALSE())),"確認日は時刻なしで必須",IF(OR(J55&lt;棚卸集計!$B$3,J55&gt;棚卸集計!$E$3),"棚卸基準日≦確認日≦確認基準日","確認済み")))))))))))))))))),ISNUMBER(Q55),Q55=IF(P55="確認済み",0,1))),1,IF(Q55&lt;&gt;0,0,IF(AND(IF(ISTEXT(IF(OR(I55="未確認",D55="未確認",AND(F55="必要",G55="未確認")),"",IF(F55="必要",H55,E55))),ISTEXT(K55),ISNUMBER(K55)),K55=IF(OR(I55="未確認",D55="未確認",AND(F55="必要",G55="未確認")),"",IF(F55="必要",H55,E55)),IF(ISTEXT(IF(OR(B55="未確認",C55&lt;0,NOT(ISNUMBER(K55))),"",K55-C55)),ISTEXT(L55),ISNUMBER(L55)),L55=IF(OR(B55="未確認",C55&lt;0,NOT(ISNUMBER(K55))),"",K55-C55),IF(ISTEXT(IF(ISNUMBER(L55),MAX(-L55,0),"")),ISTEXT(M55),ISNUMBER(M55)),M55=IF(ISNUMBER(L55),MAX(-L55,0),""),IF(ISTEXT(IF(ISNUMBER(L55),MAX(L55,0),"")),ISTEXT(N55),ISNUMBER(N55)),N55=IF(ISNUMBER(L55),MAX(L55,0),""),ISTEXT(O55),O55=IF(I55="未確認","時点未確認",IF(D55="未確認","実棚未確認",IF(AND(F55="必要",G55="未確認"),"再数待ち",IF(B55="未確認","帳簿未確認",IF(C55&lt;0,"帳簿負数",IF(L55=0,"一致","差異あり"))))))),0,1))))</f>
        <v>0</v>
      </c>
    </row>
    <row r="56" customFormat="false" ht="32" hidden="false" customHeight="true" outlineLevel="0" collapsed="false">
      <c r="A56" s="9"/>
      <c r="B56" s="10"/>
      <c r="C56" s="11"/>
      <c r="D56" s="10"/>
      <c r="E56" s="11"/>
      <c r="F56" s="10"/>
      <c r="G56" s="10"/>
      <c r="H56" s="11"/>
      <c r="I56" s="10"/>
      <c r="J56" s="4"/>
      <c r="K56" s="5" t="str">
        <f aca="false">IF(P56="","",IF(Q56&lt;&gt;0,NA(),IF(OR(I56="未確認",D56="未確認",AND(F56="必要",G56="未確認")),"",IF(F56="必要",H56,E56))))</f>
        <v/>
      </c>
      <c r="L56" s="5" t="str">
        <f aca="false">IF(P56="","",IF(Q56&lt;&gt;0,NA(),IF(OR(B56="未確認",C56&lt;0,NOT(ISNUMBER(K56))),"",K56-C56)))</f>
        <v/>
      </c>
      <c r="M56" s="5" t="str">
        <f aca="false">IF(P56="","",IF(Q56&lt;&gt;0,NA(),IF(ISNUMBER(L56),MAX(-L56,0),"")))</f>
        <v/>
      </c>
      <c r="N56" s="5" t="str">
        <f aca="false">IF(P56="","",IF(Q56&lt;&gt;0,NA(),IF(ISNUMBER(L56),MAX(L56,0),"")))</f>
        <v/>
      </c>
      <c r="O56" s="1" t="str">
        <f aca="false">IF(P56="","",IF(Q56&lt;&gt;0,NA(),IF(I56="未確認","時点未確認",IF(D56="未確認","実棚未確認",IF(AND(F56="必要",G56="未確認"),"再数待ち",IF(B56="未確認","帳簿未確認",IF(C56&lt;0,"帳簿負数",IF(L56=0,"一致","差異あり"))))))))</f>
        <v/>
      </c>
      <c r="P56" s="1" t="str">
        <f aca="false">IF(COUNTA(A56:J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帳簿区分を確認",IF(AND(B56="確認済",NOT(IF(ISNUMBER(C56),AND(C56&gt;=-1000000,C56&lt;=1000000,C56=INT(C56)),FALSE()))),"確認済帳簿は±100万個の整数で必須",IF(AND(B56="未確認",COUNTA(C56)&gt;0),"未確認帳簿は空欄",IF(NOT(OR(D56="確認済",D56="未確認")),"初回区分を確認",IF(AND(D56="確認済",NOT(IF(ISNUMBER(E56),AND(E56&gt;=0,E56&lt;=1000000,E56=INT(E56)),FALSE()))),"確認済初回は0〜100万個の整数で必須",IF(AND(D56="未確認",COUNTA(E56)&gt;0),"未確認初回は空欄",IF(NOT(OR(F56="不要",F56="必要")),"再数要否を確認",IF(AND(F56="必要",D56&lt;&gt;"確認済"),"再数には初回確認済みが必須",IF(AND(F56="不要",OR(G56&lt;&gt;"対象外",COUNTA(H56)&gt;0)),"再数不要は対象外/数量空欄",IF(AND(F56="必要",NOT(OR(G56="確認済",G56="未確認"))),"必要な再数区分を確認",IF(AND(F56="必要",G56="確認済",NOT(IF(ISNUMBER(H56),AND(H56&gt;=0,H56&lt;=1000000,H56=INT(H56)),FALSE()))),"確認済再数は0〜100万個の整数で必須",IF(AND(F56="必要",G56="未確認",COUNTA(H56)&gt;0),"未確認再数は空欄",IF(NOT(OR(I56="確認済",I56="未確認")),"時点照合を確認",IF(NOT(IF(ISNUMBER(J56),AND(J56&gt;=43831,J56&lt;=73050,J56=INT(J56)),FALSE())),"確認日は時刻なしで必須",IF(OR(J56&lt;棚卸集計!$B$3,J56&gt;棚卸集計!$E$3),"棚卸基準日≦確認日≦確認基準日","確認済み"))))))))))))))))))</f>
        <v/>
      </c>
      <c r="Q56" s="1" t="str">
        <f aca="false">IF(P56="","",IF(P56="確認済み",0,1))</f>
        <v/>
      </c>
      <c r="R56" s="1" t="n">
        <f aca="false">IF(COUNTA(A56:J56)=0,IF(AND(P56="",Q56="",K56="",L56="",M56="",N56="",O56=""),0,1),IF(NOT(AND(ISTEXT(P56),P56=IF(COUNTA(A56:J56)=0,"",IF(NOT(AND(ISTEXT(A56),LEN(A56)=8,EXACT(LEFT(A56,4),"SKU-"),ISNUMBER(FIND(MID(A56,5,1)&amp;"x","0x1x2x3x4x5x6x7x8x9x")),ISNUMBER(FIND(MID(A56,6,1)&amp;"x","0x1x2x3x4x5x6x7x8x9x")),ISNUMBER(FIND(MID(A56,7,1)&amp;"x","0x1x2x3x4x5x6x7x8x9x")),ISNUMBER(FIND(MID(A56,8,1)&amp;"x","0x1x2x3x4x5x6x7x8x9x")))),"IDはSKU-と半角数字4桁",IF(COUNTIFS($A$8:$A$57,A56)&gt;1,"品目IDが重複",IF(NOT(OR(B56="確認済",B56="未確認")),"帳簿区分を確認",IF(AND(B56="確認済",NOT(IF(ISNUMBER(C56),AND(C56&gt;=-1000000,C56&lt;=1000000,C56=INT(C56)),FALSE()))),"確認済帳簿は±100万個の整数で必須",IF(AND(B56="未確認",COUNTA(C56)&gt;0),"未確認帳簿は空欄",IF(NOT(OR(D56="確認済",D56="未確認")),"初回区分を確認",IF(AND(D56="確認済",NOT(IF(ISNUMBER(E56),AND(E56&gt;=0,E56&lt;=1000000,E56=INT(E56)),FALSE()))),"確認済初回は0〜100万個の整数で必須",IF(AND(D56="未確認",COUNTA(E56)&gt;0),"未確認初回は空欄",IF(NOT(OR(F56="不要",F56="必要")),"再数要否を確認",IF(AND(F56="必要",D56&lt;&gt;"確認済"),"再数には初回確認済みが必須",IF(AND(F56="不要",OR(G56&lt;&gt;"対象外",COUNTA(H56)&gt;0)),"再数不要は対象外/数量空欄",IF(AND(F56="必要",NOT(OR(G56="確認済",G56="未確認"))),"必要な再数区分を確認",IF(AND(F56="必要",G56="確認済",NOT(IF(ISNUMBER(H56),AND(H56&gt;=0,H56&lt;=1000000,H56=INT(H56)),FALSE()))),"確認済再数は0〜100万個の整数で必須",IF(AND(F56="必要",G56="未確認",COUNTA(H56)&gt;0),"未確認再数は空欄",IF(NOT(OR(I56="確認済",I56="未確認")),"時点照合を確認",IF(NOT(IF(ISNUMBER(J56),AND(J56&gt;=43831,J56&lt;=73050,J56=INT(J56)),FALSE())),"確認日は時刻なしで必須",IF(OR(J56&lt;棚卸集計!$B$3,J56&gt;棚卸集計!$E$3),"棚卸基準日≦確認日≦確認基準日","確認済み")))))))))))))))))),ISNUMBER(Q56),Q56=IF(P56="確認済み",0,1))),1,IF(Q56&lt;&gt;0,0,IF(AND(IF(ISTEXT(IF(OR(I56="未確認",D56="未確認",AND(F56="必要",G56="未確認")),"",IF(F56="必要",H56,E56))),ISTEXT(K56),ISNUMBER(K56)),K56=IF(OR(I56="未確認",D56="未確認",AND(F56="必要",G56="未確認")),"",IF(F56="必要",H56,E56)),IF(ISTEXT(IF(OR(B56="未確認",C56&lt;0,NOT(ISNUMBER(K56))),"",K56-C56)),ISTEXT(L56),ISNUMBER(L56)),L56=IF(OR(B56="未確認",C56&lt;0,NOT(ISNUMBER(K56))),"",K56-C56),IF(ISTEXT(IF(ISNUMBER(L56),MAX(-L56,0),"")),ISTEXT(M56),ISNUMBER(M56)),M56=IF(ISNUMBER(L56),MAX(-L56,0),""),IF(ISTEXT(IF(ISNUMBER(L56),MAX(L56,0),"")),ISTEXT(N56),ISNUMBER(N56)),N56=IF(ISNUMBER(L56),MAX(L56,0),""),ISTEXT(O56),O56=IF(I56="未確認","時点未確認",IF(D56="未確認","実棚未確認",IF(AND(F56="必要",G56="未確認"),"再数待ち",IF(B56="未確認","帳簿未確認",IF(C56&lt;0,"帳簿負数",IF(L56=0,"一致","差異あり"))))))),0,1))))</f>
        <v>0</v>
      </c>
    </row>
    <row r="57" customFormat="false" ht="32" hidden="false" customHeight="true" outlineLevel="0" collapsed="false">
      <c r="A57" s="9"/>
      <c r="B57" s="10"/>
      <c r="C57" s="11"/>
      <c r="D57" s="10"/>
      <c r="E57" s="11"/>
      <c r="F57" s="10"/>
      <c r="G57" s="10"/>
      <c r="H57" s="11"/>
      <c r="I57" s="10"/>
      <c r="J57" s="4"/>
      <c r="K57" s="5" t="str">
        <f aca="false">IF(P57="","",IF(Q57&lt;&gt;0,NA(),IF(OR(I57="未確認",D57="未確認",AND(F57="必要",G57="未確認")),"",IF(F57="必要",H57,E57))))</f>
        <v/>
      </c>
      <c r="L57" s="5" t="str">
        <f aca="false">IF(P57="","",IF(Q57&lt;&gt;0,NA(),IF(OR(B57="未確認",C57&lt;0,NOT(ISNUMBER(K57))),"",K57-C57)))</f>
        <v/>
      </c>
      <c r="M57" s="5" t="str">
        <f aca="false">IF(P57="","",IF(Q57&lt;&gt;0,NA(),IF(ISNUMBER(L57),MAX(-L57,0),"")))</f>
        <v/>
      </c>
      <c r="N57" s="5" t="str">
        <f aca="false">IF(P57="","",IF(Q57&lt;&gt;0,NA(),IF(ISNUMBER(L57),MAX(L57,0),"")))</f>
        <v/>
      </c>
      <c r="O57" s="1" t="str">
        <f aca="false">IF(P57="","",IF(Q57&lt;&gt;0,NA(),IF(I57="未確認","時点未確認",IF(D57="未確認","実棚未確認",IF(AND(F57="必要",G57="未確認"),"再数待ち",IF(B57="未確認","帳簿未確認",IF(C57&lt;0,"帳簿負数",IF(L57=0,"一致","差異あり"))))))))</f>
        <v/>
      </c>
      <c r="P57" s="1" t="str">
        <f aca="false">IF(COUNTA(A57:J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帳簿区分を確認",IF(AND(B57="確認済",NOT(IF(ISNUMBER(C57),AND(C57&gt;=-1000000,C57&lt;=1000000,C57=INT(C57)),FALSE()))),"確認済帳簿は±100万個の整数で必須",IF(AND(B57="未確認",COUNTA(C57)&gt;0),"未確認帳簿は空欄",IF(NOT(OR(D57="確認済",D57="未確認")),"初回区分を確認",IF(AND(D57="確認済",NOT(IF(ISNUMBER(E57),AND(E57&gt;=0,E57&lt;=1000000,E57=INT(E57)),FALSE()))),"確認済初回は0〜100万個の整数で必須",IF(AND(D57="未確認",COUNTA(E57)&gt;0),"未確認初回は空欄",IF(NOT(OR(F57="不要",F57="必要")),"再数要否を確認",IF(AND(F57="必要",D57&lt;&gt;"確認済"),"再数には初回確認済みが必須",IF(AND(F57="不要",OR(G57&lt;&gt;"対象外",COUNTA(H57)&gt;0)),"再数不要は対象外/数量空欄",IF(AND(F57="必要",NOT(OR(G57="確認済",G57="未確認"))),"必要な再数区分を確認",IF(AND(F57="必要",G57="確認済",NOT(IF(ISNUMBER(H57),AND(H57&gt;=0,H57&lt;=1000000,H57=INT(H57)),FALSE()))),"確認済再数は0〜100万個の整数で必須",IF(AND(F57="必要",G57="未確認",COUNTA(H57)&gt;0),"未確認再数は空欄",IF(NOT(OR(I57="確認済",I57="未確認")),"時点照合を確認",IF(NOT(IF(ISNUMBER(J57),AND(J57&gt;=43831,J57&lt;=73050,J57=INT(J57)),FALSE())),"確認日は時刻なしで必須",IF(OR(J57&lt;棚卸集計!$B$3,J57&gt;棚卸集計!$E$3),"棚卸基準日≦確認日≦確認基準日","確認済み"))))))))))))))))))</f>
        <v/>
      </c>
      <c r="Q57" s="1" t="str">
        <f aca="false">IF(P57="","",IF(P57="確認済み",0,1))</f>
        <v/>
      </c>
      <c r="R57" s="1" t="n">
        <f aca="false">IF(COUNTA(A57:J57)=0,IF(AND(P57="",Q57="",K57="",L57="",M57="",N57="",O57=""),0,1),IF(NOT(AND(ISTEXT(P57),P57=IF(COUNTA(A57:J57)=0,"",IF(NOT(AND(ISTEXT(A57),LEN(A57)=8,EXACT(LEFT(A57,4),"SKU-"),ISNUMBER(FIND(MID(A57,5,1)&amp;"x","0x1x2x3x4x5x6x7x8x9x")),ISNUMBER(FIND(MID(A57,6,1)&amp;"x","0x1x2x3x4x5x6x7x8x9x")),ISNUMBER(FIND(MID(A57,7,1)&amp;"x","0x1x2x3x4x5x6x7x8x9x")),ISNUMBER(FIND(MID(A57,8,1)&amp;"x","0x1x2x3x4x5x6x7x8x9x")))),"IDはSKU-と半角数字4桁",IF(COUNTIFS($A$8:$A$57,A57)&gt;1,"品目IDが重複",IF(NOT(OR(B57="確認済",B57="未確認")),"帳簿区分を確認",IF(AND(B57="確認済",NOT(IF(ISNUMBER(C57),AND(C57&gt;=-1000000,C57&lt;=1000000,C57=INT(C57)),FALSE()))),"確認済帳簿は±100万個の整数で必須",IF(AND(B57="未確認",COUNTA(C57)&gt;0),"未確認帳簿は空欄",IF(NOT(OR(D57="確認済",D57="未確認")),"初回区分を確認",IF(AND(D57="確認済",NOT(IF(ISNUMBER(E57),AND(E57&gt;=0,E57&lt;=1000000,E57=INT(E57)),FALSE()))),"確認済初回は0〜100万個の整数で必須",IF(AND(D57="未確認",COUNTA(E57)&gt;0),"未確認初回は空欄",IF(NOT(OR(F57="不要",F57="必要")),"再数要否を確認",IF(AND(F57="必要",D57&lt;&gt;"確認済"),"再数には初回確認済みが必須",IF(AND(F57="不要",OR(G57&lt;&gt;"対象外",COUNTA(H57)&gt;0)),"再数不要は対象外/数量空欄",IF(AND(F57="必要",NOT(OR(G57="確認済",G57="未確認"))),"必要な再数区分を確認",IF(AND(F57="必要",G57="確認済",NOT(IF(ISNUMBER(H57),AND(H57&gt;=0,H57&lt;=1000000,H57=INT(H57)),FALSE()))),"確認済再数は0〜100万個の整数で必須",IF(AND(F57="必要",G57="未確認",COUNTA(H57)&gt;0),"未確認再数は空欄",IF(NOT(OR(I57="確認済",I57="未確認")),"時点照合を確認",IF(NOT(IF(ISNUMBER(J57),AND(J57&gt;=43831,J57&lt;=73050,J57=INT(J57)),FALSE())),"確認日は時刻なしで必須",IF(OR(J57&lt;棚卸集計!$B$3,J57&gt;棚卸集計!$E$3),"棚卸基準日≦確認日≦確認基準日","確認済み")))))))))))))))))),ISNUMBER(Q57),Q57=IF(P57="確認済み",0,1))),1,IF(Q57&lt;&gt;0,0,IF(AND(IF(ISTEXT(IF(OR(I57="未確認",D57="未確認",AND(F57="必要",G57="未確認")),"",IF(F57="必要",H57,E57))),ISTEXT(K57),ISNUMBER(K57)),K57=IF(OR(I57="未確認",D57="未確認",AND(F57="必要",G57="未確認")),"",IF(F57="必要",H57,E57)),IF(ISTEXT(IF(OR(B57="未確認",C57&lt;0,NOT(ISNUMBER(K57))),"",K57-C57)),ISTEXT(L57),ISNUMBER(L57)),L57=IF(OR(B57="未確認",C57&lt;0,NOT(ISNUMBER(K57))),"",K57-C57),IF(ISTEXT(IF(ISNUMBER(L57),MAX(-L57,0),"")),ISTEXT(M57),ISNUMBER(M57)),M57=IF(ISNUMBER(L57),MAX(-L57,0),""),IF(ISTEXT(IF(ISNUMBER(L57),MAX(L57,0),"")),ISTEXT(N57),ISNUMBER(N57)),N57=IF(ISNUMBER(L57),MAX(L57,0),""),ISTEXT(O57),O57=IF(I57="未確認","時点未確認",IF(D57="未確認","実棚未確認",IF(AND(F57="必要",G57="未確認"),"再数待ち",IF(B57="未確認","帳簿未確認",IF(C57&lt;0,"帳簿負数",IF(L57=0,"一致","差異あり"))))))),0,1))))</f>
        <v>0</v>
      </c>
    </row>
    <row r="58" customFormat="false" ht="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customFormat="false" ht="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customFormat="false" ht="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customFormat="false" ht="25" hidden="false" customHeight="true" outlineLevel="0" collapsed="false">
      <c r="A61" s="1" t="s">
        <v>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customFormat="false" ht="25" hidden="false" customHeight="true" outlineLevel="0" collapsed="false">
      <c r="A62" s="1" t="s">
        <v>56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customFormat="false" ht="25" hidden="false" customHeight="true" outlineLevel="0" collapsed="false">
      <c r="A63" s="1" t="s">
        <v>57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customFormat="false" ht="25" hidden="false" customHeight="true" outlineLevel="0" collapsed="false">
      <c r="A64" s="1" t="s">
        <v>58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customFormat="false" ht="25" hidden="false" customHeight="true" outlineLevel="0" collapsed="false">
      <c r="A65" s="1" t="s">
        <v>59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customFormat="false" ht="25" hidden="false" customHeight="true" outlineLevel="0" collapsed="false">
      <c r="A66" s="1" t="s">
        <v>60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customFormat="false" ht="25" hidden="false" customHeight="true" outlineLevel="0" collapsed="false">
      <c r="A67" s="1" t="s">
        <v>61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customFormat="false" ht="25" hidden="false" customHeight="true" outlineLevel="0" collapsed="false">
      <c r="A68" s="1" t="s">
        <v>62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customFormat="false" ht="25" hidden="false" customHeight="true" outlineLevel="0" collapsed="false">
      <c r="A69" s="1" t="s">
        <v>63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customFormat="false" ht="25" hidden="false" customHeight="true" outlineLevel="0" collapsed="false">
      <c r="A70" s="1" t="s">
        <v>64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customFormat="false" ht="25" hidden="false" customHeight="true" outlineLevel="0" collapsed="false">
      <c r="A71" s="1" t="s">
        <v>65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customFormat="false" ht="25" hidden="false" customHeight="true" outlineLevel="0" collapsed="false">
      <c r="A72" s="1" t="s">
        <v>66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customFormat="false" ht="25" hidden="false" customHeight="true" outlineLevel="0" collapsed="false">
      <c r="A73" s="1" t="s">
        <v>67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customFormat="false" ht="25" hidden="false" customHeight="true" outlineLevel="0" collapsed="false">
      <c r="A74" s="1" t="s">
        <v>68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customFormat="false" ht="25" hidden="false" customHeight="true" outlineLevel="0" collapsed="false">
      <c r="A75" s="1" t="s">
        <v>69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customFormat="false" ht="25" hidden="false" customHeight="true" outlineLevel="0" collapsed="false">
      <c r="A76" s="1" t="s">
        <v>70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customFormat="false" ht="25" hidden="false" customHeight="true" outlineLevel="0" collapsed="false">
      <c r="A77" s="1" t="s">
        <v>71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customFormat="false" ht="25" hidden="false" customHeight="true" outlineLevel="0" collapsed="false">
      <c r="A78" s="1" t="s">
        <v>72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customFormat="false" ht="25" hidden="false" customHeight="true" outlineLevel="0" collapsed="false">
      <c r="A79" s="12" t="s">
        <v>73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customFormat="false" ht="25" hidden="false" customHeight="true" outlineLevel="0" collapsed="false">
      <c r="A80" s="1" t="s">
        <v>74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customFormat="false" ht="25" hidden="false" customHeight="true" outlineLevel="0" collapsed="false">
      <c r="A81" s="12" t="s">
        <v>75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customFormat="false" ht="25" hidden="false" customHeight="true" outlineLevel="0" collapsed="false">
      <c r="A82" s="12" t="s">
        <v>76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</sheetData>
  <conditionalFormatting sqref="P8:R57">
    <cfRule type="expression" priority="2" aboveAverage="0" equalAverage="0" bottom="0" percent="0" rank="0" text="" dxfId="2">
      <formula>AND($P8&lt;&gt;"",$P8&lt;&gt;"確認済み")</formula>
    </cfRule>
  </conditionalFormatting>
  <dataValidations count="5">
    <dataValidation allowBlank="false" errorStyle="stop" operator="between" showDropDown="false" showErrorMessage="false" showInputMessage="false" sqref="B8:B57" type="list">
      <formula1>"確認済,未確認"</formula1>
      <formula2>0</formula2>
    </dataValidation>
    <dataValidation allowBlank="false" errorStyle="stop" operator="between" showDropDown="false" showErrorMessage="false" showInputMessage="false" sqref="D8:D57" type="list">
      <formula1>"確認済,未確認"</formula1>
      <formula2>0</formula2>
    </dataValidation>
    <dataValidation allowBlank="false" errorStyle="stop" operator="between" showDropDown="false" showErrorMessage="false" showInputMessage="false" sqref="F8:F57" type="list">
      <formula1>"不要,必要"</formula1>
      <formula2>0</formula2>
    </dataValidation>
    <dataValidation allowBlank="false" errorStyle="stop" operator="between" showDropDown="false" showErrorMessage="false" showInputMessage="false" sqref="G8:G57" type="list">
      <formula1>"対象外,確認済,未確認"</formula1>
      <formula2>0</formula2>
    </dataValidation>
    <dataValidation allowBlank="false" errorStyle="stop" operator="between" showDropDown="false" showErrorMessage="false" showInputMessage="false" sqref="I8:I57" type="list">
      <formula1>"確認済,未確認"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2026-10-16T12:56:11Z</dcterms:modified>
  <cp:revision>1</cp:revision>
  <dc:subject/>
  <dc:title/>
</cp:coreProperties>
</file>