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研修状況" sheetId="1" state="visible" r:id="rId3"/>
    <sheet name="受講記録" sheetId="2" state="visible" r:id="rId4"/>
    <sheet name="登録ID" sheetId="3" state="visible" r:id="rId5"/>
  </sheets>
  <definedNames>
    <definedName function="false" hidden="false" localSheetId="0" name="_xlnm.Print_Area" vbProcedure="false">研修状況!$A$1:$H$16</definedName>
    <definedName function="false" hidden="false" localSheetId="0" name="_xlnm.Print_Titles" vbProcedure="false">研修状況!$9:$9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<sst xmlns="http://schemas.openxmlformats.org/spreadsheetml/2006/main" count="92" uniqueCount="63">
  <si>
    <t xml:space="preserve">研修の修了と未確認を分けて確認</t>
  </si>
  <si>
    <t xml:space="preserve">基準日の前提</t>
  </si>
  <si>
    <t xml:space="preserve">入力の前提</t>
  </si>
  <si>
    <t xml:space="preserve">照合基準日</t>
  </si>
  <si>
    <t xml:space="preserve">対象（件）</t>
  </si>
  <si>
    <t xml:space="preserve">修了（件）</t>
  </si>
  <si>
    <t xml:space="preserve">未修了（件）</t>
  </si>
  <si>
    <t xml:space="preserve">期限超過（件）</t>
  </si>
  <si>
    <t xml:space="preserve">免除（件）</t>
  </si>
  <si>
    <t xml:space="preserve">対象外（件）</t>
  </si>
  <si>
    <t xml:space="preserve">未確認（件）</t>
  </si>
  <si>
    <t xml:space="preserve">期限後修了（件）</t>
  </si>
  <si>
    <t xml:space="preserve">照合差額（件）</t>
  </si>
  <si>
    <t xml:space="preserve">修了率</t>
  </si>
  <si>
    <t xml:space="preserve">全記録（件）</t>
  </si>
  <si>
    <r>
      <rPr>
        <sz val="11"/>
        <color rgb="FF20283F"/>
        <rFont val="Noto Sans JP"/>
        <family val="2"/>
      </rPr>
      <t xml:space="preserve">件数は対象者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研修。免除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対象外は修了に含めず、未確認がある間は修了率を保留します。</t>
    </r>
  </si>
  <si>
    <r>
      <rPr>
        <b val="true"/>
        <sz val="11"/>
        <color rgb="FFFFFFFF"/>
        <rFont val="Noto Sans JP"/>
        <family val="2"/>
      </rPr>
      <t xml:space="preserve">受講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</si>
  <si>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対象者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</si>
  <si>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研修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</si>
  <si>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期限</t>
  </si>
  <si>
    <t xml:space="preserve">修了日</t>
  </si>
  <si>
    <t xml:space="preserve">対象区分</t>
  </si>
  <si>
    <t xml:space="preserve">進捗</t>
  </si>
  <si>
    <t xml:space="preserve">記録確認日</t>
  </si>
  <si>
    <t xml:space="preserve">対象者ごとの研修記録</t>
  </si>
  <si>
    <r>
      <rPr>
        <sz val="11"/>
        <color rgb="FF20283F"/>
        <rFont val="Noto Sans JP"/>
        <family val="2"/>
      </rPr>
      <t xml:space="preserve">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G</t>
    </r>
    <r>
      <rPr>
        <sz val="11"/>
        <color rgb="FF20283F"/>
        <rFont val="Noto Sans JP"/>
        <family val="2"/>
      </rPr>
      <t xml:space="preserve">へ。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同じ研修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件、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件まで。修了条件は元資料で確認。</t>
    </r>
  </si>
  <si>
    <r>
      <rPr>
        <sz val="11"/>
        <color rgb="FF20283F"/>
        <rFont val="Noto Sans JP"/>
        <family val="2"/>
      </rPr>
      <t xml:space="preserve">対象</t>
    </r>
    <r>
      <rPr>
        <sz val="11"/>
        <color rgb="FF20283F"/>
        <rFont val="Arial"/>
        <family val="0"/>
        <charset val="1"/>
      </rPr>
      <t xml:space="preserve">:</t>
    </r>
    <r>
      <rPr>
        <sz val="11"/>
        <color rgb="FF20283F"/>
        <rFont val="Noto Sans JP"/>
        <family val="2"/>
      </rPr>
      <t xml:space="preserve">期限必須、修了日は条件達成を確認済みの場合だけ。免除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対象外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未確認は期限と修了日を空欄。</t>
    </r>
  </si>
  <si>
    <t xml:space="preserve">修了フラグ</t>
  </si>
  <si>
    <t xml:space="preserve">入力の確認</t>
  </si>
  <si>
    <t xml:space="preserve">入力不備</t>
  </si>
  <si>
    <t xml:space="preserve">計算の前提</t>
  </si>
  <si>
    <t xml:space="preserve">ENR-0001</t>
  </si>
  <si>
    <t xml:space="preserve">STF-0001</t>
  </si>
  <si>
    <t xml:space="preserve">CRS-0001</t>
  </si>
  <si>
    <t xml:space="preserve">対象</t>
  </si>
  <si>
    <t xml:space="preserve">ENR-0002</t>
  </si>
  <si>
    <t xml:space="preserve">STF-0002</t>
  </si>
  <si>
    <t xml:space="preserve">ENR-0003</t>
  </si>
  <si>
    <t xml:space="preserve">CRS-0002</t>
  </si>
  <si>
    <t xml:space="preserve">ENR-0004</t>
  </si>
  <si>
    <t xml:space="preserve">免除</t>
  </si>
  <si>
    <t xml:space="preserve">ENR-0005</t>
  </si>
  <si>
    <t xml:space="preserve">STF-0003</t>
  </si>
  <si>
    <t xml:space="preserve">対象外</t>
  </si>
  <si>
    <t xml:space="preserve">ENR-0006</t>
  </si>
  <si>
    <t xml:space="preserve">未確認</t>
  </si>
  <si>
    <t xml:space="preserve">ENR-0007</t>
  </si>
  <si>
    <t xml:space="preserve">STF-0004</t>
  </si>
  <si>
    <r>
      <rPr>
        <sz val="11"/>
        <color rgb="FF20283F"/>
        <rFont val="Noto Sans JP"/>
        <family val="2"/>
      </rPr>
      <t xml:space="preserve">架空教材。受講しただけでは修了にせず、試験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提出物など元の修了条件を確認。</t>
    </r>
  </si>
  <si>
    <r>
      <rPr>
        <sz val="11"/>
        <color rgb="FF20283F"/>
        <rFont val="Noto Sans JP"/>
        <family val="2"/>
      </rPr>
      <t xml:space="preserve">対象者</t>
    </r>
    <r>
      <rPr>
        <sz val="11"/>
        <color rgb="FF20283F"/>
        <rFont val="Arial"/>
        <family val="0"/>
        <charset val="1"/>
      </rPr>
      <t xml:space="preserve">20ID/</t>
    </r>
    <r>
      <rPr>
        <sz val="11"/>
        <color rgb="FF20283F"/>
        <rFont val="Noto Sans JP"/>
        <family val="2"/>
      </rPr>
      <t xml:space="preserve">研修</t>
    </r>
    <r>
      <rPr>
        <sz val="11"/>
        <color rgb="FF20283F"/>
        <rFont val="Arial"/>
        <family val="0"/>
        <charset val="1"/>
      </rPr>
      <t xml:space="preserve">10ID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割当まで。登録した対象者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研修の組合せだけを数えます。</t>
    </r>
  </si>
  <si>
    <r>
      <rPr>
        <sz val="11"/>
        <color rgb="FF20283F"/>
        <rFont val="Noto Sans JP"/>
        <family val="2"/>
      </rPr>
      <t xml:space="preserve">未登録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未入力の割当や同一人物の別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、必要な研修の漏れは自動検出できません。</t>
    </r>
  </si>
  <si>
    <r>
      <rPr>
        <sz val="11"/>
        <color rgb="FF20283F"/>
        <rFont val="Noto Sans JP"/>
        <family val="2"/>
      </rPr>
      <t xml:space="preserve">免除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対象外は修了にも分母にも含めず、未確認がある間は修了率を判定保留。</t>
    </r>
  </si>
  <si>
    <t xml:space="preserve">対象の期限当日は未修了、翌日から期限超過。期限後修了も修了に含めて別件数を残します。</t>
  </si>
  <si>
    <t xml:space="preserve">修了日≦記録確認日≦基準日。区分は元資料の現在の状態で、履歴を遡る再現ではありません。</t>
  </si>
  <si>
    <r>
      <rPr>
        <sz val="11"/>
        <color rgb="FF20283F"/>
        <rFont val="Noto Sans JP"/>
        <family val="2"/>
      </rPr>
      <t xml:space="preserve">再受講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更新周期は別の研修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と元台帳で区別。資格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法定研修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証明書の保証なし。</t>
    </r>
  </si>
  <si>
    <r>
      <rPr>
        <sz val="11"/>
        <color rgb="FF20283F"/>
        <rFont val="Noto Sans JP"/>
        <family val="2"/>
      </rPr>
      <t xml:space="preserve">印刷は研修状況のみ。初期</t>
    </r>
    <r>
      <rPr>
        <sz val="11"/>
        <color rgb="FF20283F"/>
        <rFont val="Arial"/>
        <family val="0"/>
        <charset val="1"/>
      </rPr>
      <t xml:space="preserve">A1:H16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件は</t>
    </r>
    <r>
      <rPr>
        <sz val="11"/>
        <color rgb="FF20283F"/>
        <rFont val="Arial"/>
        <family val="0"/>
        <charset val="1"/>
      </rPr>
      <t xml:space="preserve">A1:H59</t>
    </r>
    <r>
      <rPr>
        <sz val="11"/>
        <color rgb="FF20283F"/>
        <rFont val="Noto Sans JP"/>
        <family val="2"/>
      </rPr>
      <t xml:space="preserve">へ拡張。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</si>
  <si>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 / 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</si>
  <si>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2026-10-15 https://support.microsoft.com/en-us/excel/functions/countifs-function</t>
    </r>
  </si>
  <si>
    <r>
      <rPr>
        <b val="true"/>
        <sz val="16"/>
        <color rgb="FF3048A5"/>
        <rFont val="Noto Sans JP"/>
        <family val="2"/>
      </rPr>
      <t xml:space="preserve">対象者と研修の</t>
    </r>
    <r>
      <rPr>
        <b val="true"/>
        <sz val="16"/>
        <color rgb="FF3048A5"/>
        <rFont val="Arial"/>
        <family val="0"/>
        <charset val="1"/>
      </rPr>
      <t xml:space="preserve">ID</t>
    </r>
    <r>
      <rPr>
        <b val="true"/>
        <sz val="16"/>
        <color rgb="FF3048A5"/>
        <rFont val="Noto Sans JP"/>
        <family val="2"/>
      </rPr>
      <t xml:space="preserve">登録</t>
    </r>
  </si>
  <si>
    <r>
      <rPr>
        <sz val="11"/>
        <color rgb="FF20283F"/>
        <rFont val="Noto Sans JP"/>
        <family val="2"/>
      </rPr>
      <t xml:space="preserve">対象者</t>
    </r>
    <r>
      <rPr>
        <sz val="11"/>
        <color rgb="FF20283F"/>
        <rFont val="Arial"/>
        <family val="0"/>
        <charset val="1"/>
      </rPr>
      <t xml:space="preserve">20ID</t>
    </r>
    <r>
      <rPr>
        <sz val="11"/>
        <color rgb="FF20283F"/>
        <rFont val="Noto Sans JP"/>
        <family val="2"/>
      </rPr>
      <t xml:space="preserve">・研修</t>
    </r>
    <r>
      <rPr>
        <sz val="11"/>
        <color rgb="FF20283F"/>
        <rFont val="Arial"/>
        <family val="0"/>
        <charset val="1"/>
      </rPr>
      <t xml:space="preserve">10ID</t>
    </r>
    <r>
      <rPr>
        <sz val="11"/>
        <color rgb="FF20283F"/>
        <rFont val="Noto Sans JP"/>
        <family val="2"/>
      </rPr>
      <t xml:space="preserve">。氏名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研修名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版との対応、割当元と修了条件は別の元資料で管理。</t>
    </r>
  </si>
  <si>
    <r>
      <rPr>
        <sz val="11"/>
        <color rgb="FF20283F"/>
        <rFont val="Noto Sans JP"/>
        <family val="2"/>
      </rPr>
      <t xml:space="preserve">同じ人に複数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を作らず、研修の版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更新周期が変わるときは対応を確認。空き組合せの自動生成なし。</t>
    </r>
  </si>
  <si>
    <t xml:space="preserve">対象者の確認</t>
  </si>
  <si>
    <t xml:space="preserve">研修の確認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</si>
</sst>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0"/>
    <numFmt numFmtId="167" formatCode="0.0%"/>
  </numFmts>
  <fonts count="11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b val="true"/>
      <sz val="16"/>
      <color rgb="FF3048A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B3261E"/>
      </font>
      <fill>
        <patternFill>
          <bgColor rgb="FFFDECEB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23"/>
    <col collapsed="false" customWidth="true" hidden="false" outlineLevel="0" max="3" min="3" style="0" width="18"/>
    <col collapsed="false" customWidth="true" hidden="false" outlineLevel="0" max="5" min="4" style="0" width="21"/>
    <col collapsed="false" customWidth="true" hidden="false" outlineLevel="0" max="6" min="6" style="0" width="18"/>
    <col collapsed="false" customWidth="true" hidden="false" outlineLevel="0" max="7" min="7" style="0" width="21"/>
    <col collapsed="false" customWidth="true" hidden="false" outlineLevel="0" max="8" min="8" style="0" width="23"/>
    <col collapsed="false" customWidth="true" hidden="false" outlineLevel="0" max="10" min="9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1" t="s">
        <v>1</v>
      </c>
      <c r="J2" s="1" t="s">
        <v>2</v>
      </c>
    </row>
    <row r="3" customFormat="false" ht="23" hidden="false" customHeight="true" outlineLevel="0" collapsed="false">
      <c r="A3" s="1" t="s">
        <v>3</v>
      </c>
      <c r="B3" s="3" t="n">
        <v>46310</v>
      </c>
      <c r="C3" s="1"/>
      <c r="D3" s="1"/>
      <c r="E3" s="1"/>
      <c r="F3" s="1"/>
      <c r="G3" s="1"/>
      <c r="H3" s="1" t="str">
        <f aca="false">IF(J3=0,"入力不備なし","入力を確認")</f>
        <v>入力不備なし</v>
      </c>
      <c r="I3" s="1" t="n">
        <f aca="false">IF(AND(ISNUMBER(B3),B3&gt;=43831,B3&lt;73051,B3=INT(B3)),0,1)</f>
        <v>0</v>
      </c>
      <c r="J3" s="1" t="n">
        <f aca="false">I3+SUM(受講記録!K8:K57)+SUM(受講記録!L8:L57)+SUM(登録ID!C8:C27)+SUM(登録ID!G8:G17)</f>
        <v>0</v>
      </c>
    </row>
    <row r="4" customFormat="false" ht="23" hidden="false" customHeight="true" outlineLevel="0" collapsed="false">
      <c r="A4" s="1" t="s">
        <v>4</v>
      </c>
      <c r="B4" s="4" t="n">
        <f aca="false">IF($J$3=0,COUNTIFS(受講記録!D8:D57,"対象",受講記録!J8:J57,"確認済み"),NA())</f>
        <v>4</v>
      </c>
      <c r="C4" s="1"/>
      <c r="D4" s="1" t="s">
        <v>5</v>
      </c>
      <c r="E4" s="4" t="n">
        <f aca="false">IF($J$3=0,SUM(受講記録!I8:I57),NA())</f>
        <v>2</v>
      </c>
      <c r="F4" s="1"/>
      <c r="G4" s="1" t="s">
        <v>6</v>
      </c>
      <c r="H4" s="4" t="n">
        <f aca="false">IF($J$3=0,COUNTIFS(受講記録!H8:H57,"未修了")+COUNTIFS(受講記録!H8:H57,"期限超過"),NA())</f>
        <v>2</v>
      </c>
      <c r="I4" s="1"/>
      <c r="J4" s="1"/>
    </row>
    <row r="5" customFormat="false" ht="23" hidden="false" customHeight="true" outlineLevel="0" collapsed="false">
      <c r="A5" s="1" t="s">
        <v>7</v>
      </c>
      <c r="B5" s="4" t="n">
        <f aca="false">IF($J$3=0,COUNTIFS(受講記録!H8:H57,"期限超過"),NA())</f>
        <v>1</v>
      </c>
      <c r="C5" s="1"/>
      <c r="D5" s="1" t="s">
        <v>8</v>
      </c>
      <c r="E5" s="4" t="n">
        <f aca="false">IF($J$3=0,COUNTIFS(受講記録!H8:H57,"免除"),NA())</f>
        <v>1</v>
      </c>
      <c r="F5" s="1"/>
      <c r="G5" s="1" t="s">
        <v>9</v>
      </c>
      <c r="H5" s="4" t="n">
        <f aca="false">IF($J$3=0,COUNTIFS(受講記録!H8:H57,"対象外"),NA())</f>
        <v>1</v>
      </c>
      <c r="I5" s="1"/>
      <c r="J5" s="1"/>
    </row>
    <row r="6" customFormat="false" ht="23" hidden="false" customHeight="true" outlineLevel="0" collapsed="false">
      <c r="A6" s="1" t="s">
        <v>10</v>
      </c>
      <c r="B6" s="4" t="n">
        <f aca="false">IF($J$3=0,COUNTIFS(受講記録!H8:H57,"未確認"),NA())</f>
        <v>1</v>
      </c>
      <c r="C6" s="1"/>
      <c r="D6" s="1" t="s">
        <v>11</v>
      </c>
      <c r="E6" s="4" t="n">
        <f aca="false">IF($J$3=0,COUNTIFS(受講記録!H8:H57,"期限後修了"),NA())</f>
        <v>1</v>
      </c>
      <c r="F6" s="1"/>
      <c r="G6" s="1" t="s">
        <v>12</v>
      </c>
      <c r="H6" s="4" t="n">
        <f aca="false">H7-B4-E5-H5-B6</f>
        <v>0</v>
      </c>
      <c r="I6" s="1"/>
      <c r="J6" s="1"/>
    </row>
    <row r="7" customFormat="false" ht="23" hidden="false" customHeight="true" outlineLevel="0" collapsed="false">
      <c r="A7" s="1" t="s">
        <v>13</v>
      </c>
      <c r="B7" s="5" t="str">
        <f aca="false">IF($J$3&lt;&gt;0,NA(),IF(B6&gt;0,"判定保留",IF(B4=0,"対象なし",E4/B4)))</f>
        <v>判定保留</v>
      </c>
      <c r="C7" s="1"/>
      <c r="D7" s="1"/>
      <c r="E7" s="1"/>
      <c r="F7" s="1"/>
      <c r="G7" s="1" t="s">
        <v>14</v>
      </c>
      <c r="H7" s="4" t="n">
        <f aca="false">IF($J$3=0,COUNTIFS(受講記録!J8:J57,"確認済み"),NA())</f>
        <v>7</v>
      </c>
      <c r="I7" s="1"/>
      <c r="J7" s="1"/>
    </row>
    <row r="8" customFormat="false" ht="23" hidden="false" customHeight="true" outlineLevel="0" collapsed="false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38" hidden="false" customHeight="true" outlineLevel="0" collapsed="false">
      <c r="A9" s="6" t="s">
        <v>16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6" t="s">
        <v>23</v>
      </c>
      <c r="I9" s="1"/>
      <c r="J9" s="1"/>
    </row>
    <row r="10" customFormat="false" ht="30" hidden="false" customHeight="true" outlineLevel="0" collapsed="false">
      <c r="A10" s="1" t="str">
        <f aca="false">IF(COUNTA(受講記録!A8:G8)=0,"",受講記録!A8)</f>
        <v>ENR-0001</v>
      </c>
      <c r="B10" s="1" t="str">
        <f aca="false">IF(COUNTA(受講記録!A8:G8)=0,"",受講記録!B8)</f>
        <v>STF-0001</v>
      </c>
      <c r="C10" s="1" t="str">
        <f aca="false">IF(COUNTA(受講記録!A8:G8)=0,"",受講記録!C8)</f>
        <v>CRS-0001</v>
      </c>
      <c r="D10" s="7" t="n">
        <f aca="false">IF(COUNTA(受講記録!A8:G8)=0,"",IF(受講記録!E8="","",受講記録!E8))</f>
        <v>46305</v>
      </c>
      <c r="E10" s="7" t="n">
        <f aca="false">IF(COUNTA(受講記録!A8:G8)=0,"",IF(受講記録!F8="","",受講記録!F8))</f>
        <v>46304</v>
      </c>
      <c r="F10" s="8" t="str">
        <f aca="false">IF(COUNTA(受講記録!A8:G8)=0,"",受講記録!D8)</f>
        <v>対象</v>
      </c>
      <c r="G10" s="8" t="str">
        <f aca="false">IF(COUNTA(受講記録!A8:G8)=0,"",受講記録!H8)</f>
        <v>修了</v>
      </c>
      <c r="H10" s="7" t="n">
        <f aca="false">IF(COUNTA(受講記録!A8:G8)=0,"",受講記録!G8)</f>
        <v>46305</v>
      </c>
      <c r="I10" s="1"/>
      <c r="J10" s="1"/>
    </row>
    <row r="11" customFormat="false" ht="30" hidden="false" customHeight="true" outlineLevel="0" collapsed="false">
      <c r="A11" s="1" t="str">
        <f aca="false">IF(COUNTA(受講記録!A9:G9)=0,"",受講記録!A9)</f>
        <v>ENR-0002</v>
      </c>
      <c r="B11" s="1" t="str">
        <f aca="false">IF(COUNTA(受講記録!A9:G9)=0,"",受講記録!B9)</f>
        <v>STF-0002</v>
      </c>
      <c r="C11" s="1" t="str">
        <f aca="false">IF(COUNTA(受講記録!A9:G9)=0,"",受講記録!C9)</f>
        <v>CRS-0001</v>
      </c>
      <c r="D11" s="7" t="n">
        <f aca="false">IF(COUNTA(受講記録!A9:G9)=0,"",IF(受講記録!E9="","",受講記録!E9))</f>
        <v>46309</v>
      </c>
      <c r="E11" s="7" t="str">
        <f aca="false">IF(COUNTA(受講記録!A9:G9)=0,"",IF(受講記録!F9="","",受講記録!F9))</f>
        <v/>
      </c>
      <c r="F11" s="8" t="str">
        <f aca="false">IF(COUNTA(受講記録!A9:G9)=0,"",受講記録!D9)</f>
        <v>対象</v>
      </c>
      <c r="G11" s="8" t="str">
        <f aca="false">IF(COUNTA(受講記録!A9:G9)=0,"",受講記録!H9)</f>
        <v>期限超過</v>
      </c>
      <c r="H11" s="7" t="n">
        <f aca="false">IF(COUNTA(受講記録!A9:G9)=0,"",受講記録!G9)</f>
        <v>46310</v>
      </c>
      <c r="I11" s="1"/>
      <c r="J11" s="1"/>
    </row>
    <row r="12" customFormat="false" ht="30" hidden="false" customHeight="true" outlineLevel="0" collapsed="false">
      <c r="A12" s="1" t="str">
        <f aca="false">IF(COUNTA(受講記録!A10:G10)=0,"",受講記録!A10)</f>
        <v>ENR-0003</v>
      </c>
      <c r="B12" s="1" t="str">
        <f aca="false">IF(COUNTA(受講記録!A10:G10)=0,"",受講記録!B10)</f>
        <v>STF-0001</v>
      </c>
      <c r="C12" s="1" t="str">
        <f aca="false">IF(COUNTA(受講記録!A10:G10)=0,"",受講記録!C10)</f>
        <v>CRS-0002</v>
      </c>
      <c r="D12" s="7" t="n">
        <f aca="false">IF(COUNTA(受講記録!A10:G10)=0,"",IF(受講記録!E10="","",受講記録!E10))</f>
        <v>46315</v>
      </c>
      <c r="E12" s="7" t="str">
        <f aca="false">IF(COUNTA(受講記録!A10:G10)=0,"",IF(受講記録!F10="","",受講記録!F10))</f>
        <v/>
      </c>
      <c r="F12" s="8" t="str">
        <f aca="false">IF(COUNTA(受講記録!A10:G10)=0,"",受講記録!D10)</f>
        <v>対象</v>
      </c>
      <c r="G12" s="8" t="str">
        <f aca="false">IF(COUNTA(受講記録!A10:G10)=0,"",受講記録!H10)</f>
        <v>未修了</v>
      </c>
      <c r="H12" s="7" t="n">
        <f aca="false">IF(COUNTA(受講記録!A10:G10)=0,"",受講記録!G10)</f>
        <v>46310</v>
      </c>
      <c r="I12" s="1"/>
      <c r="J12" s="1"/>
    </row>
    <row r="13" customFormat="false" ht="30" hidden="false" customHeight="true" outlineLevel="0" collapsed="false">
      <c r="A13" s="1" t="str">
        <f aca="false">IF(COUNTA(受講記録!A11:G11)=0,"",受講記録!A11)</f>
        <v>ENR-0004</v>
      </c>
      <c r="B13" s="1" t="str">
        <f aca="false">IF(COUNTA(受講記録!A11:G11)=0,"",受講記録!B11)</f>
        <v>STF-0002</v>
      </c>
      <c r="C13" s="1" t="str">
        <f aca="false">IF(COUNTA(受講記録!A11:G11)=0,"",受講記録!C11)</f>
        <v>CRS-0002</v>
      </c>
      <c r="D13" s="7" t="str">
        <f aca="false">IF(COUNTA(受講記録!A11:G11)=0,"",IF(受講記録!E11="","",受講記録!E11))</f>
        <v/>
      </c>
      <c r="E13" s="7" t="str">
        <f aca="false">IF(COUNTA(受講記録!A11:G11)=0,"",IF(受講記録!F11="","",受講記録!F11))</f>
        <v/>
      </c>
      <c r="F13" s="8" t="str">
        <f aca="false">IF(COUNTA(受講記録!A11:G11)=0,"",受講記録!D11)</f>
        <v>免除</v>
      </c>
      <c r="G13" s="8" t="str">
        <f aca="false">IF(COUNTA(受講記録!A11:G11)=0,"",受講記録!H11)</f>
        <v>免除</v>
      </c>
      <c r="H13" s="7" t="n">
        <f aca="false">IF(COUNTA(受講記録!A11:G11)=0,"",受講記録!G11)</f>
        <v>46307</v>
      </c>
      <c r="I13" s="1"/>
      <c r="J13" s="1"/>
    </row>
    <row r="14" customFormat="false" ht="30" hidden="false" customHeight="true" outlineLevel="0" collapsed="false">
      <c r="A14" s="1" t="str">
        <f aca="false">IF(COUNTA(受講記録!A12:G12)=0,"",受講記録!A12)</f>
        <v>ENR-0005</v>
      </c>
      <c r="B14" s="1" t="str">
        <f aca="false">IF(COUNTA(受講記録!A12:G12)=0,"",受講記録!B12)</f>
        <v>STF-0003</v>
      </c>
      <c r="C14" s="1" t="str">
        <f aca="false">IF(COUNTA(受講記録!A12:G12)=0,"",受講記録!C12)</f>
        <v>CRS-0001</v>
      </c>
      <c r="D14" s="7" t="str">
        <f aca="false">IF(COUNTA(受講記録!A12:G12)=0,"",IF(受講記録!E12="","",受講記録!E12))</f>
        <v/>
      </c>
      <c r="E14" s="7" t="str">
        <f aca="false">IF(COUNTA(受講記録!A12:G12)=0,"",IF(受講記録!F12="","",受講記録!F12))</f>
        <v/>
      </c>
      <c r="F14" s="8" t="str">
        <f aca="false">IF(COUNTA(受講記録!A12:G12)=0,"",受講記録!D12)</f>
        <v>対象外</v>
      </c>
      <c r="G14" s="8" t="str">
        <f aca="false">IF(COUNTA(受講記録!A12:G12)=0,"",受講記録!H12)</f>
        <v>対象外</v>
      </c>
      <c r="H14" s="7" t="n">
        <f aca="false">IF(COUNTA(受講記録!A12:G12)=0,"",受講記録!G12)</f>
        <v>46307</v>
      </c>
      <c r="I14" s="1"/>
      <c r="J14" s="1"/>
    </row>
    <row r="15" customFormat="false" ht="30" hidden="false" customHeight="true" outlineLevel="0" collapsed="false">
      <c r="A15" s="1" t="str">
        <f aca="false">IF(COUNTA(受講記録!A13:G13)=0,"",受講記録!A13)</f>
        <v>ENR-0006</v>
      </c>
      <c r="B15" s="1" t="str">
        <f aca="false">IF(COUNTA(受講記録!A13:G13)=0,"",受講記録!B13)</f>
        <v>STF-0003</v>
      </c>
      <c r="C15" s="1" t="str">
        <f aca="false">IF(COUNTA(受講記録!A13:G13)=0,"",受講記録!C13)</f>
        <v>CRS-0002</v>
      </c>
      <c r="D15" s="7" t="str">
        <f aca="false">IF(COUNTA(受講記録!A13:G13)=0,"",IF(受講記録!E13="","",受講記録!E13))</f>
        <v/>
      </c>
      <c r="E15" s="7" t="str">
        <f aca="false">IF(COUNTA(受講記録!A13:G13)=0,"",IF(受講記録!F13="","",受講記録!F13))</f>
        <v/>
      </c>
      <c r="F15" s="8" t="str">
        <f aca="false">IF(COUNTA(受講記録!A13:G13)=0,"",受講記録!D13)</f>
        <v>未確認</v>
      </c>
      <c r="G15" s="8" t="str">
        <f aca="false">IF(COUNTA(受講記録!A13:G13)=0,"",受講記録!H13)</f>
        <v>未確認</v>
      </c>
      <c r="H15" s="7" t="n">
        <f aca="false">IF(COUNTA(受講記録!A13:G13)=0,"",受講記録!G13)</f>
        <v>46310</v>
      </c>
      <c r="I15" s="1"/>
      <c r="J15" s="1"/>
    </row>
    <row r="16" customFormat="false" ht="30" hidden="false" customHeight="true" outlineLevel="0" collapsed="false">
      <c r="A16" s="1" t="str">
        <f aca="false">IF(COUNTA(受講記録!A14:G14)=0,"",受講記録!A14)</f>
        <v>ENR-0007</v>
      </c>
      <c r="B16" s="1" t="str">
        <f aca="false">IF(COUNTA(受講記録!A14:G14)=0,"",受講記録!B14)</f>
        <v>STF-0004</v>
      </c>
      <c r="C16" s="1" t="str">
        <f aca="false">IF(COUNTA(受講記録!A14:G14)=0,"",受講記録!C14)</f>
        <v>CRS-0001</v>
      </c>
      <c r="D16" s="7" t="n">
        <f aca="false">IF(COUNTA(受講記録!A14:G14)=0,"",IF(受講記録!E14="","",受講記録!E14))</f>
        <v>46305</v>
      </c>
      <c r="E16" s="7" t="n">
        <f aca="false">IF(COUNTA(受講記録!A14:G14)=0,"",IF(受講記録!F14="","",受講記録!F14))</f>
        <v>46307</v>
      </c>
      <c r="F16" s="8" t="str">
        <f aca="false">IF(COUNTA(受講記録!A14:G14)=0,"",受講記録!D14)</f>
        <v>対象</v>
      </c>
      <c r="G16" s="8" t="str">
        <f aca="false">IF(COUNTA(受講記録!A14:G14)=0,"",受講記録!H14)</f>
        <v>期限後修了</v>
      </c>
      <c r="H16" s="7" t="n">
        <f aca="false">IF(COUNTA(受講記録!A14:G14)=0,"",受講記録!G14)</f>
        <v>46308</v>
      </c>
      <c r="I16" s="1"/>
      <c r="J16" s="1"/>
    </row>
    <row r="17" customFormat="false" ht="30" hidden="false" customHeight="true" outlineLevel="0" collapsed="false">
      <c r="A17" s="1" t="str">
        <f aca="false">IF(COUNTA(受講記録!A15:G15)=0,"",受講記録!A15)</f>
        <v/>
      </c>
      <c r="B17" s="1" t="str">
        <f aca="false">IF(COUNTA(受講記録!A15:G15)=0,"",受講記録!B15)</f>
        <v/>
      </c>
      <c r="C17" s="1" t="str">
        <f aca="false">IF(COUNTA(受講記録!A15:G15)=0,"",受講記録!C15)</f>
        <v/>
      </c>
      <c r="D17" s="7" t="str">
        <f aca="false">IF(COUNTA(受講記録!A15:G15)=0,"",IF(受講記録!E15="","",受講記録!E15))</f>
        <v/>
      </c>
      <c r="E17" s="7" t="str">
        <f aca="false">IF(COUNTA(受講記録!A15:G15)=0,"",IF(受講記録!F15="","",受講記録!F15))</f>
        <v/>
      </c>
      <c r="F17" s="8" t="str">
        <f aca="false">IF(COUNTA(受講記録!A15:G15)=0,"",受講記録!D15)</f>
        <v/>
      </c>
      <c r="G17" s="8" t="str">
        <f aca="false">IF(COUNTA(受講記録!A15:G15)=0,"",受講記録!H15)</f>
        <v/>
      </c>
      <c r="H17" s="7" t="str">
        <f aca="false">IF(COUNTA(受講記録!A15:G15)=0,"",受講記録!G15)</f>
        <v/>
      </c>
      <c r="I17" s="1"/>
      <c r="J17" s="1"/>
    </row>
    <row r="18" customFormat="false" ht="30" hidden="false" customHeight="true" outlineLevel="0" collapsed="false">
      <c r="A18" s="1" t="str">
        <f aca="false">IF(COUNTA(受講記録!A16:G16)=0,"",受講記録!A16)</f>
        <v/>
      </c>
      <c r="B18" s="1" t="str">
        <f aca="false">IF(COUNTA(受講記録!A16:G16)=0,"",受講記録!B16)</f>
        <v/>
      </c>
      <c r="C18" s="1" t="str">
        <f aca="false">IF(COUNTA(受講記録!A16:G16)=0,"",受講記録!C16)</f>
        <v/>
      </c>
      <c r="D18" s="7" t="str">
        <f aca="false">IF(COUNTA(受講記録!A16:G16)=0,"",IF(受講記録!E16="","",受講記録!E16))</f>
        <v/>
      </c>
      <c r="E18" s="7" t="str">
        <f aca="false">IF(COUNTA(受講記録!A16:G16)=0,"",IF(受講記録!F16="","",受講記録!F16))</f>
        <v/>
      </c>
      <c r="F18" s="8" t="str">
        <f aca="false">IF(COUNTA(受講記録!A16:G16)=0,"",受講記録!D16)</f>
        <v/>
      </c>
      <c r="G18" s="8" t="str">
        <f aca="false">IF(COUNTA(受講記録!A16:G16)=0,"",受講記録!H16)</f>
        <v/>
      </c>
      <c r="H18" s="7" t="str">
        <f aca="false">IF(COUNTA(受講記録!A16:G16)=0,"",受講記録!G16)</f>
        <v/>
      </c>
      <c r="I18" s="1"/>
      <c r="J18" s="1"/>
    </row>
    <row r="19" customFormat="false" ht="30" hidden="false" customHeight="true" outlineLevel="0" collapsed="false">
      <c r="A19" s="1" t="str">
        <f aca="false">IF(COUNTA(受講記録!A17:G17)=0,"",受講記録!A17)</f>
        <v/>
      </c>
      <c r="B19" s="1" t="str">
        <f aca="false">IF(COUNTA(受講記録!A17:G17)=0,"",受講記録!B17)</f>
        <v/>
      </c>
      <c r="C19" s="1" t="str">
        <f aca="false">IF(COUNTA(受講記録!A17:G17)=0,"",受講記録!C17)</f>
        <v/>
      </c>
      <c r="D19" s="7" t="str">
        <f aca="false">IF(COUNTA(受講記録!A17:G17)=0,"",IF(受講記録!E17="","",受講記録!E17))</f>
        <v/>
      </c>
      <c r="E19" s="7" t="str">
        <f aca="false">IF(COUNTA(受講記録!A17:G17)=0,"",IF(受講記録!F17="","",受講記録!F17))</f>
        <v/>
      </c>
      <c r="F19" s="8" t="str">
        <f aca="false">IF(COUNTA(受講記録!A17:G17)=0,"",受講記録!D17)</f>
        <v/>
      </c>
      <c r="G19" s="8" t="str">
        <f aca="false">IF(COUNTA(受講記録!A17:G17)=0,"",受講記録!H17)</f>
        <v/>
      </c>
      <c r="H19" s="7" t="str">
        <f aca="false">IF(COUNTA(受講記録!A17:G17)=0,"",受講記録!G17)</f>
        <v/>
      </c>
      <c r="I19" s="1"/>
      <c r="J19" s="1"/>
    </row>
    <row r="20" customFormat="false" ht="30" hidden="false" customHeight="true" outlineLevel="0" collapsed="false">
      <c r="A20" s="1" t="str">
        <f aca="false">IF(COUNTA(受講記録!A18:G18)=0,"",受講記録!A18)</f>
        <v/>
      </c>
      <c r="B20" s="1" t="str">
        <f aca="false">IF(COUNTA(受講記録!A18:G18)=0,"",受講記録!B18)</f>
        <v/>
      </c>
      <c r="C20" s="1" t="str">
        <f aca="false">IF(COUNTA(受講記録!A18:G18)=0,"",受講記録!C18)</f>
        <v/>
      </c>
      <c r="D20" s="7" t="str">
        <f aca="false">IF(COUNTA(受講記録!A18:G18)=0,"",IF(受講記録!E18="","",受講記録!E18))</f>
        <v/>
      </c>
      <c r="E20" s="7" t="str">
        <f aca="false">IF(COUNTA(受講記録!A18:G18)=0,"",IF(受講記録!F18="","",受講記録!F18))</f>
        <v/>
      </c>
      <c r="F20" s="8" t="str">
        <f aca="false">IF(COUNTA(受講記録!A18:G18)=0,"",受講記録!D18)</f>
        <v/>
      </c>
      <c r="G20" s="8" t="str">
        <f aca="false">IF(COUNTA(受講記録!A18:G18)=0,"",受講記録!H18)</f>
        <v/>
      </c>
      <c r="H20" s="7" t="str">
        <f aca="false">IF(COUNTA(受講記録!A18:G18)=0,"",受講記録!G18)</f>
        <v/>
      </c>
      <c r="I20" s="1"/>
      <c r="J20" s="1"/>
    </row>
    <row r="21" customFormat="false" ht="30" hidden="false" customHeight="true" outlineLevel="0" collapsed="false">
      <c r="A21" s="1" t="str">
        <f aca="false">IF(COUNTA(受講記録!A19:G19)=0,"",受講記録!A19)</f>
        <v/>
      </c>
      <c r="B21" s="1" t="str">
        <f aca="false">IF(COUNTA(受講記録!A19:G19)=0,"",受講記録!B19)</f>
        <v/>
      </c>
      <c r="C21" s="1" t="str">
        <f aca="false">IF(COUNTA(受講記録!A19:G19)=0,"",受講記録!C19)</f>
        <v/>
      </c>
      <c r="D21" s="7" t="str">
        <f aca="false">IF(COUNTA(受講記録!A19:G19)=0,"",IF(受講記録!E19="","",受講記録!E19))</f>
        <v/>
      </c>
      <c r="E21" s="7" t="str">
        <f aca="false">IF(COUNTA(受講記録!A19:G19)=0,"",IF(受講記録!F19="","",受講記録!F19))</f>
        <v/>
      </c>
      <c r="F21" s="8" t="str">
        <f aca="false">IF(COUNTA(受講記録!A19:G19)=0,"",受講記録!D19)</f>
        <v/>
      </c>
      <c r="G21" s="8" t="str">
        <f aca="false">IF(COUNTA(受講記録!A19:G19)=0,"",受講記録!H19)</f>
        <v/>
      </c>
      <c r="H21" s="7" t="str">
        <f aca="false">IF(COUNTA(受講記録!A19:G19)=0,"",受講記録!G19)</f>
        <v/>
      </c>
      <c r="I21" s="1"/>
      <c r="J21" s="1"/>
    </row>
    <row r="22" customFormat="false" ht="30" hidden="false" customHeight="true" outlineLevel="0" collapsed="false">
      <c r="A22" s="1" t="str">
        <f aca="false">IF(COUNTA(受講記録!A20:G20)=0,"",受講記録!A20)</f>
        <v/>
      </c>
      <c r="B22" s="1" t="str">
        <f aca="false">IF(COUNTA(受講記録!A20:G20)=0,"",受講記録!B20)</f>
        <v/>
      </c>
      <c r="C22" s="1" t="str">
        <f aca="false">IF(COUNTA(受講記録!A20:G20)=0,"",受講記録!C20)</f>
        <v/>
      </c>
      <c r="D22" s="7" t="str">
        <f aca="false">IF(COUNTA(受講記録!A20:G20)=0,"",IF(受講記録!E20="","",受講記録!E20))</f>
        <v/>
      </c>
      <c r="E22" s="7" t="str">
        <f aca="false">IF(COUNTA(受講記録!A20:G20)=0,"",IF(受講記録!F20="","",受講記録!F20))</f>
        <v/>
      </c>
      <c r="F22" s="8" t="str">
        <f aca="false">IF(COUNTA(受講記録!A20:G20)=0,"",受講記録!D20)</f>
        <v/>
      </c>
      <c r="G22" s="8" t="str">
        <f aca="false">IF(COUNTA(受講記録!A20:G20)=0,"",受講記録!H20)</f>
        <v/>
      </c>
      <c r="H22" s="7" t="str">
        <f aca="false">IF(COUNTA(受講記録!A20:G20)=0,"",受講記録!G20)</f>
        <v/>
      </c>
      <c r="I22" s="1"/>
      <c r="J22" s="1"/>
    </row>
    <row r="23" customFormat="false" ht="30" hidden="false" customHeight="true" outlineLevel="0" collapsed="false">
      <c r="A23" s="1" t="str">
        <f aca="false">IF(COUNTA(受講記録!A21:G21)=0,"",受講記録!A21)</f>
        <v/>
      </c>
      <c r="B23" s="1" t="str">
        <f aca="false">IF(COUNTA(受講記録!A21:G21)=0,"",受講記録!B21)</f>
        <v/>
      </c>
      <c r="C23" s="1" t="str">
        <f aca="false">IF(COUNTA(受講記録!A21:G21)=0,"",受講記録!C21)</f>
        <v/>
      </c>
      <c r="D23" s="7" t="str">
        <f aca="false">IF(COUNTA(受講記録!A21:G21)=0,"",IF(受講記録!E21="","",受講記録!E21))</f>
        <v/>
      </c>
      <c r="E23" s="7" t="str">
        <f aca="false">IF(COUNTA(受講記録!A21:G21)=0,"",IF(受講記録!F21="","",受講記録!F21))</f>
        <v/>
      </c>
      <c r="F23" s="8" t="str">
        <f aca="false">IF(COUNTA(受講記録!A21:G21)=0,"",受講記録!D21)</f>
        <v/>
      </c>
      <c r="G23" s="8" t="str">
        <f aca="false">IF(COUNTA(受講記録!A21:G21)=0,"",受講記録!H21)</f>
        <v/>
      </c>
      <c r="H23" s="7" t="str">
        <f aca="false">IF(COUNTA(受講記録!A21:G21)=0,"",受講記録!G21)</f>
        <v/>
      </c>
      <c r="I23" s="1"/>
      <c r="J23" s="1"/>
    </row>
    <row r="24" customFormat="false" ht="30" hidden="false" customHeight="true" outlineLevel="0" collapsed="false">
      <c r="A24" s="1" t="str">
        <f aca="false">IF(COUNTA(受講記録!A22:G22)=0,"",受講記録!A22)</f>
        <v/>
      </c>
      <c r="B24" s="1" t="str">
        <f aca="false">IF(COUNTA(受講記録!A22:G22)=0,"",受講記録!B22)</f>
        <v/>
      </c>
      <c r="C24" s="1" t="str">
        <f aca="false">IF(COUNTA(受講記録!A22:G22)=0,"",受講記録!C22)</f>
        <v/>
      </c>
      <c r="D24" s="7" t="str">
        <f aca="false">IF(COUNTA(受講記録!A22:G22)=0,"",IF(受講記録!E22="","",受講記録!E22))</f>
        <v/>
      </c>
      <c r="E24" s="7" t="str">
        <f aca="false">IF(COUNTA(受講記録!A22:G22)=0,"",IF(受講記録!F22="","",受講記録!F22))</f>
        <v/>
      </c>
      <c r="F24" s="8" t="str">
        <f aca="false">IF(COUNTA(受講記録!A22:G22)=0,"",受講記録!D22)</f>
        <v/>
      </c>
      <c r="G24" s="8" t="str">
        <f aca="false">IF(COUNTA(受講記録!A22:G22)=0,"",受講記録!H22)</f>
        <v/>
      </c>
      <c r="H24" s="7" t="str">
        <f aca="false">IF(COUNTA(受講記録!A22:G22)=0,"",受講記録!G22)</f>
        <v/>
      </c>
      <c r="I24" s="1"/>
      <c r="J24" s="1"/>
    </row>
    <row r="25" customFormat="false" ht="30" hidden="false" customHeight="true" outlineLevel="0" collapsed="false">
      <c r="A25" s="1" t="str">
        <f aca="false">IF(COUNTA(受講記録!A23:G23)=0,"",受講記録!A23)</f>
        <v/>
      </c>
      <c r="B25" s="1" t="str">
        <f aca="false">IF(COUNTA(受講記録!A23:G23)=0,"",受講記録!B23)</f>
        <v/>
      </c>
      <c r="C25" s="1" t="str">
        <f aca="false">IF(COUNTA(受講記録!A23:G23)=0,"",受講記録!C23)</f>
        <v/>
      </c>
      <c r="D25" s="7" t="str">
        <f aca="false">IF(COUNTA(受講記録!A23:G23)=0,"",IF(受講記録!E23="","",受講記録!E23))</f>
        <v/>
      </c>
      <c r="E25" s="7" t="str">
        <f aca="false">IF(COUNTA(受講記録!A23:G23)=0,"",IF(受講記録!F23="","",受講記録!F23))</f>
        <v/>
      </c>
      <c r="F25" s="8" t="str">
        <f aca="false">IF(COUNTA(受講記録!A23:G23)=0,"",受講記録!D23)</f>
        <v/>
      </c>
      <c r="G25" s="8" t="str">
        <f aca="false">IF(COUNTA(受講記録!A23:G23)=0,"",受講記録!H23)</f>
        <v/>
      </c>
      <c r="H25" s="7" t="str">
        <f aca="false">IF(COUNTA(受講記録!A23:G23)=0,"",受講記録!G23)</f>
        <v/>
      </c>
      <c r="I25" s="1"/>
      <c r="J25" s="1"/>
    </row>
    <row r="26" customFormat="false" ht="30" hidden="false" customHeight="true" outlineLevel="0" collapsed="false">
      <c r="A26" s="1" t="str">
        <f aca="false">IF(COUNTA(受講記録!A24:G24)=0,"",受講記録!A24)</f>
        <v/>
      </c>
      <c r="B26" s="1" t="str">
        <f aca="false">IF(COUNTA(受講記録!A24:G24)=0,"",受講記録!B24)</f>
        <v/>
      </c>
      <c r="C26" s="1" t="str">
        <f aca="false">IF(COUNTA(受講記録!A24:G24)=0,"",受講記録!C24)</f>
        <v/>
      </c>
      <c r="D26" s="7" t="str">
        <f aca="false">IF(COUNTA(受講記録!A24:G24)=0,"",IF(受講記録!E24="","",受講記録!E24))</f>
        <v/>
      </c>
      <c r="E26" s="7" t="str">
        <f aca="false">IF(COUNTA(受講記録!A24:G24)=0,"",IF(受講記録!F24="","",受講記録!F24))</f>
        <v/>
      </c>
      <c r="F26" s="8" t="str">
        <f aca="false">IF(COUNTA(受講記録!A24:G24)=0,"",受講記録!D24)</f>
        <v/>
      </c>
      <c r="G26" s="8" t="str">
        <f aca="false">IF(COUNTA(受講記録!A24:G24)=0,"",受講記録!H24)</f>
        <v/>
      </c>
      <c r="H26" s="7" t="str">
        <f aca="false">IF(COUNTA(受講記録!A24:G24)=0,"",受講記録!G24)</f>
        <v/>
      </c>
      <c r="I26" s="1"/>
      <c r="J26" s="1"/>
    </row>
    <row r="27" customFormat="false" ht="30" hidden="false" customHeight="true" outlineLevel="0" collapsed="false">
      <c r="A27" s="1" t="str">
        <f aca="false">IF(COUNTA(受講記録!A25:G25)=0,"",受講記録!A25)</f>
        <v/>
      </c>
      <c r="B27" s="1" t="str">
        <f aca="false">IF(COUNTA(受講記録!A25:G25)=0,"",受講記録!B25)</f>
        <v/>
      </c>
      <c r="C27" s="1" t="str">
        <f aca="false">IF(COUNTA(受講記録!A25:G25)=0,"",受講記録!C25)</f>
        <v/>
      </c>
      <c r="D27" s="7" t="str">
        <f aca="false">IF(COUNTA(受講記録!A25:G25)=0,"",IF(受講記録!E25="","",受講記録!E25))</f>
        <v/>
      </c>
      <c r="E27" s="7" t="str">
        <f aca="false">IF(COUNTA(受講記録!A25:G25)=0,"",IF(受講記録!F25="","",受講記録!F25))</f>
        <v/>
      </c>
      <c r="F27" s="8" t="str">
        <f aca="false">IF(COUNTA(受講記録!A25:G25)=0,"",受講記録!D25)</f>
        <v/>
      </c>
      <c r="G27" s="8" t="str">
        <f aca="false">IF(COUNTA(受講記録!A25:G25)=0,"",受講記録!H25)</f>
        <v/>
      </c>
      <c r="H27" s="7" t="str">
        <f aca="false">IF(COUNTA(受講記録!A25:G25)=0,"",受講記録!G25)</f>
        <v/>
      </c>
      <c r="I27" s="1"/>
      <c r="J27" s="1"/>
    </row>
    <row r="28" customFormat="false" ht="30" hidden="false" customHeight="true" outlineLevel="0" collapsed="false">
      <c r="A28" s="1" t="str">
        <f aca="false">IF(COUNTA(受講記録!A26:G26)=0,"",受講記録!A26)</f>
        <v/>
      </c>
      <c r="B28" s="1" t="str">
        <f aca="false">IF(COUNTA(受講記録!A26:G26)=0,"",受講記録!B26)</f>
        <v/>
      </c>
      <c r="C28" s="1" t="str">
        <f aca="false">IF(COUNTA(受講記録!A26:G26)=0,"",受講記録!C26)</f>
        <v/>
      </c>
      <c r="D28" s="7" t="str">
        <f aca="false">IF(COUNTA(受講記録!A26:G26)=0,"",IF(受講記録!E26="","",受講記録!E26))</f>
        <v/>
      </c>
      <c r="E28" s="7" t="str">
        <f aca="false">IF(COUNTA(受講記録!A26:G26)=0,"",IF(受講記録!F26="","",受講記録!F26))</f>
        <v/>
      </c>
      <c r="F28" s="8" t="str">
        <f aca="false">IF(COUNTA(受講記録!A26:G26)=0,"",受講記録!D26)</f>
        <v/>
      </c>
      <c r="G28" s="8" t="str">
        <f aca="false">IF(COUNTA(受講記録!A26:G26)=0,"",受講記録!H26)</f>
        <v/>
      </c>
      <c r="H28" s="7" t="str">
        <f aca="false">IF(COUNTA(受講記録!A26:G26)=0,"",受講記録!G26)</f>
        <v/>
      </c>
      <c r="I28" s="1"/>
      <c r="J28" s="1"/>
    </row>
    <row r="29" customFormat="false" ht="30" hidden="false" customHeight="true" outlineLevel="0" collapsed="false">
      <c r="A29" s="1" t="str">
        <f aca="false">IF(COUNTA(受講記録!A27:G27)=0,"",受講記録!A27)</f>
        <v/>
      </c>
      <c r="B29" s="1" t="str">
        <f aca="false">IF(COUNTA(受講記録!A27:G27)=0,"",受講記録!B27)</f>
        <v/>
      </c>
      <c r="C29" s="1" t="str">
        <f aca="false">IF(COUNTA(受講記録!A27:G27)=0,"",受講記録!C27)</f>
        <v/>
      </c>
      <c r="D29" s="7" t="str">
        <f aca="false">IF(COUNTA(受講記録!A27:G27)=0,"",IF(受講記録!E27="","",受講記録!E27))</f>
        <v/>
      </c>
      <c r="E29" s="7" t="str">
        <f aca="false">IF(COUNTA(受講記録!A27:G27)=0,"",IF(受講記録!F27="","",受講記録!F27))</f>
        <v/>
      </c>
      <c r="F29" s="8" t="str">
        <f aca="false">IF(COUNTA(受講記録!A27:G27)=0,"",受講記録!D27)</f>
        <v/>
      </c>
      <c r="G29" s="8" t="str">
        <f aca="false">IF(COUNTA(受講記録!A27:G27)=0,"",受講記録!H27)</f>
        <v/>
      </c>
      <c r="H29" s="7" t="str">
        <f aca="false">IF(COUNTA(受講記録!A27:G27)=0,"",受講記録!G27)</f>
        <v/>
      </c>
      <c r="I29" s="1"/>
      <c r="J29" s="1"/>
    </row>
    <row r="30" customFormat="false" ht="30" hidden="false" customHeight="true" outlineLevel="0" collapsed="false">
      <c r="A30" s="1" t="str">
        <f aca="false">IF(COUNTA(受講記録!A28:G28)=0,"",受講記録!A28)</f>
        <v/>
      </c>
      <c r="B30" s="1" t="str">
        <f aca="false">IF(COUNTA(受講記録!A28:G28)=0,"",受講記録!B28)</f>
        <v/>
      </c>
      <c r="C30" s="1" t="str">
        <f aca="false">IF(COUNTA(受講記録!A28:G28)=0,"",受講記録!C28)</f>
        <v/>
      </c>
      <c r="D30" s="7" t="str">
        <f aca="false">IF(COUNTA(受講記録!A28:G28)=0,"",IF(受講記録!E28="","",受講記録!E28))</f>
        <v/>
      </c>
      <c r="E30" s="7" t="str">
        <f aca="false">IF(COUNTA(受講記録!A28:G28)=0,"",IF(受講記録!F28="","",受講記録!F28))</f>
        <v/>
      </c>
      <c r="F30" s="8" t="str">
        <f aca="false">IF(COUNTA(受講記録!A28:G28)=0,"",受講記録!D28)</f>
        <v/>
      </c>
      <c r="G30" s="8" t="str">
        <f aca="false">IF(COUNTA(受講記録!A28:G28)=0,"",受講記録!H28)</f>
        <v/>
      </c>
      <c r="H30" s="7" t="str">
        <f aca="false">IF(COUNTA(受講記録!A28:G28)=0,"",受講記録!G28)</f>
        <v/>
      </c>
      <c r="I30" s="1"/>
      <c r="J30" s="1"/>
    </row>
    <row r="31" customFormat="false" ht="30" hidden="false" customHeight="true" outlineLevel="0" collapsed="false">
      <c r="A31" s="1" t="str">
        <f aca="false">IF(COUNTA(受講記録!A29:G29)=0,"",受講記録!A29)</f>
        <v/>
      </c>
      <c r="B31" s="1" t="str">
        <f aca="false">IF(COUNTA(受講記録!A29:G29)=0,"",受講記録!B29)</f>
        <v/>
      </c>
      <c r="C31" s="1" t="str">
        <f aca="false">IF(COUNTA(受講記録!A29:G29)=0,"",受講記録!C29)</f>
        <v/>
      </c>
      <c r="D31" s="7" t="str">
        <f aca="false">IF(COUNTA(受講記録!A29:G29)=0,"",IF(受講記録!E29="","",受講記録!E29))</f>
        <v/>
      </c>
      <c r="E31" s="7" t="str">
        <f aca="false">IF(COUNTA(受講記録!A29:G29)=0,"",IF(受講記録!F29="","",受講記録!F29))</f>
        <v/>
      </c>
      <c r="F31" s="8" t="str">
        <f aca="false">IF(COUNTA(受講記録!A29:G29)=0,"",受講記録!D29)</f>
        <v/>
      </c>
      <c r="G31" s="8" t="str">
        <f aca="false">IF(COUNTA(受講記録!A29:G29)=0,"",受講記録!H29)</f>
        <v/>
      </c>
      <c r="H31" s="7" t="str">
        <f aca="false">IF(COUNTA(受講記録!A29:G29)=0,"",受講記録!G29)</f>
        <v/>
      </c>
      <c r="I31" s="1"/>
      <c r="J31" s="1"/>
    </row>
    <row r="32" customFormat="false" ht="30" hidden="false" customHeight="true" outlineLevel="0" collapsed="false">
      <c r="A32" s="1" t="str">
        <f aca="false">IF(COUNTA(受講記録!A30:G30)=0,"",受講記録!A30)</f>
        <v/>
      </c>
      <c r="B32" s="1" t="str">
        <f aca="false">IF(COUNTA(受講記録!A30:G30)=0,"",受講記録!B30)</f>
        <v/>
      </c>
      <c r="C32" s="1" t="str">
        <f aca="false">IF(COUNTA(受講記録!A30:G30)=0,"",受講記録!C30)</f>
        <v/>
      </c>
      <c r="D32" s="7" t="str">
        <f aca="false">IF(COUNTA(受講記録!A30:G30)=0,"",IF(受講記録!E30="","",受講記録!E30))</f>
        <v/>
      </c>
      <c r="E32" s="7" t="str">
        <f aca="false">IF(COUNTA(受講記録!A30:G30)=0,"",IF(受講記録!F30="","",受講記録!F30))</f>
        <v/>
      </c>
      <c r="F32" s="8" t="str">
        <f aca="false">IF(COUNTA(受講記録!A30:G30)=0,"",受講記録!D30)</f>
        <v/>
      </c>
      <c r="G32" s="8" t="str">
        <f aca="false">IF(COUNTA(受講記録!A30:G30)=0,"",受講記録!H30)</f>
        <v/>
      </c>
      <c r="H32" s="7" t="str">
        <f aca="false">IF(COUNTA(受講記録!A30:G30)=0,"",受講記録!G30)</f>
        <v/>
      </c>
      <c r="I32" s="1"/>
      <c r="J32" s="1"/>
    </row>
    <row r="33" customFormat="false" ht="30" hidden="false" customHeight="true" outlineLevel="0" collapsed="false">
      <c r="A33" s="1" t="str">
        <f aca="false">IF(COUNTA(受講記録!A31:G31)=0,"",受講記録!A31)</f>
        <v/>
      </c>
      <c r="B33" s="1" t="str">
        <f aca="false">IF(COUNTA(受講記録!A31:G31)=0,"",受講記録!B31)</f>
        <v/>
      </c>
      <c r="C33" s="1" t="str">
        <f aca="false">IF(COUNTA(受講記録!A31:G31)=0,"",受講記録!C31)</f>
        <v/>
      </c>
      <c r="D33" s="7" t="str">
        <f aca="false">IF(COUNTA(受講記録!A31:G31)=0,"",IF(受講記録!E31="","",受講記録!E31))</f>
        <v/>
      </c>
      <c r="E33" s="7" t="str">
        <f aca="false">IF(COUNTA(受講記録!A31:G31)=0,"",IF(受講記録!F31="","",受講記録!F31))</f>
        <v/>
      </c>
      <c r="F33" s="8" t="str">
        <f aca="false">IF(COUNTA(受講記録!A31:G31)=0,"",受講記録!D31)</f>
        <v/>
      </c>
      <c r="G33" s="8" t="str">
        <f aca="false">IF(COUNTA(受講記録!A31:G31)=0,"",受講記録!H31)</f>
        <v/>
      </c>
      <c r="H33" s="7" t="str">
        <f aca="false">IF(COUNTA(受講記録!A31:G31)=0,"",受講記録!G31)</f>
        <v/>
      </c>
      <c r="I33" s="1"/>
      <c r="J33" s="1"/>
    </row>
    <row r="34" customFormat="false" ht="30" hidden="false" customHeight="true" outlineLevel="0" collapsed="false">
      <c r="A34" s="1" t="str">
        <f aca="false">IF(COUNTA(受講記録!A32:G32)=0,"",受講記録!A32)</f>
        <v/>
      </c>
      <c r="B34" s="1" t="str">
        <f aca="false">IF(COUNTA(受講記録!A32:G32)=0,"",受講記録!B32)</f>
        <v/>
      </c>
      <c r="C34" s="1" t="str">
        <f aca="false">IF(COUNTA(受講記録!A32:G32)=0,"",受講記録!C32)</f>
        <v/>
      </c>
      <c r="D34" s="7" t="str">
        <f aca="false">IF(COUNTA(受講記録!A32:G32)=0,"",IF(受講記録!E32="","",受講記録!E32))</f>
        <v/>
      </c>
      <c r="E34" s="7" t="str">
        <f aca="false">IF(COUNTA(受講記録!A32:G32)=0,"",IF(受講記録!F32="","",受講記録!F32))</f>
        <v/>
      </c>
      <c r="F34" s="8" t="str">
        <f aca="false">IF(COUNTA(受講記録!A32:G32)=0,"",受講記録!D32)</f>
        <v/>
      </c>
      <c r="G34" s="8" t="str">
        <f aca="false">IF(COUNTA(受講記録!A32:G32)=0,"",受講記録!H32)</f>
        <v/>
      </c>
      <c r="H34" s="7" t="str">
        <f aca="false">IF(COUNTA(受講記録!A32:G32)=0,"",受講記録!G32)</f>
        <v/>
      </c>
      <c r="I34" s="1"/>
      <c r="J34" s="1"/>
    </row>
    <row r="35" customFormat="false" ht="30" hidden="false" customHeight="true" outlineLevel="0" collapsed="false">
      <c r="A35" s="1" t="str">
        <f aca="false">IF(COUNTA(受講記録!A33:G33)=0,"",受講記録!A33)</f>
        <v/>
      </c>
      <c r="B35" s="1" t="str">
        <f aca="false">IF(COUNTA(受講記録!A33:G33)=0,"",受講記録!B33)</f>
        <v/>
      </c>
      <c r="C35" s="1" t="str">
        <f aca="false">IF(COUNTA(受講記録!A33:G33)=0,"",受講記録!C33)</f>
        <v/>
      </c>
      <c r="D35" s="7" t="str">
        <f aca="false">IF(COUNTA(受講記録!A33:G33)=0,"",IF(受講記録!E33="","",受講記録!E33))</f>
        <v/>
      </c>
      <c r="E35" s="7" t="str">
        <f aca="false">IF(COUNTA(受講記録!A33:G33)=0,"",IF(受講記録!F33="","",受講記録!F33))</f>
        <v/>
      </c>
      <c r="F35" s="8" t="str">
        <f aca="false">IF(COUNTA(受講記録!A33:G33)=0,"",受講記録!D33)</f>
        <v/>
      </c>
      <c r="G35" s="8" t="str">
        <f aca="false">IF(COUNTA(受講記録!A33:G33)=0,"",受講記録!H33)</f>
        <v/>
      </c>
      <c r="H35" s="7" t="str">
        <f aca="false">IF(COUNTA(受講記録!A33:G33)=0,"",受講記録!G33)</f>
        <v/>
      </c>
      <c r="I35" s="1"/>
      <c r="J35" s="1"/>
    </row>
    <row r="36" customFormat="false" ht="30" hidden="false" customHeight="true" outlineLevel="0" collapsed="false">
      <c r="A36" s="1" t="str">
        <f aca="false">IF(COUNTA(受講記録!A34:G34)=0,"",受講記録!A34)</f>
        <v/>
      </c>
      <c r="B36" s="1" t="str">
        <f aca="false">IF(COUNTA(受講記録!A34:G34)=0,"",受講記録!B34)</f>
        <v/>
      </c>
      <c r="C36" s="1" t="str">
        <f aca="false">IF(COUNTA(受講記録!A34:G34)=0,"",受講記録!C34)</f>
        <v/>
      </c>
      <c r="D36" s="7" t="str">
        <f aca="false">IF(COUNTA(受講記録!A34:G34)=0,"",IF(受講記録!E34="","",受講記録!E34))</f>
        <v/>
      </c>
      <c r="E36" s="7" t="str">
        <f aca="false">IF(COUNTA(受講記録!A34:G34)=0,"",IF(受講記録!F34="","",受講記録!F34))</f>
        <v/>
      </c>
      <c r="F36" s="8" t="str">
        <f aca="false">IF(COUNTA(受講記録!A34:G34)=0,"",受講記録!D34)</f>
        <v/>
      </c>
      <c r="G36" s="8" t="str">
        <f aca="false">IF(COUNTA(受講記録!A34:G34)=0,"",受講記録!H34)</f>
        <v/>
      </c>
      <c r="H36" s="7" t="str">
        <f aca="false">IF(COUNTA(受講記録!A34:G34)=0,"",受講記録!G34)</f>
        <v/>
      </c>
      <c r="I36" s="1"/>
      <c r="J36" s="1"/>
    </row>
    <row r="37" customFormat="false" ht="30" hidden="false" customHeight="true" outlineLevel="0" collapsed="false">
      <c r="A37" s="1" t="str">
        <f aca="false">IF(COUNTA(受講記録!A35:G35)=0,"",受講記録!A35)</f>
        <v/>
      </c>
      <c r="B37" s="1" t="str">
        <f aca="false">IF(COUNTA(受講記録!A35:G35)=0,"",受講記録!B35)</f>
        <v/>
      </c>
      <c r="C37" s="1" t="str">
        <f aca="false">IF(COUNTA(受講記録!A35:G35)=0,"",受講記録!C35)</f>
        <v/>
      </c>
      <c r="D37" s="7" t="str">
        <f aca="false">IF(COUNTA(受講記録!A35:G35)=0,"",IF(受講記録!E35="","",受講記録!E35))</f>
        <v/>
      </c>
      <c r="E37" s="7" t="str">
        <f aca="false">IF(COUNTA(受講記録!A35:G35)=0,"",IF(受講記録!F35="","",受講記録!F35))</f>
        <v/>
      </c>
      <c r="F37" s="8" t="str">
        <f aca="false">IF(COUNTA(受講記録!A35:G35)=0,"",受講記録!D35)</f>
        <v/>
      </c>
      <c r="G37" s="8" t="str">
        <f aca="false">IF(COUNTA(受講記録!A35:G35)=0,"",受講記録!H35)</f>
        <v/>
      </c>
      <c r="H37" s="7" t="str">
        <f aca="false">IF(COUNTA(受講記録!A35:G35)=0,"",受講記録!G35)</f>
        <v/>
      </c>
      <c r="I37" s="1"/>
      <c r="J37" s="1"/>
    </row>
    <row r="38" customFormat="false" ht="30" hidden="false" customHeight="true" outlineLevel="0" collapsed="false">
      <c r="A38" s="1" t="str">
        <f aca="false">IF(COUNTA(受講記録!A36:G36)=0,"",受講記録!A36)</f>
        <v/>
      </c>
      <c r="B38" s="1" t="str">
        <f aca="false">IF(COUNTA(受講記録!A36:G36)=0,"",受講記録!B36)</f>
        <v/>
      </c>
      <c r="C38" s="1" t="str">
        <f aca="false">IF(COUNTA(受講記録!A36:G36)=0,"",受講記録!C36)</f>
        <v/>
      </c>
      <c r="D38" s="7" t="str">
        <f aca="false">IF(COUNTA(受講記録!A36:G36)=0,"",IF(受講記録!E36="","",受講記録!E36))</f>
        <v/>
      </c>
      <c r="E38" s="7" t="str">
        <f aca="false">IF(COUNTA(受講記録!A36:G36)=0,"",IF(受講記録!F36="","",受講記録!F36))</f>
        <v/>
      </c>
      <c r="F38" s="8" t="str">
        <f aca="false">IF(COUNTA(受講記録!A36:G36)=0,"",受講記録!D36)</f>
        <v/>
      </c>
      <c r="G38" s="8" t="str">
        <f aca="false">IF(COUNTA(受講記録!A36:G36)=0,"",受講記録!H36)</f>
        <v/>
      </c>
      <c r="H38" s="7" t="str">
        <f aca="false">IF(COUNTA(受講記録!A36:G36)=0,"",受講記録!G36)</f>
        <v/>
      </c>
      <c r="I38" s="1"/>
      <c r="J38" s="1"/>
    </row>
    <row r="39" customFormat="false" ht="30" hidden="false" customHeight="true" outlineLevel="0" collapsed="false">
      <c r="A39" s="1" t="str">
        <f aca="false">IF(COUNTA(受講記録!A37:G37)=0,"",受講記録!A37)</f>
        <v/>
      </c>
      <c r="B39" s="1" t="str">
        <f aca="false">IF(COUNTA(受講記録!A37:G37)=0,"",受講記録!B37)</f>
        <v/>
      </c>
      <c r="C39" s="1" t="str">
        <f aca="false">IF(COUNTA(受講記録!A37:G37)=0,"",受講記録!C37)</f>
        <v/>
      </c>
      <c r="D39" s="7" t="str">
        <f aca="false">IF(COUNTA(受講記録!A37:G37)=0,"",IF(受講記録!E37="","",受講記録!E37))</f>
        <v/>
      </c>
      <c r="E39" s="7" t="str">
        <f aca="false">IF(COUNTA(受講記録!A37:G37)=0,"",IF(受講記録!F37="","",受講記録!F37))</f>
        <v/>
      </c>
      <c r="F39" s="8" t="str">
        <f aca="false">IF(COUNTA(受講記録!A37:G37)=0,"",受講記録!D37)</f>
        <v/>
      </c>
      <c r="G39" s="8" t="str">
        <f aca="false">IF(COUNTA(受講記録!A37:G37)=0,"",受講記録!H37)</f>
        <v/>
      </c>
      <c r="H39" s="7" t="str">
        <f aca="false">IF(COUNTA(受講記録!A37:G37)=0,"",受講記録!G37)</f>
        <v/>
      </c>
      <c r="I39" s="1"/>
      <c r="J39" s="1"/>
    </row>
    <row r="40" customFormat="false" ht="30" hidden="false" customHeight="true" outlineLevel="0" collapsed="false">
      <c r="A40" s="1" t="str">
        <f aca="false">IF(COUNTA(受講記録!A38:G38)=0,"",受講記録!A38)</f>
        <v/>
      </c>
      <c r="B40" s="1" t="str">
        <f aca="false">IF(COUNTA(受講記録!A38:G38)=0,"",受講記録!B38)</f>
        <v/>
      </c>
      <c r="C40" s="1" t="str">
        <f aca="false">IF(COUNTA(受講記録!A38:G38)=0,"",受講記録!C38)</f>
        <v/>
      </c>
      <c r="D40" s="7" t="str">
        <f aca="false">IF(COUNTA(受講記録!A38:G38)=0,"",IF(受講記録!E38="","",受講記録!E38))</f>
        <v/>
      </c>
      <c r="E40" s="7" t="str">
        <f aca="false">IF(COUNTA(受講記録!A38:G38)=0,"",IF(受講記録!F38="","",受講記録!F38))</f>
        <v/>
      </c>
      <c r="F40" s="8" t="str">
        <f aca="false">IF(COUNTA(受講記録!A38:G38)=0,"",受講記録!D38)</f>
        <v/>
      </c>
      <c r="G40" s="8" t="str">
        <f aca="false">IF(COUNTA(受講記録!A38:G38)=0,"",受講記録!H38)</f>
        <v/>
      </c>
      <c r="H40" s="7" t="str">
        <f aca="false">IF(COUNTA(受講記録!A38:G38)=0,"",受講記録!G38)</f>
        <v/>
      </c>
      <c r="I40" s="1"/>
      <c r="J40" s="1"/>
    </row>
    <row r="41" customFormat="false" ht="30" hidden="false" customHeight="true" outlineLevel="0" collapsed="false">
      <c r="A41" s="1" t="str">
        <f aca="false">IF(COUNTA(受講記録!A39:G39)=0,"",受講記録!A39)</f>
        <v/>
      </c>
      <c r="B41" s="1" t="str">
        <f aca="false">IF(COUNTA(受講記録!A39:G39)=0,"",受講記録!B39)</f>
        <v/>
      </c>
      <c r="C41" s="1" t="str">
        <f aca="false">IF(COUNTA(受講記録!A39:G39)=0,"",受講記録!C39)</f>
        <v/>
      </c>
      <c r="D41" s="7" t="str">
        <f aca="false">IF(COUNTA(受講記録!A39:G39)=0,"",IF(受講記録!E39="","",受講記録!E39))</f>
        <v/>
      </c>
      <c r="E41" s="7" t="str">
        <f aca="false">IF(COUNTA(受講記録!A39:G39)=0,"",IF(受講記録!F39="","",受講記録!F39))</f>
        <v/>
      </c>
      <c r="F41" s="8" t="str">
        <f aca="false">IF(COUNTA(受講記録!A39:G39)=0,"",受講記録!D39)</f>
        <v/>
      </c>
      <c r="G41" s="8" t="str">
        <f aca="false">IF(COUNTA(受講記録!A39:G39)=0,"",受講記録!H39)</f>
        <v/>
      </c>
      <c r="H41" s="7" t="str">
        <f aca="false">IF(COUNTA(受講記録!A39:G39)=0,"",受講記録!G39)</f>
        <v/>
      </c>
      <c r="I41" s="1"/>
      <c r="J41" s="1"/>
    </row>
    <row r="42" customFormat="false" ht="30" hidden="false" customHeight="true" outlineLevel="0" collapsed="false">
      <c r="A42" s="1" t="str">
        <f aca="false">IF(COUNTA(受講記録!A40:G40)=0,"",受講記録!A40)</f>
        <v/>
      </c>
      <c r="B42" s="1" t="str">
        <f aca="false">IF(COUNTA(受講記録!A40:G40)=0,"",受講記録!B40)</f>
        <v/>
      </c>
      <c r="C42" s="1" t="str">
        <f aca="false">IF(COUNTA(受講記録!A40:G40)=0,"",受講記録!C40)</f>
        <v/>
      </c>
      <c r="D42" s="7" t="str">
        <f aca="false">IF(COUNTA(受講記録!A40:G40)=0,"",IF(受講記録!E40="","",受講記録!E40))</f>
        <v/>
      </c>
      <c r="E42" s="7" t="str">
        <f aca="false">IF(COUNTA(受講記録!A40:G40)=0,"",IF(受講記録!F40="","",受講記録!F40))</f>
        <v/>
      </c>
      <c r="F42" s="8" t="str">
        <f aca="false">IF(COUNTA(受講記録!A40:G40)=0,"",受講記録!D40)</f>
        <v/>
      </c>
      <c r="G42" s="8" t="str">
        <f aca="false">IF(COUNTA(受講記録!A40:G40)=0,"",受講記録!H40)</f>
        <v/>
      </c>
      <c r="H42" s="7" t="str">
        <f aca="false">IF(COUNTA(受講記録!A40:G40)=0,"",受講記録!G40)</f>
        <v/>
      </c>
      <c r="I42" s="1"/>
      <c r="J42" s="1"/>
    </row>
    <row r="43" customFormat="false" ht="30" hidden="false" customHeight="true" outlineLevel="0" collapsed="false">
      <c r="A43" s="1" t="str">
        <f aca="false">IF(COUNTA(受講記録!A41:G41)=0,"",受講記録!A41)</f>
        <v/>
      </c>
      <c r="B43" s="1" t="str">
        <f aca="false">IF(COUNTA(受講記録!A41:G41)=0,"",受講記録!B41)</f>
        <v/>
      </c>
      <c r="C43" s="1" t="str">
        <f aca="false">IF(COUNTA(受講記録!A41:G41)=0,"",受講記録!C41)</f>
        <v/>
      </c>
      <c r="D43" s="7" t="str">
        <f aca="false">IF(COUNTA(受講記録!A41:G41)=0,"",IF(受講記録!E41="","",受講記録!E41))</f>
        <v/>
      </c>
      <c r="E43" s="7" t="str">
        <f aca="false">IF(COUNTA(受講記録!A41:G41)=0,"",IF(受講記録!F41="","",受講記録!F41))</f>
        <v/>
      </c>
      <c r="F43" s="8" t="str">
        <f aca="false">IF(COUNTA(受講記録!A41:G41)=0,"",受講記録!D41)</f>
        <v/>
      </c>
      <c r="G43" s="8" t="str">
        <f aca="false">IF(COUNTA(受講記録!A41:G41)=0,"",受講記録!H41)</f>
        <v/>
      </c>
      <c r="H43" s="7" t="str">
        <f aca="false">IF(COUNTA(受講記録!A41:G41)=0,"",受講記録!G41)</f>
        <v/>
      </c>
      <c r="I43" s="1"/>
      <c r="J43" s="1"/>
    </row>
    <row r="44" customFormat="false" ht="30" hidden="false" customHeight="true" outlineLevel="0" collapsed="false">
      <c r="A44" s="1" t="str">
        <f aca="false">IF(COUNTA(受講記録!A42:G42)=0,"",受講記録!A42)</f>
        <v/>
      </c>
      <c r="B44" s="1" t="str">
        <f aca="false">IF(COUNTA(受講記録!A42:G42)=0,"",受講記録!B42)</f>
        <v/>
      </c>
      <c r="C44" s="1" t="str">
        <f aca="false">IF(COUNTA(受講記録!A42:G42)=0,"",受講記録!C42)</f>
        <v/>
      </c>
      <c r="D44" s="7" t="str">
        <f aca="false">IF(COUNTA(受講記録!A42:G42)=0,"",IF(受講記録!E42="","",受講記録!E42))</f>
        <v/>
      </c>
      <c r="E44" s="7" t="str">
        <f aca="false">IF(COUNTA(受講記録!A42:G42)=0,"",IF(受講記録!F42="","",受講記録!F42))</f>
        <v/>
      </c>
      <c r="F44" s="8" t="str">
        <f aca="false">IF(COUNTA(受講記録!A42:G42)=0,"",受講記録!D42)</f>
        <v/>
      </c>
      <c r="G44" s="8" t="str">
        <f aca="false">IF(COUNTA(受講記録!A42:G42)=0,"",受講記録!H42)</f>
        <v/>
      </c>
      <c r="H44" s="7" t="str">
        <f aca="false">IF(COUNTA(受講記録!A42:G42)=0,"",受講記録!G42)</f>
        <v/>
      </c>
      <c r="I44" s="1"/>
      <c r="J44" s="1"/>
    </row>
    <row r="45" customFormat="false" ht="30" hidden="false" customHeight="true" outlineLevel="0" collapsed="false">
      <c r="A45" s="1" t="str">
        <f aca="false">IF(COUNTA(受講記録!A43:G43)=0,"",受講記録!A43)</f>
        <v/>
      </c>
      <c r="B45" s="1" t="str">
        <f aca="false">IF(COUNTA(受講記録!A43:G43)=0,"",受講記録!B43)</f>
        <v/>
      </c>
      <c r="C45" s="1" t="str">
        <f aca="false">IF(COUNTA(受講記録!A43:G43)=0,"",受講記録!C43)</f>
        <v/>
      </c>
      <c r="D45" s="7" t="str">
        <f aca="false">IF(COUNTA(受講記録!A43:G43)=0,"",IF(受講記録!E43="","",受講記録!E43))</f>
        <v/>
      </c>
      <c r="E45" s="7" t="str">
        <f aca="false">IF(COUNTA(受講記録!A43:G43)=0,"",IF(受講記録!F43="","",受講記録!F43))</f>
        <v/>
      </c>
      <c r="F45" s="8" t="str">
        <f aca="false">IF(COUNTA(受講記録!A43:G43)=0,"",受講記録!D43)</f>
        <v/>
      </c>
      <c r="G45" s="8" t="str">
        <f aca="false">IF(COUNTA(受講記録!A43:G43)=0,"",受講記録!H43)</f>
        <v/>
      </c>
      <c r="H45" s="7" t="str">
        <f aca="false">IF(COUNTA(受講記録!A43:G43)=0,"",受講記録!G43)</f>
        <v/>
      </c>
      <c r="I45" s="1"/>
      <c r="J45" s="1"/>
    </row>
    <row r="46" customFormat="false" ht="30" hidden="false" customHeight="true" outlineLevel="0" collapsed="false">
      <c r="A46" s="1" t="str">
        <f aca="false">IF(COUNTA(受講記録!A44:G44)=0,"",受講記録!A44)</f>
        <v/>
      </c>
      <c r="B46" s="1" t="str">
        <f aca="false">IF(COUNTA(受講記録!A44:G44)=0,"",受講記録!B44)</f>
        <v/>
      </c>
      <c r="C46" s="1" t="str">
        <f aca="false">IF(COUNTA(受講記録!A44:G44)=0,"",受講記録!C44)</f>
        <v/>
      </c>
      <c r="D46" s="7" t="str">
        <f aca="false">IF(COUNTA(受講記録!A44:G44)=0,"",IF(受講記録!E44="","",受講記録!E44))</f>
        <v/>
      </c>
      <c r="E46" s="7" t="str">
        <f aca="false">IF(COUNTA(受講記録!A44:G44)=0,"",IF(受講記録!F44="","",受講記録!F44))</f>
        <v/>
      </c>
      <c r="F46" s="8" t="str">
        <f aca="false">IF(COUNTA(受講記録!A44:G44)=0,"",受講記録!D44)</f>
        <v/>
      </c>
      <c r="G46" s="8" t="str">
        <f aca="false">IF(COUNTA(受講記録!A44:G44)=0,"",受講記録!H44)</f>
        <v/>
      </c>
      <c r="H46" s="7" t="str">
        <f aca="false">IF(COUNTA(受講記録!A44:G44)=0,"",受講記録!G44)</f>
        <v/>
      </c>
      <c r="I46" s="1"/>
      <c r="J46" s="1"/>
    </row>
    <row r="47" customFormat="false" ht="30" hidden="false" customHeight="true" outlineLevel="0" collapsed="false">
      <c r="A47" s="1" t="str">
        <f aca="false">IF(COUNTA(受講記録!A45:G45)=0,"",受講記録!A45)</f>
        <v/>
      </c>
      <c r="B47" s="1" t="str">
        <f aca="false">IF(COUNTA(受講記録!A45:G45)=0,"",受講記録!B45)</f>
        <v/>
      </c>
      <c r="C47" s="1" t="str">
        <f aca="false">IF(COUNTA(受講記録!A45:G45)=0,"",受講記録!C45)</f>
        <v/>
      </c>
      <c r="D47" s="7" t="str">
        <f aca="false">IF(COUNTA(受講記録!A45:G45)=0,"",IF(受講記録!E45="","",受講記録!E45))</f>
        <v/>
      </c>
      <c r="E47" s="7" t="str">
        <f aca="false">IF(COUNTA(受講記録!A45:G45)=0,"",IF(受講記録!F45="","",受講記録!F45))</f>
        <v/>
      </c>
      <c r="F47" s="8" t="str">
        <f aca="false">IF(COUNTA(受講記録!A45:G45)=0,"",受講記録!D45)</f>
        <v/>
      </c>
      <c r="G47" s="8" t="str">
        <f aca="false">IF(COUNTA(受講記録!A45:G45)=0,"",受講記録!H45)</f>
        <v/>
      </c>
      <c r="H47" s="7" t="str">
        <f aca="false">IF(COUNTA(受講記録!A45:G45)=0,"",受講記録!G45)</f>
        <v/>
      </c>
      <c r="I47" s="1"/>
      <c r="J47" s="1"/>
    </row>
    <row r="48" customFormat="false" ht="30" hidden="false" customHeight="true" outlineLevel="0" collapsed="false">
      <c r="A48" s="1" t="str">
        <f aca="false">IF(COUNTA(受講記録!A46:G46)=0,"",受講記録!A46)</f>
        <v/>
      </c>
      <c r="B48" s="1" t="str">
        <f aca="false">IF(COUNTA(受講記録!A46:G46)=0,"",受講記録!B46)</f>
        <v/>
      </c>
      <c r="C48" s="1" t="str">
        <f aca="false">IF(COUNTA(受講記録!A46:G46)=0,"",受講記録!C46)</f>
        <v/>
      </c>
      <c r="D48" s="7" t="str">
        <f aca="false">IF(COUNTA(受講記録!A46:G46)=0,"",IF(受講記録!E46="","",受講記録!E46))</f>
        <v/>
      </c>
      <c r="E48" s="7" t="str">
        <f aca="false">IF(COUNTA(受講記録!A46:G46)=0,"",IF(受講記録!F46="","",受講記録!F46))</f>
        <v/>
      </c>
      <c r="F48" s="8" t="str">
        <f aca="false">IF(COUNTA(受講記録!A46:G46)=0,"",受講記録!D46)</f>
        <v/>
      </c>
      <c r="G48" s="8" t="str">
        <f aca="false">IF(COUNTA(受講記録!A46:G46)=0,"",受講記録!H46)</f>
        <v/>
      </c>
      <c r="H48" s="7" t="str">
        <f aca="false">IF(COUNTA(受講記録!A46:G46)=0,"",受講記録!G46)</f>
        <v/>
      </c>
      <c r="I48" s="1"/>
      <c r="J48" s="1"/>
    </row>
    <row r="49" customFormat="false" ht="30" hidden="false" customHeight="true" outlineLevel="0" collapsed="false">
      <c r="A49" s="1" t="str">
        <f aca="false">IF(COUNTA(受講記録!A47:G47)=0,"",受講記録!A47)</f>
        <v/>
      </c>
      <c r="B49" s="1" t="str">
        <f aca="false">IF(COUNTA(受講記録!A47:G47)=0,"",受講記録!B47)</f>
        <v/>
      </c>
      <c r="C49" s="1" t="str">
        <f aca="false">IF(COUNTA(受講記録!A47:G47)=0,"",受講記録!C47)</f>
        <v/>
      </c>
      <c r="D49" s="7" t="str">
        <f aca="false">IF(COUNTA(受講記録!A47:G47)=0,"",IF(受講記録!E47="","",受講記録!E47))</f>
        <v/>
      </c>
      <c r="E49" s="7" t="str">
        <f aca="false">IF(COUNTA(受講記録!A47:G47)=0,"",IF(受講記録!F47="","",受講記録!F47))</f>
        <v/>
      </c>
      <c r="F49" s="8" t="str">
        <f aca="false">IF(COUNTA(受講記録!A47:G47)=0,"",受講記録!D47)</f>
        <v/>
      </c>
      <c r="G49" s="8" t="str">
        <f aca="false">IF(COUNTA(受講記録!A47:G47)=0,"",受講記録!H47)</f>
        <v/>
      </c>
      <c r="H49" s="7" t="str">
        <f aca="false">IF(COUNTA(受講記録!A47:G47)=0,"",受講記録!G47)</f>
        <v/>
      </c>
      <c r="I49" s="1"/>
      <c r="J49" s="1"/>
    </row>
    <row r="50" customFormat="false" ht="30" hidden="false" customHeight="true" outlineLevel="0" collapsed="false">
      <c r="A50" s="1" t="str">
        <f aca="false">IF(COUNTA(受講記録!A48:G48)=0,"",受講記録!A48)</f>
        <v/>
      </c>
      <c r="B50" s="1" t="str">
        <f aca="false">IF(COUNTA(受講記録!A48:G48)=0,"",受講記録!B48)</f>
        <v/>
      </c>
      <c r="C50" s="1" t="str">
        <f aca="false">IF(COUNTA(受講記録!A48:G48)=0,"",受講記録!C48)</f>
        <v/>
      </c>
      <c r="D50" s="7" t="str">
        <f aca="false">IF(COUNTA(受講記録!A48:G48)=0,"",IF(受講記録!E48="","",受講記録!E48))</f>
        <v/>
      </c>
      <c r="E50" s="7" t="str">
        <f aca="false">IF(COUNTA(受講記録!A48:G48)=0,"",IF(受講記録!F48="","",受講記録!F48))</f>
        <v/>
      </c>
      <c r="F50" s="8" t="str">
        <f aca="false">IF(COUNTA(受講記録!A48:G48)=0,"",受講記録!D48)</f>
        <v/>
      </c>
      <c r="G50" s="8" t="str">
        <f aca="false">IF(COUNTA(受講記録!A48:G48)=0,"",受講記録!H48)</f>
        <v/>
      </c>
      <c r="H50" s="7" t="str">
        <f aca="false">IF(COUNTA(受講記録!A48:G48)=0,"",受講記録!G48)</f>
        <v/>
      </c>
      <c r="I50" s="1"/>
      <c r="J50" s="1"/>
    </row>
    <row r="51" customFormat="false" ht="30" hidden="false" customHeight="true" outlineLevel="0" collapsed="false">
      <c r="A51" s="1" t="str">
        <f aca="false">IF(COUNTA(受講記録!A49:G49)=0,"",受講記録!A49)</f>
        <v/>
      </c>
      <c r="B51" s="1" t="str">
        <f aca="false">IF(COUNTA(受講記録!A49:G49)=0,"",受講記録!B49)</f>
        <v/>
      </c>
      <c r="C51" s="1" t="str">
        <f aca="false">IF(COUNTA(受講記録!A49:G49)=0,"",受講記録!C49)</f>
        <v/>
      </c>
      <c r="D51" s="7" t="str">
        <f aca="false">IF(COUNTA(受講記録!A49:G49)=0,"",IF(受講記録!E49="","",受講記録!E49))</f>
        <v/>
      </c>
      <c r="E51" s="7" t="str">
        <f aca="false">IF(COUNTA(受講記録!A49:G49)=0,"",IF(受講記録!F49="","",受講記録!F49))</f>
        <v/>
      </c>
      <c r="F51" s="8" t="str">
        <f aca="false">IF(COUNTA(受講記録!A49:G49)=0,"",受講記録!D49)</f>
        <v/>
      </c>
      <c r="G51" s="8" t="str">
        <f aca="false">IF(COUNTA(受講記録!A49:G49)=0,"",受講記録!H49)</f>
        <v/>
      </c>
      <c r="H51" s="7" t="str">
        <f aca="false">IF(COUNTA(受講記録!A49:G49)=0,"",受講記録!G49)</f>
        <v/>
      </c>
      <c r="I51" s="1"/>
      <c r="J51" s="1"/>
    </row>
    <row r="52" customFormat="false" ht="30" hidden="false" customHeight="true" outlineLevel="0" collapsed="false">
      <c r="A52" s="1" t="str">
        <f aca="false">IF(COUNTA(受講記録!A50:G50)=0,"",受講記録!A50)</f>
        <v/>
      </c>
      <c r="B52" s="1" t="str">
        <f aca="false">IF(COUNTA(受講記録!A50:G50)=0,"",受講記録!B50)</f>
        <v/>
      </c>
      <c r="C52" s="1" t="str">
        <f aca="false">IF(COUNTA(受講記録!A50:G50)=0,"",受講記録!C50)</f>
        <v/>
      </c>
      <c r="D52" s="7" t="str">
        <f aca="false">IF(COUNTA(受講記録!A50:G50)=0,"",IF(受講記録!E50="","",受講記録!E50))</f>
        <v/>
      </c>
      <c r="E52" s="7" t="str">
        <f aca="false">IF(COUNTA(受講記録!A50:G50)=0,"",IF(受講記録!F50="","",受講記録!F50))</f>
        <v/>
      </c>
      <c r="F52" s="8" t="str">
        <f aca="false">IF(COUNTA(受講記録!A50:G50)=0,"",受講記録!D50)</f>
        <v/>
      </c>
      <c r="G52" s="8" t="str">
        <f aca="false">IF(COUNTA(受講記録!A50:G50)=0,"",受講記録!H50)</f>
        <v/>
      </c>
      <c r="H52" s="7" t="str">
        <f aca="false">IF(COUNTA(受講記録!A50:G50)=0,"",受講記録!G50)</f>
        <v/>
      </c>
      <c r="I52" s="1"/>
      <c r="J52" s="1"/>
    </row>
    <row r="53" customFormat="false" ht="30" hidden="false" customHeight="true" outlineLevel="0" collapsed="false">
      <c r="A53" s="1" t="str">
        <f aca="false">IF(COUNTA(受講記録!A51:G51)=0,"",受講記録!A51)</f>
        <v/>
      </c>
      <c r="B53" s="1" t="str">
        <f aca="false">IF(COUNTA(受講記録!A51:G51)=0,"",受講記録!B51)</f>
        <v/>
      </c>
      <c r="C53" s="1" t="str">
        <f aca="false">IF(COUNTA(受講記録!A51:G51)=0,"",受講記録!C51)</f>
        <v/>
      </c>
      <c r="D53" s="7" t="str">
        <f aca="false">IF(COUNTA(受講記録!A51:G51)=0,"",IF(受講記録!E51="","",受講記録!E51))</f>
        <v/>
      </c>
      <c r="E53" s="7" t="str">
        <f aca="false">IF(COUNTA(受講記録!A51:G51)=0,"",IF(受講記録!F51="","",受講記録!F51))</f>
        <v/>
      </c>
      <c r="F53" s="8" t="str">
        <f aca="false">IF(COUNTA(受講記録!A51:G51)=0,"",受講記録!D51)</f>
        <v/>
      </c>
      <c r="G53" s="8" t="str">
        <f aca="false">IF(COUNTA(受講記録!A51:G51)=0,"",受講記録!H51)</f>
        <v/>
      </c>
      <c r="H53" s="7" t="str">
        <f aca="false">IF(COUNTA(受講記録!A51:G51)=0,"",受講記録!G51)</f>
        <v/>
      </c>
      <c r="I53" s="1"/>
      <c r="J53" s="1"/>
    </row>
    <row r="54" customFormat="false" ht="30" hidden="false" customHeight="true" outlineLevel="0" collapsed="false">
      <c r="A54" s="1" t="str">
        <f aca="false">IF(COUNTA(受講記録!A52:G52)=0,"",受講記録!A52)</f>
        <v/>
      </c>
      <c r="B54" s="1" t="str">
        <f aca="false">IF(COUNTA(受講記録!A52:G52)=0,"",受講記録!B52)</f>
        <v/>
      </c>
      <c r="C54" s="1" t="str">
        <f aca="false">IF(COUNTA(受講記録!A52:G52)=0,"",受講記録!C52)</f>
        <v/>
      </c>
      <c r="D54" s="7" t="str">
        <f aca="false">IF(COUNTA(受講記録!A52:G52)=0,"",IF(受講記録!E52="","",受講記録!E52))</f>
        <v/>
      </c>
      <c r="E54" s="7" t="str">
        <f aca="false">IF(COUNTA(受講記録!A52:G52)=0,"",IF(受講記録!F52="","",受講記録!F52))</f>
        <v/>
      </c>
      <c r="F54" s="8" t="str">
        <f aca="false">IF(COUNTA(受講記録!A52:G52)=0,"",受講記録!D52)</f>
        <v/>
      </c>
      <c r="G54" s="8" t="str">
        <f aca="false">IF(COUNTA(受講記録!A52:G52)=0,"",受講記録!H52)</f>
        <v/>
      </c>
      <c r="H54" s="7" t="str">
        <f aca="false">IF(COUNTA(受講記録!A52:G52)=0,"",受講記録!G52)</f>
        <v/>
      </c>
      <c r="I54" s="1"/>
      <c r="J54" s="1"/>
    </row>
    <row r="55" customFormat="false" ht="30" hidden="false" customHeight="true" outlineLevel="0" collapsed="false">
      <c r="A55" s="1" t="str">
        <f aca="false">IF(COUNTA(受講記録!A53:G53)=0,"",受講記録!A53)</f>
        <v/>
      </c>
      <c r="B55" s="1" t="str">
        <f aca="false">IF(COUNTA(受講記録!A53:G53)=0,"",受講記録!B53)</f>
        <v/>
      </c>
      <c r="C55" s="1" t="str">
        <f aca="false">IF(COUNTA(受講記録!A53:G53)=0,"",受講記録!C53)</f>
        <v/>
      </c>
      <c r="D55" s="7" t="str">
        <f aca="false">IF(COUNTA(受講記録!A53:G53)=0,"",IF(受講記録!E53="","",受講記録!E53))</f>
        <v/>
      </c>
      <c r="E55" s="7" t="str">
        <f aca="false">IF(COUNTA(受講記録!A53:G53)=0,"",IF(受講記録!F53="","",受講記録!F53))</f>
        <v/>
      </c>
      <c r="F55" s="8" t="str">
        <f aca="false">IF(COUNTA(受講記録!A53:G53)=0,"",受講記録!D53)</f>
        <v/>
      </c>
      <c r="G55" s="8" t="str">
        <f aca="false">IF(COUNTA(受講記録!A53:G53)=0,"",受講記録!H53)</f>
        <v/>
      </c>
      <c r="H55" s="7" t="str">
        <f aca="false">IF(COUNTA(受講記録!A53:G53)=0,"",受講記録!G53)</f>
        <v/>
      </c>
      <c r="I55" s="1"/>
      <c r="J55" s="1"/>
    </row>
    <row r="56" customFormat="false" ht="30" hidden="false" customHeight="true" outlineLevel="0" collapsed="false">
      <c r="A56" s="1" t="str">
        <f aca="false">IF(COUNTA(受講記録!A54:G54)=0,"",受講記録!A54)</f>
        <v/>
      </c>
      <c r="B56" s="1" t="str">
        <f aca="false">IF(COUNTA(受講記録!A54:G54)=0,"",受講記録!B54)</f>
        <v/>
      </c>
      <c r="C56" s="1" t="str">
        <f aca="false">IF(COUNTA(受講記録!A54:G54)=0,"",受講記録!C54)</f>
        <v/>
      </c>
      <c r="D56" s="7" t="str">
        <f aca="false">IF(COUNTA(受講記録!A54:G54)=0,"",IF(受講記録!E54="","",受講記録!E54))</f>
        <v/>
      </c>
      <c r="E56" s="7" t="str">
        <f aca="false">IF(COUNTA(受講記録!A54:G54)=0,"",IF(受講記録!F54="","",受講記録!F54))</f>
        <v/>
      </c>
      <c r="F56" s="8" t="str">
        <f aca="false">IF(COUNTA(受講記録!A54:G54)=0,"",受講記録!D54)</f>
        <v/>
      </c>
      <c r="G56" s="8" t="str">
        <f aca="false">IF(COUNTA(受講記録!A54:G54)=0,"",受講記録!H54)</f>
        <v/>
      </c>
      <c r="H56" s="7" t="str">
        <f aca="false">IF(COUNTA(受講記録!A54:G54)=0,"",受講記録!G54)</f>
        <v/>
      </c>
      <c r="I56" s="1"/>
      <c r="J56" s="1"/>
    </row>
    <row r="57" customFormat="false" ht="30" hidden="false" customHeight="true" outlineLevel="0" collapsed="false">
      <c r="A57" s="1" t="str">
        <f aca="false">IF(COUNTA(受講記録!A55:G55)=0,"",受講記録!A55)</f>
        <v/>
      </c>
      <c r="B57" s="1" t="str">
        <f aca="false">IF(COUNTA(受講記録!A55:G55)=0,"",受講記録!B55)</f>
        <v/>
      </c>
      <c r="C57" s="1" t="str">
        <f aca="false">IF(COUNTA(受講記録!A55:G55)=0,"",受講記録!C55)</f>
        <v/>
      </c>
      <c r="D57" s="7" t="str">
        <f aca="false">IF(COUNTA(受講記録!A55:G55)=0,"",IF(受講記録!E55="","",受講記録!E55))</f>
        <v/>
      </c>
      <c r="E57" s="7" t="str">
        <f aca="false">IF(COUNTA(受講記録!A55:G55)=0,"",IF(受講記録!F55="","",受講記録!F55))</f>
        <v/>
      </c>
      <c r="F57" s="8" t="str">
        <f aca="false">IF(COUNTA(受講記録!A55:G55)=0,"",受講記録!D55)</f>
        <v/>
      </c>
      <c r="G57" s="8" t="str">
        <f aca="false">IF(COUNTA(受講記録!A55:G55)=0,"",受講記録!H55)</f>
        <v/>
      </c>
      <c r="H57" s="7" t="str">
        <f aca="false">IF(COUNTA(受講記録!A55:G55)=0,"",受講記録!G55)</f>
        <v/>
      </c>
      <c r="I57" s="1"/>
      <c r="J57" s="1"/>
    </row>
    <row r="58" customFormat="false" ht="30" hidden="false" customHeight="true" outlineLevel="0" collapsed="false">
      <c r="A58" s="1" t="str">
        <f aca="false">IF(COUNTA(受講記録!A56:G56)=0,"",受講記録!A56)</f>
        <v/>
      </c>
      <c r="B58" s="1" t="str">
        <f aca="false">IF(COUNTA(受講記録!A56:G56)=0,"",受講記録!B56)</f>
        <v/>
      </c>
      <c r="C58" s="1" t="str">
        <f aca="false">IF(COUNTA(受講記録!A56:G56)=0,"",受講記録!C56)</f>
        <v/>
      </c>
      <c r="D58" s="7" t="str">
        <f aca="false">IF(COUNTA(受講記録!A56:G56)=0,"",IF(受講記録!E56="","",受講記録!E56))</f>
        <v/>
      </c>
      <c r="E58" s="7" t="str">
        <f aca="false">IF(COUNTA(受講記録!A56:G56)=0,"",IF(受講記録!F56="","",受講記録!F56))</f>
        <v/>
      </c>
      <c r="F58" s="8" t="str">
        <f aca="false">IF(COUNTA(受講記録!A56:G56)=0,"",受講記録!D56)</f>
        <v/>
      </c>
      <c r="G58" s="8" t="str">
        <f aca="false">IF(COUNTA(受講記録!A56:G56)=0,"",受講記録!H56)</f>
        <v/>
      </c>
      <c r="H58" s="7" t="str">
        <f aca="false">IF(COUNTA(受講記録!A56:G56)=0,"",受講記録!G56)</f>
        <v/>
      </c>
      <c r="I58" s="1"/>
      <c r="J58" s="1"/>
    </row>
    <row r="59" customFormat="false" ht="30" hidden="false" customHeight="true" outlineLevel="0" collapsed="false">
      <c r="A59" s="1" t="str">
        <f aca="false">IF(COUNTA(受講記録!A57:G57)=0,"",受講記録!A57)</f>
        <v/>
      </c>
      <c r="B59" s="1" t="str">
        <f aca="false">IF(COUNTA(受講記録!A57:G57)=0,"",受講記録!B57)</f>
        <v/>
      </c>
      <c r="C59" s="1" t="str">
        <f aca="false">IF(COUNTA(受講記録!A57:G57)=0,"",受講記録!C57)</f>
        <v/>
      </c>
      <c r="D59" s="7" t="str">
        <f aca="false">IF(COUNTA(受講記録!A57:G57)=0,"",IF(受講記録!E57="","",受講記録!E57))</f>
        <v/>
      </c>
      <c r="E59" s="7" t="str">
        <f aca="false">IF(COUNTA(受講記録!A57:G57)=0,"",IF(受講記録!F57="","",受講記録!F57))</f>
        <v/>
      </c>
      <c r="F59" s="8" t="str">
        <f aca="false">IF(COUNTA(受講記録!A57:G57)=0,"",受講記録!D57)</f>
        <v/>
      </c>
      <c r="G59" s="8" t="str">
        <f aca="false">IF(COUNTA(受講記録!A57:G57)=0,"",受講記録!H57)</f>
        <v/>
      </c>
      <c r="H59" s="7" t="str">
        <f aca="false">IF(COUNTA(受講記録!A57:G57)=0,"",受講記録!G57)</f>
        <v/>
      </c>
      <c r="I59" s="1"/>
      <c r="J59" s="1"/>
    </row>
  </sheetData>
  <mergeCells count="1">
    <mergeCell ref="A2:H2"/>
  </mergeCells>
  <conditionalFormatting sqref="G10:G59">
    <cfRule type="expression" priority="2" aboveAverage="0" equalAverage="0" bottom="0" percent="0" rank="0" text="" dxfId="0">
      <formula>$G10="期限超過"</formula>
    </cfRule>
    <cfRule type="expression" priority="3" aboveAverage="0" equalAverage="0" bottom="0" percent="0" rank="0" text="" dxfId="1">
      <formula>$G10="未確認"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7" min="5" style="0" width="21"/>
    <col collapsed="false" customWidth="true" hidden="false" outlineLevel="0" max="8" min="8" style="0" width="24"/>
    <col collapsed="false" customWidth="true" hidden="false" outlineLevel="0" max="9" min="9" style="0" width="18"/>
    <col collapsed="false" customWidth="true" hidden="false" outlineLevel="0" max="10" min="10" style="0" width="40"/>
    <col collapsed="false" customWidth="true" hidden="false" outlineLevel="0" max="11" min="11" style="0" width="14"/>
    <col collapsed="false" customWidth="true" hidden="false" outlineLevel="0" max="12" min="12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24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</row>
    <row r="3" customFormat="false" ht="23" hidden="false" customHeight="true" outlineLevel="0" collapsed="false">
      <c r="A3" s="1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3" hidden="false" customHeight="true" outlineLevel="0" collapsed="false">
      <c r="A5" s="1" t="s">
        <v>26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38" hidden="false" customHeight="true" outlineLevel="0" collapsed="false">
      <c r="A7" s="6" t="s">
        <v>16</v>
      </c>
      <c r="B7" s="6" t="s">
        <v>17</v>
      </c>
      <c r="C7" s="6" t="s">
        <v>18</v>
      </c>
      <c r="D7" s="6" t="s">
        <v>21</v>
      </c>
      <c r="E7" s="6" t="s">
        <v>19</v>
      </c>
      <c r="F7" s="6" t="s">
        <v>20</v>
      </c>
      <c r="G7" s="6" t="s">
        <v>23</v>
      </c>
      <c r="H7" s="6" t="s">
        <v>22</v>
      </c>
      <c r="I7" s="6" t="s">
        <v>27</v>
      </c>
      <c r="J7" s="6" t="s">
        <v>28</v>
      </c>
      <c r="K7" s="6" t="s">
        <v>29</v>
      </c>
      <c r="L7" s="6" t="s">
        <v>30</v>
      </c>
    </row>
    <row r="8" customFormat="false" ht="32" hidden="false" customHeight="true" outlineLevel="0" collapsed="false">
      <c r="A8" s="9" t="s">
        <v>31</v>
      </c>
      <c r="B8" s="9" t="s">
        <v>32</v>
      </c>
      <c r="C8" s="9" t="s">
        <v>33</v>
      </c>
      <c r="D8" s="10" t="s">
        <v>34</v>
      </c>
      <c r="E8" s="3" t="n">
        <v>46305</v>
      </c>
      <c r="F8" s="3" t="n">
        <v>46304</v>
      </c>
      <c r="G8" s="3" t="n">
        <v>46305</v>
      </c>
      <c r="H8" s="1" t="str">
        <f aca="false">IF(J8="","",IF(K8&lt;&gt;0,NA(),IF(D8&lt;&gt;"対象",D8,IF(F8="",IF(E8&lt;研修状況!$B$3,"期限超過","未修了"),IF(F8&gt;E8,"期限後修了","修了")))))</f>
        <v>修了</v>
      </c>
      <c r="I8" s="1" t="n">
        <f aca="false">IF(J8="","",IF(K8&lt;&gt;0,NA(),IF(AND(D8="対象",F8&lt;&gt;""),1,0)))</f>
        <v>1</v>
      </c>
      <c r="J8" s="1" t="str">
        <f aca="false">IF(COUNTA(A8:G8)=0,"",IF(NOT(AND(ISTEXT(A8),LEN(A8)=8,EXACT(LEFT(A8,4),"ENR-"),ISNUMBER(FIND(MID(A8,5,1)&amp;"x","0x1x2x3x4x5x6x7x8x9x")),ISNUMBER(FIND(MID(A8,6,1)&amp;"x","0x1x2x3x4x5x6x7x8x9x")),ISNUMBER(FIND(MID(A8,7,1)&amp;"x","0x1x2x3x4x5x6x7x8x9x")),ISNUMBER(FIND(MID(A8,8,1)&amp;"x","0x1x2x3x4x5x6x7x8x9x")))),"IDはENR-と半角数字4桁",IF(COUNTIFS($A$8:$A$57,A8)&gt;1,"受講IDが重複",IF(NOT(AND(ISTEXT(B8),LEN(B8)=8,EXACT(LEFT(B8,4),"STF-"),ISNUMBER(FIND(MID(B8,5,1)&amp;"x","0x1x2x3x4x5x6x7x8x9x")),ISNUMBER(FIND(MID(B8,6,1)&amp;"x","0x1x2x3x4x5x6x7x8x9x")),ISNUMBER(FIND(MID(B8,7,1)&amp;"x","0x1x2x3x4x5x6x7x8x9x")),ISNUMBER(FIND(MID(B8,8,1)&amp;"x","0x1x2x3x4x5x6x7x8x9x")))),"対象者IDの形式を確認",IF(COUNTIFS(登録ID!$A$8:$A$27,B8)&lt;&gt;1,"対象者IDが未登録/重複",IF(NOT(AND(ISTEXT(C8),LEN(C8)=8,EXACT(LEFT(C8,4),"CRS-"),ISNUMBER(FIND(MID(C8,5,1)&amp;"x","0x1x2x3x4x5x6x7x8x9x")),ISNUMBER(FIND(MID(C8,6,1)&amp;"x","0x1x2x3x4x5x6x7x8x9x")),ISNUMBER(FIND(MID(C8,7,1)&amp;"x","0x1x2x3x4x5x6x7x8x9x")),ISNUMBER(FIND(MID(C8,8,1)&amp;"x","0x1x2x3x4x5x6x7x8x9x")))),"研修IDの形式を確認",IF(COUNTIFS(登録ID!$E$8:$E$17,C8)&lt;&gt;1,"研修IDが未登録/重複",IF(COUNTIFS($B$8:$B$57,B8,$C$8:$C$57,C8)&gt;1,"同じ対象者/研修が重複",IF(NOT(OR(D8="対象",D8="免除",D8="対象外",D8="未確認")),"対象区分を確認",IF(NOT(AND(ISNUMBER(G8),G8&gt;=43831,G8&lt;73051,G8=INT(G8))),"記録確認日は日付で必須",IF(G8&gt;研修状況!$B$3,"確認日が基準日より後",IF(AND(D8="対象",NOT(AND(ISNUMBER(E8),E8&gt;=43831,E8&lt;73051,E8=INT(E8)))),"対象の期限を確認",IF(AND(D8&lt;&gt;"対象",OR(E8&lt;&gt;"",F8&lt;&gt;"")),"対象以外は期限/修了日を空欄",IF(AND(D8="対象",F8&lt;&gt;"",NOT(AND(ISNUMBER(F8),F8&gt;=43831,F8&lt;73051,F8=INT(F8)))),"修了日を確認",IF(AND(F8&lt;&gt;"",F8&gt;G8),"修了日が確認日より後","確認済み")))))))))))))))</f>
        <v>確認済み</v>
      </c>
      <c r="K8" s="1" t="n">
        <f aca="false">IF(J8="","",IF(J8="確認済み",0,1))</f>
        <v>0</v>
      </c>
      <c r="L8" s="1" t="n">
        <f aca="false">IF(J8="","",IF(K8&lt;&gt;0,0,IF(AND(ISTEXT(H8),H8=IF(D8&lt;&gt;"対象",D8,IF(F8="",IF(E8&lt;研修状況!$B$3,"期限超過","未修了"),IF(F8&gt;E8,"期限後修了","修了"))),ISNUMBER(I8),I8=IF(AND(D8="対象",F8&lt;&gt;""),1,0)),0,1)))</f>
        <v>0</v>
      </c>
    </row>
    <row r="9" customFormat="false" ht="32" hidden="false" customHeight="true" outlineLevel="0" collapsed="false">
      <c r="A9" s="9" t="s">
        <v>35</v>
      </c>
      <c r="B9" s="9" t="s">
        <v>36</v>
      </c>
      <c r="C9" s="9" t="s">
        <v>33</v>
      </c>
      <c r="D9" s="10" t="s">
        <v>34</v>
      </c>
      <c r="E9" s="3" t="n">
        <v>46309</v>
      </c>
      <c r="F9" s="3"/>
      <c r="G9" s="3" t="n">
        <v>46310</v>
      </c>
      <c r="H9" s="1" t="str">
        <f aca="false">IF(J9="","",IF(K9&lt;&gt;0,NA(),IF(D9&lt;&gt;"対象",D9,IF(F9="",IF(E9&lt;研修状況!$B$3,"期限超過","未修了"),IF(F9&gt;E9,"期限後修了","修了")))))</f>
        <v>期限超過</v>
      </c>
      <c r="I9" s="1" t="n">
        <f aca="false">IF(J9="","",IF(K9&lt;&gt;0,NA(),IF(AND(D9="対象",F9&lt;&gt;""),1,0)))</f>
        <v>0</v>
      </c>
      <c r="J9" s="1" t="str">
        <f aca="false">IF(COUNTA(A9:G9)=0,"",IF(NOT(AND(ISTEXT(A9),LEN(A9)=8,EXACT(LEFT(A9,4),"ENR-"),ISNUMBER(FIND(MID(A9,5,1)&amp;"x","0x1x2x3x4x5x6x7x8x9x")),ISNUMBER(FIND(MID(A9,6,1)&amp;"x","0x1x2x3x4x5x6x7x8x9x")),ISNUMBER(FIND(MID(A9,7,1)&amp;"x","0x1x2x3x4x5x6x7x8x9x")),ISNUMBER(FIND(MID(A9,8,1)&amp;"x","0x1x2x3x4x5x6x7x8x9x")))),"IDはENR-と半角数字4桁",IF(COUNTIFS($A$8:$A$57,A9)&gt;1,"受講IDが重複",IF(NOT(AND(ISTEXT(B9),LEN(B9)=8,EXACT(LEFT(B9,4),"STF-"),ISNUMBER(FIND(MID(B9,5,1)&amp;"x","0x1x2x3x4x5x6x7x8x9x")),ISNUMBER(FIND(MID(B9,6,1)&amp;"x","0x1x2x3x4x5x6x7x8x9x")),ISNUMBER(FIND(MID(B9,7,1)&amp;"x","0x1x2x3x4x5x6x7x8x9x")),ISNUMBER(FIND(MID(B9,8,1)&amp;"x","0x1x2x3x4x5x6x7x8x9x")))),"対象者IDの形式を確認",IF(COUNTIFS(登録ID!$A$8:$A$27,B9)&lt;&gt;1,"対象者IDが未登録/重複",IF(NOT(AND(ISTEXT(C9),LEN(C9)=8,EXACT(LEFT(C9,4),"CRS-"),ISNUMBER(FIND(MID(C9,5,1)&amp;"x","0x1x2x3x4x5x6x7x8x9x")),ISNUMBER(FIND(MID(C9,6,1)&amp;"x","0x1x2x3x4x5x6x7x8x9x")),ISNUMBER(FIND(MID(C9,7,1)&amp;"x","0x1x2x3x4x5x6x7x8x9x")),ISNUMBER(FIND(MID(C9,8,1)&amp;"x","0x1x2x3x4x5x6x7x8x9x")))),"研修IDの形式を確認",IF(COUNTIFS(登録ID!$E$8:$E$17,C9)&lt;&gt;1,"研修IDが未登録/重複",IF(COUNTIFS($B$8:$B$57,B9,$C$8:$C$57,C9)&gt;1,"同じ対象者/研修が重複",IF(NOT(OR(D9="対象",D9="免除",D9="対象外",D9="未確認")),"対象区分を確認",IF(NOT(AND(ISNUMBER(G9),G9&gt;=43831,G9&lt;73051,G9=INT(G9))),"記録確認日は日付で必須",IF(G9&gt;研修状況!$B$3,"確認日が基準日より後",IF(AND(D9="対象",NOT(AND(ISNUMBER(E9),E9&gt;=43831,E9&lt;73051,E9=INT(E9)))),"対象の期限を確認",IF(AND(D9&lt;&gt;"対象",OR(E9&lt;&gt;"",F9&lt;&gt;"")),"対象以外は期限/修了日を空欄",IF(AND(D9="対象",F9&lt;&gt;"",NOT(AND(ISNUMBER(F9),F9&gt;=43831,F9&lt;73051,F9=INT(F9)))),"修了日を確認",IF(AND(F9&lt;&gt;"",F9&gt;G9),"修了日が確認日より後","確認済み")))))))))))))))</f>
        <v>確認済み</v>
      </c>
      <c r="K9" s="1" t="n">
        <f aca="false">IF(J9="","",IF(J9="確認済み",0,1))</f>
        <v>0</v>
      </c>
      <c r="L9" s="1" t="n">
        <f aca="false">IF(J9="","",IF(K9&lt;&gt;0,0,IF(AND(ISTEXT(H9),H9=IF(D9&lt;&gt;"対象",D9,IF(F9="",IF(E9&lt;研修状況!$B$3,"期限超過","未修了"),IF(F9&gt;E9,"期限後修了","修了"))),ISNUMBER(I9),I9=IF(AND(D9="対象",F9&lt;&gt;""),1,0)),0,1)))</f>
        <v>0</v>
      </c>
    </row>
    <row r="10" customFormat="false" ht="32" hidden="false" customHeight="true" outlineLevel="0" collapsed="false">
      <c r="A10" s="9" t="s">
        <v>37</v>
      </c>
      <c r="B10" s="9" t="s">
        <v>32</v>
      </c>
      <c r="C10" s="9" t="s">
        <v>38</v>
      </c>
      <c r="D10" s="10" t="s">
        <v>34</v>
      </c>
      <c r="E10" s="3" t="n">
        <v>46315</v>
      </c>
      <c r="F10" s="3"/>
      <c r="G10" s="3" t="n">
        <v>46310</v>
      </c>
      <c r="H10" s="1" t="str">
        <f aca="false">IF(J10="","",IF(K10&lt;&gt;0,NA(),IF(D10&lt;&gt;"対象",D10,IF(F10="",IF(E10&lt;研修状況!$B$3,"期限超過","未修了"),IF(F10&gt;E10,"期限後修了","修了")))))</f>
        <v>未修了</v>
      </c>
      <c r="I10" s="1" t="n">
        <f aca="false">IF(J10="","",IF(K10&lt;&gt;0,NA(),IF(AND(D10="対象",F10&lt;&gt;""),1,0)))</f>
        <v>0</v>
      </c>
      <c r="J10" s="1" t="str">
        <f aca="false">IF(COUNTA(A10:G10)=0,"",IF(NOT(AND(ISTEXT(A10),LEN(A10)=8,EXACT(LEFT(A10,4),"ENR-"),ISNUMBER(FIND(MID(A10,5,1)&amp;"x","0x1x2x3x4x5x6x7x8x9x")),ISNUMBER(FIND(MID(A10,6,1)&amp;"x","0x1x2x3x4x5x6x7x8x9x")),ISNUMBER(FIND(MID(A10,7,1)&amp;"x","0x1x2x3x4x5x6x7x8x9x")),ISNUMBER(FIND(MID(A10,8,1)&amp;"x","0x1x2x3x4x5x6x7x8x9x")))),"IDはENR-と半角数字4桁",IF(COUNTIFS($A$8:$A$57,A10)&gt;1,"受講IDが重複",IF(NOT(AND(ISTEXT(B10),LEN(B10)=8,EXACT(LEFT(B10,4),"STF-"),ISNUMBER(FIND(MID(B10,5,1)&amp;"x","0x1x2x3x4x5x6x7x8x9x")),ISNUMBER(FIND(MID(B10,6,1)&amp;"x","0x1x2x3x4x5x6x7x8x9x")),ISNUMBER(FIND(MID(B10,7,1)&amp;"x","0x1x2x3x4x5x6x7x8x9x")),ISNUMBER(FIND(MID(B10,8,1)&amp;"x","0x1x2x3x4x5x6x7x8x9x")))),"対象者IDの形式を確認",IF(COUNTIFS(登録ID!$A$8:$A$27,B10)&lt;&gt;1,"対象者IDが未登録/重複",IF(NOT(AND(ISTEXT(C10),LEN(C10)=8,EXACT(LEFT(C10,4),"CRS-"),ISNUMBER(FIND(MID(C10,5,1)&amp;"x","0x1x2x3x4x5x6x7x8x9x")),ISNUMBER(FIND(MID(C10,6,1)&amp;"x","0x1x2x3x4x5x6x7x8x9x")),ISNUMBER(FIND(MID(C10,7,1)&amp;"x","0x1x2x3x4x5x6x7x8x9x")),ISNUMBER(FIND(MID(C10,8,1)&amp;"x","0x1x2x3x4x5x6x7x8x9x")))),"研修IDの形式を確認",IF(COUNTIFS(登録ID!$E$8:$E$17,C10)&lt;&gt;1,"研修IDが未登録/重複",IF(COUNTIFS($B$8:$B$57,B10,$C$8:$C$57,C10)&gt;1,"同じ対象者/研修が重複",IF(NOT(OR(D10="対象",D10="免除",D10="対象外",D10="未確認")),"対象区分を確認",IF(NOT(AND(ISNUMBER(G10),G10&gt;=43831,G10&lt;73051,G10=INT(G10))),"記録確認日は日付で必須",IF(G10&gt;研修状況!$B$3,"確認日が基準日より後",IF(AND(D10="対象",NOT(AND(ISNUMBER(E10),E10&gt;=43831,E10&lt;73051,E10=INT(E10)))),"対象の期限を確認",IF(AND(D10&lt;&gt;"対象",OR(E10&lt;&gt;"",F10&lt;&gt;"")),"対象以外は期限/修了日を空欄",IF(AND(D10="対象",F10&lt;&gt;"",NOT(AND(ISNUMBER(F10),F10&gt;=43831,F10&lt;73051,F10=INT(F10)))),"修了日を確認",IF(AND(F10&lt;&gt;"",F10&gt;G10),"修了日が確認日より後","確認済み")))))))))))))))</f>
        <v>確認済み</v>
      </c>
      <c r="K10" s="1" t="n">
        <f aca="false">IF(J10="","",IF(J10="確認済み",0,1))</f>
        <v>0</v>
      </c>
      <c r="L10" s="1" t="n">
        <f aca="false">IF(J10="","",IF(K10&lt;&gt;0,0,IF(AND(ISTEXT(H10),H10=IF(D10&lt;&gt;"対象",D10,IF(F10="",IF(E10&lt;研修状況!$B$3,"期限超過","未修了"),IF(F10&gt;E10,"期限後修了","修了"))),ISNUMBER(I10),I10=IF(AND(D10="対象",F10&lt;&gt;""),1,0)),0,1)))</f>
        <v>0</v>
      </c>
    </row>
    <row r="11" customFormat="false" ht="32" hidden="false" customHeight="true" outlineLevel="0" collapsed="false">
      <c r="A11" s="9" t="s">
        <v>39</v>
      </c>
      <c r="B11" s="9" t="s">
        <v>36</v>
      </c>
      <c r="C11" s="9" t="s">
        <v>38</v>
      </c>
      <c r="D11" s="10" t="s">
        <v>40</v>
      </c>
      <c r="E11" s="3"/>
      <c r="F11" s="3"/>
      <c r="G11" s="3" t="n">
        <v>46307</v>
      </c>
      <c r="H11" s="1" t="str">
        <f aca="false">IF(J11="","",IF(K11&lt;&gt;0,NA(),IF(D11&lt;&gt;"対象",D11,IF(F11="",IF(E11&lt;研修状況!$B$3,"期限超過","未修了"),IF(F11&gt;E11,"期限後修了","修了")))))</f>
        <v>免除</v>
      </c>
      <c r="I11" s="1" t="n">
        <f aca="false">IF(J11="","",IF(K11&lt;&gt;0,NA(),IF(AND(D11="対象",F11&lt;&gt;""),1,0)))</f>
        <v>0</v>
      </c>
      <c r="J11" s="1" t="str">
        <f aca="false">IF(COUNTA(A11:G11)=0,"",IF(NOT(AND(ISTEXT(A11),LEN(A11)=8,EXACT(LEFT(A11,4),"ENR-"),ISNUMBER(FIND(MID(A11,5,1)&amp;"x","0x1x2x3x4x5x6x7x8x9x")),ISNUMBER(FIND(MID(A11,6,1)&amp;"x","0x1x2x3x4x5x6x7x8x9x")),ISNUMBER(FIND(MID(A11,7,1)&amp;"x","0x1x2x3x4x5x6x7x8x9x")),ISNUMBER(FIND(MID(A11,8,1)&amp;"x","0x1x2x3x4x5x6x7x8x9x")))),"IDはENR-と半角数字4桁",IF(COUNTIFS($A$8:$A$57,A11)&gt;1,"受講IDが重複",IF(NOT(AND(ISTEXT(B11),LEN(B11)=8,EXACT(LEFT(B11,4),"STF-"),ISNUMBER(FIND(MID(B11,5,1)&amp;"x","0x1x2x3x4x5x6x7x8x9x")),ISNUMBER(FIND(MID(B11,6,1)&amp;"x","0x1x2x3x4x5x6x7x8x9x")),ISNUMBER(FIND(MID(B11,7,1)&amp;"x","0x1x2x3x4x5x6x7x8x9x")),ISNUMBER(FIND(MID(B11,8,1)&amp;"x","0x1x2x3x4x5x6x7x8x9x")))),"対象者IDの形式を確認",IF(COUNTIFS(登録ID!$A$8:$A$27,B11)&lt;&gt;1,"対象者IDが未登録/重複",IF(NOT(AND(ISTEXT(C11),LEN(C11)=8,EXACT(LEFT(C11,4),"CRS-"),ISNUMBER(FIND(MID(C11,5,1)&amp;"x","0x1x2x3x4x5x6x7x8x9x")),ISNUMBER(FIND(MID(C11,6,1)&amp;"x","0x1x2x3x4x5x6x7x8x9x")),ISNUMBER(FIND(MID(C11,7,1)&amp;"x","0x1x2x3x4x5x6x7x8x9x")),ISNUMBER(FIND(MID(C11,8,1)&amp;"x","0x1x2x3x4x5x6x7x8x9x")))),"研修IDの形式を確認",IF(COUNTIFS(登録ID!$E$8:$E$17,C11)&lt;&gt;1,"研修IDが未登録/重複",IF(COUNTIFS($B$8:$B$57,B11,$C$8:$C$57,C11)&gt;1,"同じ対象者/研修が重複",IF(NOT(OR(D11="対象",D11="免除",D11="対象外",D11="未確認")),"対象区分を確認",IF(NOT(AND(ISNUMBER(G11),G11&gt;=43831,G11&lt;73051,G11=INT(G11))),"記録確認日は日付で必須",IF(G11&gt;研修状況!$B$3,"確認日が基準日より後",IF(AND(D11="対象",NOT(AND(ISNUMBER(E11),E11&gt;=43831,E11&lt;73051,E11=INT(E11)))),"対象の期限を確認",IF(AND(D11&lt;&gt;"対象",OR(E11&lt;&gt;"",F11&lt;&gt;"")),"対象以外は期限/修了日を空欄",IF(AND(D11="対象",F11&lt;&gt;"",NOT(AND(ISNUMBER(F11),F11&gt;=43831,F11&lt;73051,F11=INT(F11)))),"修了日を確認",IF(AND(F11&lt;&gt;"",F11&gt;G11),"修了日が確認日より後","確認済み")))))))))))))))</f>
        <v>確認済み</v>
      </c>
      <c r="K11" s="1" t="n">
        <f aca="false">IF(J11="","",IF(J11="確認済み",0,1))</f>
        <v>0</v>
      </c>
      <c r="L11" s="1" t="n">
        <f aca="false">IF(J11="","",IF(K11&lt;&gt;0,0,IF(AND(ISTEXT(H11),H11=IF(D11&lt;&gt;"対象",D11,IF(F11="",IF(E11&lt;研修状況!$B$3,"期限超過","未修了"),IF(F11&gt;E11,"期限後修了","修了"))),ISNUMBER(I11),I11=IF(AND(D11="対象",F11&lt;&gt;""),1,0)),0,1)))</f>
        <v>0</v>
      </c>
    </row>
    <row r="12" customFormat="false" ht="32" hidden="false" customHeight="true" outlineLevel="0" collapsed="false">
      <c r="A12" s="9" t="s">
        <v>41</v>
      </c>
      <c r="B12" s="9" t="s">
        <v>42</v>
      </c>
      <c r="C12" s="9" t="s">
        <v>33</v>
      </c>
      <c r="D12" s="10" t="s">
        <v>43</v>
      </c>
      <c r="E12" s="3"/>
      <c r="F12" s="3"/>
      <c r="G12" s="3" t="n">
        <v>46307</v>
      </c>
      <c r="H12" s="1" t="str">
        <f aca="false">IF(J12="","",IF(K12&lt;&gt;0,NA(),IF(D12&lt;&gt;"対象",D12,IF(F12="",IF(E12&lt;研修状況!$B$3,"期限超過","未修了"),IF(F12&gt;E12,"期限後修了","修了")))))</f>
        <v>対象外</v>
      </c>
      <c r="I12" s="1" t="n">
        <f aca="false">IF(J12="","",IF(K12&lt;&gt;0,NA(),IF(AND(D12="対象",F12&lt;&gt;""),1,0)))</f>
        <v>0</v>
      </c>
      <c r="J12" s="1" t="str">
        <f aca="false">IF(COUNTA(A12:G12)=0,"",IF(NOT(AND(ISTEXT(A12),LEN(A12)=8,EXACT(LEFT(A12,4),"ENR-"),ISNUMBER(FIND(MID(A12,5,1)&amp;"x","0x1x2x3x4x5x6x7x8x9x")),ISNUMBER(FIND(MID(A12,6,1)&amp;"x","0x1x2x3x4x5x6x7x8x9x")),ISNUMBER(FIND(MID(A12,7,1)&amp;"x","0x1x2x3x4x5x6x7x8x9x")),ISNUMBER(FIND(MID(A12,8,1)&amp;"x","0x1x2x3x4x5x6x7x8x9x")))),"IDはENR-と半角数字4桁",IF(COUNTIFS($A$8:$A$57,A12)&gt;1,"受講IDが重複",IF(NOT(AND(ISTEXT(B12),LEN(B12)=8,EXACT(LEFT(B12,4),"STF-"),ISNUMBER(FIND(MID(B12,5,1)&amp;"x","0x1x2x3x4x5x6x7x8x9x")),ISNUMBER(FIND(MID(B12,6,1)&amp;"x","0x1x2x3x4x5x6x7x8x9x")),ISNUMBER(FIND(MID(B12,7,1)&amp;"x","0x1x2x3x4x5x6x7x8x9x")),ISNUMBER(FIND(MID(B12,8,1)&amp;"x","0x1x2x3x4x5x6x7x8x9x")))),"対象者IDの形式を確認",IF(COUNTIFS(登録ID!$A$8:$A$27,B12)&lt;&gt;1,"対象者IDが未登録/重複",IF(NOT(AND(ISTEXT(C12),LEN(C12)=8,EXACT(LEFT(C12,4),"CRS-"),ISNUMBER(FIND(MID(C12,5,1)&amp;"x","0x1x2x3x4x5x6x7x8x9x")),ISNUMBER(FIND(MID(C12,6,1)&amp;"x","0x1x2x3x4x5x6x7x8x9x")),ISNUMBER(FIND(MID(C12,7,1)&amp;"x","0x1x2x3x4x5x6x7x8x9x")),ISNUMBER(FIND(MID(C12,8,1)&amp;"x","0x1x2x3x4x5x6x7x8x9x")))),"研修IDの形式を確認",IF(COUNTIFS(登録ID!$E$8:$E$17,C12)&lt;&gt;1,"研修IDが未登録/重複",IF(COUNTIFS($B$8:$B$57,B12,$C$8:$C$57,C12)&gt;1,"同じ対象者/研修が重複",IF(NOT(OR(D12="対象",D12="免除",D12="対象外",D12="未確認")),"対象区分を確認",IF(NOT(AND(ISNUMBER(G12),G12&gt;=43831,G12&lt;73051,G12=INT(G12))),"記録確認日は日付で必須",IF(G12&gt;研修状況!$B$3,"確認日が基準日より後",IF(AND(D12="対象",NOT(AND(ISNUMBER(E12),E12&gt;=43831,E12&lt;73051,E12=INT(E12)))),"対象の期限を確認",IF(AND(D12&lt;&gt;"対象",OR(E12&lt;&gt;"",F12&lt;&gt;"")),"対象以外は期限/修了日を空欄",IF(AND(D12="対象",F12&lt;&gt;"",NOT(AND(ISNUMBER(F12),F12&gt;=43831,F12&lt;73051,F12=INT(F12)))),"修了日を確認",IF(AND(F12&lt;&gt;"",F12&gt;G12),"修了日が確認日より後","確認済み")))))))))))))))</f>
        <v>確認済み</v>
      </c>
      <c r="K12" s="1" t="n">
        <f aca="false">IF(J12="","",IF(J12="確認済み",0,1))</f>
        <v>0</v>
      </c>
      <c r="L12" s="1" t="n">
        <f aca="false">IF(J12="","",IF(K12&lt;&gt;0,0,IF(AND(ISTEXT(H12),H12=IF(D12&lt;&gt;"対象",D12,IF(F12="",IF(E12&lt;研修状況!$B$3,"期限超過","未修了"),IF(F12&gt;E12,"期限後修了","修了"))),ISNUMBER(I12),I12=IF(AND(D12="対象",F12&lt;&gt;""),1,0)),0,1)))</f>
        <v>0</v>
      </c>
    </row>
    <row r="13" customFormat="false" ht="32" hidden="false" customHeight="true" outlineLevel="0" collapsed="false">
      <c r="A13" s="9" t="s">
        <v>44</v>
      </c>
      <c r="B13" s="9" t="s">
        <v>42</v>
      </c>
      <c r="C13" s="9" t="s">
        <v>38</v>
      </c>
      <c r="D13" s="10" t="s">
        <v>45</v>
      </c>
      <c r="E13" s="3"/>
      <c r="F13" s="3"/>
      <c r="G13" s="3" t="n">
        <v>46310</v>
      </c>
      <c r="H13" s="1" t="str">
        <f aca="false">IF(J13="","",IF(K13&lt;&gt;0,NA(),IF(D13&lt;&gt;"対象",D13,IF(F13="",IF(E13&lt;研修状況!$B$3,"期限超過","未修了"),IF(F13&gt;E13,"期限後修了","修了")))))</f>
        <v>未確認</v>
      </c>
      <c r="I13" s="1" t="n">
        <f aca="false">IF(J13="","",IF(K13&lt;&gt;0,NA(),IF(AND(D13="対象",F13&lt;&gt;""),1,0)))</f>
        <v>0</v>
      </c>
      <c r="J13" s="1" t="str">
        <f aca="false">IF(COUNTA(A13:G13)=0,"",IF(NOT(AND(ISTEXT(A13),LEN(A13)=8,EXACT(LEFT(A13,4),"ENR-"),ISNUMBER(FIND(MID(A13,5,1)&amp;"x","0x1x2x3x4x5x6x7x8x9x")),ISNUMBER(FIND(MID(A13,6,1)&amp;"x","0x1x2x3x4x5x6x7x8x9x")),ISNUMBER(FIND(MID(A13,7,1)&amp;"x","0x1x2x3x4x5x6x7x8x9x")),ISNUMBER(FIND(MID(A13,8,1)&amp;"x","0x1x2x3x4x5x6x7x8x9x")))),"IDはENR-と半角数字4桁",IF(COUNTIFS($A$8:$A$57,A13)&gt;1,"受講IDが重複",IF(NOT(AND(ISTEXT(B13),LEN(B13)=8,EXACT(LEFT(B13,4),"STF-"),ISNUMBER(FIND(MID(B13,5,1)&amp;"x","0x1x2x3x4x5x6x7x8x9x")),ISNUMBER(FIND(MID(B13,6,1)&amp;"x","0x1x2x3x4x5x6x7x8x9x")),ISNUMBER(FIND(MID(B13,7,1)&amp;"x","0x1x2x3x4x5x6x7x8x9x")),ISNUMBER(FIND(MID(B13,8,1)&amp;"x","0x1x2x3x4x5x6x7x8x9x")))),"対象者IDの形式を確認",IF(COUNTIFS(登録ID!$A$8:$A$27,B13)&lt;&gt;1,"対象者IDが未登録/重複",IF(NOT(AND(ISTEXT(C13),LEN(C13)=8,EXACT(LEFT(C13,4),"CRS-"),ISNUMBER(FIND(MID(C13,5,1)&amp;"x","0x1x2x3x4x5x6x7x8x9x")),ISNUMBER(FIND(MID(C13,6,1)&amp;"x","0x1x2x3x4x5x6x7x8x9x")),ISNUMBER(FIND(MID(C13,7,1)&amp;"x","0x1x2x3x4x5x6x7x8x9x")),ISNUMBER(FIND(MID(C13,8,1)&amp;"x","0x1x2x3x4x5x6x7x8x9x")))),"研修IDの形式を確認",IF(COUNTIFS(登録ID!$E$8:$E$17,C13)&lt;&gt;1,"研修IDが未登録/重複",IF(COUNTIFS($B$8:$B$57,B13,$C$8:$C$57,C13)&gt;1,"同じ対象者/研修が重複",IF(NOT(OR(D13="対象",D13="免除",D13="対象外",D13="未確認")),"対象区分を確認",IF(NOT(AND(ISNUMBER(G13),G13&gt;=43831,G13&lt;73051,G13=INT(G13))),"記録確認日は日付で必須",IF(G13&gt;研修状況!$B$3,"確認日が基準日より後",IF(AND(D13="対象",NOT(AND(ISNUMBER(E13),E13&gt;=43831,E13&lt;73051,E13=INT(E13)))),"対象の期限を確認",IF(AND(D13&lt;&gt;"対象",OR(E13&lt;&gt;"",F13&lt;&gt;"")),"対象以外は期限/修了日を空欄",IF(AND(D13="対象",F13&lt;&gt;"",NOT(AND(ISNUMBER(F13),F13&gt;=43831,F13&lt;73051,F13=INT(F13)))),"修了日を確認",IF(AND(F13&lt;&gt;"",F13&gt;G13),"修了日が確認日より後","確認済み")))))))))))))))</f>
        <v>確認済み</v>
      </c>
      <c r="K13" s="1" t="n">
        <f aca="false">IF(J13="","",IF(J13="確認済み",0,1))</f>
        <v>0</v>
      </c>
      <c r="L13" s="1" t="n">
        <f aca="false">IF(J13="","",IF(K13&lt;&gt;0,0,IF(AND(ISTEXT(H13),H13=IF(D13&lt;&gt;"対象",D13,IF(F13="",IF(E13&lt;研修状況!$B$3,"期限超過","未修了"),IF(F13&gt;E13,"期限後修了","修了"))),ISNUMBER(I13),I13=IF(AND(D13="対象",F13&lt;&gt;""),1,0)),0,1)))</f>
        <v>0</v>
      </c>
    </row>
    <row r="14" customFormat="false" ht="32" hidden="false" customHeight="true" outlineLevel="0" collapsed="false">
      <c r="A14" s="9" t="s">
        <v>46</v>
      </c>
      <c r="B14" s="9" t="s">
        <v>47</v>
      </c>
      <c r="C14" s="9" t="s">
        <v>33</v>
      </c>
      <c r="D14" s="10" t="s">
        <v>34</v>
      </c>
      <c r="E14" s="3" t="n">
        <v>46305</v>
      </c>
      <c r="F14" s="3" t="n">
        <v>46307</v>
      </c>
      <c r="G14" s="3" t="n">
        <v>46308</v>
      </c>
      <c r="H14" s="1" t="str">
        <f aca="false">IF(J14="","",IF(K14&lt;&gt;0,NA(),IF(D14&lt;&gt;"対象",D14,IF(F14="",IF(E14&lt;研修状況!$B$3,"期限超過","未修了"),IF(F14&gt;E14,"期限後修了","修了")))))</f>
        <v>期限後修了</v>
      </c>
      <c r="I14" s="1" t="n">
        <f aca="false">IF(J14="","",IF(K14&lt;&gt;0,NA(),IF(AND(D14="対象",F14&lt;&gt;""),1,0)))</f>
        <v>1</v>
      </c>
      <c r="J14" s="1" t="str">
        <f aca="false">IF(COUNTA(A14:G14)=0,"",IF(NOT(AND(ISTEXT(A14),LEN(A14)=8,EXACT(LEFT(A14,4),"ENR-"),ISNUMBER(FIND(MID(A14,5,1)&amp;"x","0x1x2x3x4x5x6x7x8x9x")),ISNUMBER(FIND(MID(A14,6,1)&amp;"x","0x1x2x3x4x5x6x7x8x9x")),ISNUMBER(FIND(MID(A14,7,1)&amp;"x","0x1x2x3x4x5x6x7x8x9x")),ISNUMBER(FIND(MID(A14,8,1)&amp;"x","0x1x2x3x4x5x6x7x8x9x")))),"IDはENR-と半角数字4桁",IF(COUNTIFS($A$8:$A$57,A14)&gt;1,"受講IDが重複",IF(NOT(AND(ISTEXT(B14),LEN(B14)=8,EXACT(LEFT(B14,4),"STF-"),ISNUMBER(FIND(MID(B14,5,1)&amp;"x","0x1x2x3x4x5x6x7x8x9x")),ISNUMBER(FIND(MID(B14,6,1)&amp;"x","0x1x2x3x4x5x6x7x8x9x")),ISNUMBER(FIND(MID(B14,7,1)&amp;"x","0x1x2x3x4x5x6x7x8x9x")),ISNUMBER(FIND(MID(B14,8,1)&amp;"x","0x1x2x3x4x5x6x7x8x9x")))),"対象者IDの形式を確認",IF(COUNTIFS(登録ID!$A$8:$A$27,B14)&lt;&gt;1,"対象者IDが未登録/重複",IF(NOT(AND(ISTEXT(C14),LEN(C14)=8,EXACT(LEFT(C14,4),"CRS-"),ISNUMBER(FIND(MID(C14,5,1)&amp;"x","0x1x2x3x4x5x6x7x8x9x")),ISNUMBER(FIND(MID(C14,6,1)&amp;"x","0x1x2x3x4x5x6x7x8x9x")),ISNUMBER(FIND(MID(C14,7,1)&amp;"x","0x1x2x3x4x5x6x7x8x9x")),ISNUMBER(FIND(MID(C14,8,1)&amp;"x","0x1x2x3x4x5x6x7x8x9x")))),"研修IDの形式を確認",IF(COUNTIFS(登録ID!$E$8:$E$17,C14)&lt;&gt;1,"研修IDが未登録/重複",IF(COUNTIFS($B$8:$B$57,B14,$C$8:$C$57,C14)&gt;1,"同じ対象者/研修が重複",IF(NOT(OR(D14="対象",D14="免除",D14="対象外",D14="未確認")),"対象区分を確認",IF(NOT(AND(ISNUMBER(G14),G14&gt;=43831,G14&lt;73051,G14=INT(G14))),"記録確認日は日付で必須",IF(G14&gt;研修状況!$B$3,"確認日が基準日より後",IF(AND(D14="対象",NOT(AND(ISNUMBER(E14),E14&gt;=43831,E14&lt;73051,E14=INT(E14)))),"対象の期限を確認",IF(AND(D14&lt;&gt;"対象",OR(E14&lt;&gt;"",F14&lt;&gt;"")),"対象以外は期限/修了日を空欄",IF(AND(D14="対象",F14&lt;&gt;"",NOT(AND(ISNUMBER(F14),F14&gt;=43831,F14&lt;73051,F14=INT(F14)))),"修了日を確認",IF(AND(F14&lt;&gt;"",F14&gt;G14),"修了日が確認日より後","確認済み")))))))))))))))</f>
        <v>確認済み</v>
      </c>
      <c r="K14" s="1" t="n">
        <f aca="false">IF(J14="","",IF(J14="確認済み",0,1))</f>
        <v>0</v>
      </c>
      <c r="L14" s="1" t="n">
        <f aca="false">IF(J14="","",IF(K14&lt;&gt;0,0,IF(AND(ISTEXT(H14),H14=IF(D14&lt;&gt;"対象",D14,IF(F14="",IF(E14&lt;研修状況!$B$3,"期限超過","未修了"),IF(F14&gt;E14,"期限後修了","修了"))),ISNUMBER(I14),I14=IF(AND(D14="対象",F14&lt;&gt;""),1,0)),0,1)))</f>
        <v>0</v>
      </c>
    </row>
    <row r="15" customFormat="false" ht="32" hidden="false" customHeight="true" outlineLevel="0" collapsed="false">
      <c r="A15" s="9"/>
      <c r="B15" s="9"/>
      <c r="C15" s="9"/>
      <c r="D15" s="10"/>
      <c r="E15" s="3"/>
      <c r="F15" s="3"/>
      <c r="G15" s="3"/>
      <c r="H15" s="1" t="str">
        <f aca="false">IF(J15="","",IF(K15&lt;&gt;0,NA(),IF(D15&lt;&gt;"対象",D15,IF(F15="",IF(E15&lt;研修状況!$B$3,"期限超過","未修了"),IF(F15&gt;E15,"期限後修了","修了")))))</f>
        <v/>
      </c>
      <c r="I15" s="1" t="str">
        <f aca="false">IF(J15="","",IF(K15&lt;&gt;0,NA(),IF(AND(D15="対象",F15&lt;&gt;""),1,0)))</f>
        <v/>
      </c>
      <c r="J15" s="1" t="str">
        <f aca="false">IF(COUNTA(A15:G15)=0,"",IF(NOT(AND(ISTEXT(A15),LEN(A15)=8,EXACT(LEFT(A15,4),"ENR-"),ISNUMBER(FIND(MID(A15,5,1)&amp;"x","0x1x2x3x4x5x6x7x8x9x")),ISNUMBER(FIND(MID(A15,6,1)&amp;"x","0x1x2x3x4x5x6x7x8x9x")),ISNUMBER(FIND(MID(A15,7,1)&amp;"x","0x1x2x3x4x5x6x7x8x9x")),ISNUMBER(FIND(MID(A15,8,1)&amp;"x","0x1x2x3x4x5x6x7x8x9x")))),"IDはENR-と半角数字4桁",IF(COUNTIFS($A$8:$A$57,A15)&gt;1,"受講IDが重複",IF(NOT(AND(ISTEXT(B15),LEN(B15)=8,EXACT(LEFT(B15,4),"STF-"),ISNUMBER(FIND(MID(B15,5,1)&amp;"x","0x1x2x3x4x5x6x7x8x9x")),ISNUMBER(FIND(MID(B15,6,1)&amp;"x","0x1x2x3x4x5x6x7x8x9x")),ISNUMBER(FIND(MID(B15,7,1)&amp;"x","0x1x2x3x4x5x6x7x8x9x")),ISNUMBER(FIND(MID(B15,8,1)&amp;"x","0x1x2x3x4x5x6x7x8x9x")))),"対象者IDの形式を確認",IF(COUNTIFS(登録ID!$A$8:$A$27,B15)&lt;&gt;1,"対象者IDが未登録/重複",IF(NOT(AND(ISTEXT(C15),LEN(C15)=8,EXACT(LEFT(C15,4),"CRS-"),ISNUMBER(FIND(MID(C15,5,1)&amp;"x","0x1x2x3x4x5x6x7x8x9x")),ISNUMBER(FIND(MID(C15,6,1)&amp;"x","0x1x2x3x4x5x6x7x8x9x")),ISNUMBER(FIND(MID(C15,7,1)&amp;"x","0x1x2x3x4x5x6x7x8x9x")),ISNUMBER(FIND(MID(C15,8,1)&amp;"x","0x1x2x3x4x5x6x7x8x9x")))),"研修IDの形式を確認",IF(COUNTIFS(登録ID!$E$8:$E$17,C15)&lt;&gt;1,"研修IDが未登録/重複",IF(COUNTIFS($B$8:$B$57,B15,$C$8:$C$57,C15)&gt;1,"同じ対象者/研修が重複",IF(NOT(OR(D15="対象",D15="免除",D15="対象外",D15="未確認")),"対象区分を確認",IF(NOT(AND(ISNUMBER(G15),G15&gt;=43831,G15&lt;73051,G15=INT(G15))),"記録確認日は日付で必須",IF(G15&gt;研修状況!$B$3,"確認日が基準日より後",IF(AND(D15="対象",NOT(AND(ISNUMBER(E15),E15&gt;=43831,E15&lt;73051,E15=INT(E15)))),"対象の期限を確認",IF(AND(D15&lt;&gt;"対象",OR(E15&lt;&gt;"",F15&lt;&gt;"")),"対象以外は期限/修了日を空欄",IF(AND(D15="対象",F15&lt;&gt;"",NOT(AND(ISNUMBER(F15),F15&gt;=43831,F15&lt;73051,F15=INT(F15)))),"修了日を確認",IF(AND(F15&lt;&gt;"",F15&gt;G15),"修了日が確認日より後","確認済み")))))))))))))))</f>
        <v/>
      </c>
      <c r="K15" s="1" t="str">
        <f aca="false">IF(J15="","",IF(J15="確認済み",0,1))</f>
        <v/>
      </c>
      <c r="L15" s="1" t="str">
        <f aca="false">IF(J15="","",IF(K15&lt;&gt;0,0,IF(AND(ISTEXT(H15),H15=IF(D15&lt;&gt;"対象",D15,IF(F15="",IF(E15&lt;研修状況!$B$3,"期限超過","未修了"),IF(F15&gt;E15,"期限後修了","修了"))),ISNUMBER(I15),I15=IF(AND(D15="対象",F15&lt;&gt;""),1,0)),0,1)))</f>
        <v/>
      </c>
    </row>
    <row r="16" customFormat="false" ht="32" hidden="false" customHeight="true" outlineLevel="0" collapsed="false">
      <c r="A16" s="9"/>
      <c r="B16" s="9"/>
      <c r="C16" s="9"/>
      <c r="D16" s="10"/>
      <c r="E16" s="3"/>
      <c r="F16" s="3"/>
      <c r="G16" s="3"/>
      <c r="H16" s="1" t="str">
        <f aca="false">IF(J16="","",IF(K16&lt;&gt;0,NA(),IF(D16&lt;&gt;"対象",D16,IF(F16="",IF(E16&lt;研修状況!$B$3,"期限超過","未修了"),IF(F16&gt;E16,"期限後修了","修了")))))</f>
        <v/>
      </c>
      <c r="I16" s="1" t="str">
        <f aca="false">IF(J16="","",IF(K16&lt;&gt;0,NA(),IF(AND(D16="対象",F16&lt;&gt;""),1,0)))</f>
        <v/>
      </c>
      <c r="J16" s="1" t="str">
        <f aca="false">IF(COUNTA(A16:G16)=0,"",IF(NOT(AND(ISTEXT(A16),LEN(A16)=8,EXACT(LEFT(A16,4),"ENR-"),ISNUMBER(FIND(MID(A16,5,1)&amp;"x","0x1x2x3x4x5x6x7x8x9x")),ISNUMBER(FIND(MID(A16,6,1)&amp;"x","0x1x2x3x4x5x6x7x8x9x")),ISNUMBER(FIND(MID(A16,7,1)&amp;"x","0x1x2x3x4x5x6x7x8x9x")),ISNUMBER(FIND(MID(A16,8,1)&amp;"x","0x1x2x3x4x5x6x7x8x9x")))),"IDはENR-と半角数字4桁",IF(COUNTIFS($A$8:$A$57,A16)&gt;1,"受講IDが重複",IF(NOT(AND(ISTEXT(B16),LEN(B16)=8,EXACT(LEFT(B16,4),"STF-"),ISNUMBER(FIND(MID(B16,5,1)&amp;"x","0x1x2x3x4x5x6x7x8x9x")),ISNUMBER(FIND(MID(B16,6,1)&amp;"x","0x1x2x3x4x5x6x7x8x9x")),ISNUMBER(FIND(MID(B16,7,1)&amp;"x","0x1x2x3x4x5x6x7x8x9x")),ISNUMBER(FIND(MID(B16,8,1)&amp;"x","0x1x2x3x4x5x6x7x8x9x")))),"対象者IDの形式を確認",IF(COUNTIFS(登録ID!$A$8:$A$27,B16)&lt;&gt;1,"対象者IDが未登録/重複",IF(NOT(AND(ISTEXT(C16),LEN(C16)=8,EXACT(LEFT(C16,4),"CRS-"),ISNUMBER(FIND(MID(C16,5,1)&amp;"x","0x1x2x3x4x5x6x7x8x9x")),ISNUMBER(FIND(MID(C16,6,1)&amp;"x","0x1x2x3x4x5x6x7x8x9x")),ISNUMBER(FIND(MID(C16,7,1)&amp;"x","0x1x2x3x4x5x6x7x8x9x")),ISNUMBER(FIND(MID(C16,8,1)&amp;"x","0x1x2x3x4x5x6x7x8x9x")))),"研修IDの形式を確認",IF(COUNTIFS(登録ID!$E$8:$E$17,C16)&lt;&gt;1,"研修IDが未登録/重複",IF(COUNTIFS($B$8:$B$57,B16,$C$8:$C$57,C16)&gt;1,"同じ対象者/研修が重複",IF(NOT(OR(D16="対象",D16="免除",D16="対象外",D16="未確認")),"対象区分を確認",IF(NOT(AND(ISNUMBER(G16),G16&gt;=43831,G16&lt;73051,G16=INT(G16))),"記録確認日は日付で必須",IF(G16&gt;研修状況!$B$3,"確認日が基準日より後",IF(AND(D16="対象",NOT(AND(ISNUMBER(E16),E16&gt;=43831,E16&lt;73051,E16=INT(E16)))),"対象の期限を確認",IF(AND(D16&lt;&gt;"対象",OR(E16&lt;&gt;"",F16&lt;&gt;"")),"対象以外は期限/修了日を空欄",IF(AND(D16="対象",F16&lt;&gt;"",NOT(AND(ISNUMBER(F16),F16&gt;=43831,F16&lt;73051,F16=INT(F16)))),"修了日を確認",IF(AND(F16&lt;&gt;"",F16&gt;G16),"修了日が確認日より後","確認済み")))))))))))))))</f>
        <v/>
      </c>
      <c r="K16" s="1" t="str">
        <f aca="false">IF(J16="","",IF(J16="確認済み",0,1))</f>
        <v/>
      </c>
      <c r="L16" s="1" t="str">
        <f aca="false">IF(J16="","",IF(K16&lt;&gt;0,0,IF(AND(ISTEXT(H16),H16=IF(D16&lt;&gt;"対象",D16,IF(F16="",IF(E16&lt;研修状況!$B$3,"期限超過","未修了"),IF(F16&gt;E16,"期限後修了","修了"))),ISNUMBER(I16),I16=IF(AND(D16="対象",F16&lt;&gt;""),1,0)),0,1)))</f>
        <v/>
      </c>
    </row>
    <row r="17" customFormat="false" ht="32" hidden="false" customHeight="true" outlineLevel="0" collapsed="false">
      <c r="A17" s="9"/>
      <c r="B17" s="9"/>
      <c r="C17" s="9"/>
      <c r="D17" s="10"/>
      <c r="E17" s="3"/>
      <c r="F17" s="3"/>
      <c r="G17" s="3"/>
      <c r="H17" s="1" t="str">
        <f aca="false">IF(J17="","",IF(K17&lt;&gt;0,NA(),IF(D17&lt;&gt;"対象",D17,IF(F17="",IF(E17&lt;研修状況!$B$3,"期限超過","未修了"),IF(F17&gt;E17,"期限後修了","修了")))))</f>
        <v/>
      </c>
      <c r="I17" s="1" t="str">
        <f aca="false">IF(J17="","",IF(K17&lt;&gt;0,NA(),IF(AND(D17="対象",F17&lt;&gt;""),1,0)))</f>
        <v/>
      </c>
      <c r="J17" s="1" t="str">
        <f aca="false">IF(COUNTA(A17:G17)=0,"",IF(NOT(AND(ISTEXT(A17),LEN(A17)=8,EXACT(LEFT(A17,4),"ENR-"),ISNUMBER(FIND(MID(A17,5,1)&amp;"x","0x1x2x3x4x5x6x7x8x9x")),ISNUMBER(FIND(MID(A17,6,1)&amp;"x","0x1x2x3x4x5x6x7x8x9x")),ISNUMBER(FIND(MID(A17,7,1)&amp;"x","0x1x2x3x4x5x6x7x8x9x")),ISNUMBER(FIND(MID(A17,8,1)&amp;"x","0x1x2x3x4x5x6x7x8x9x")))),"IDはENR-と半角数字4桁",IF(COUNTIFS($A$8:$A$57,A17)&gt;1,"受講IDが重複",IF(NOT(AND(ISTEXT(B17),LEN(B17)=8,EXACT(LEFT(B17,4),"STF-"),ISNUMBER(FIND(MID(B17,5,1)&amp;"x","0x1x2x3x4x5x6x7x8x9x")),ISNUMBER(FIND(MID(B17,6,1)&amp;"x","0x1x2x3x4x5x6x7x8x9x")),ISNUMBER(FIND(MID(B17,7,1)&amp;"x","0x1x2x3x4x5x6x7x8x9x")),ISNUMBER(FIND(MID(B17,8,1)&amp;"x","0x1x2x3x4x5x6x7x8x9x")))),"対象者IDの形式を確認",IF(COUNTIFS(登録ID!$A$8:$A$27,B17)&lt;&gt;1,"対象者IDが未登録/重複",IF(NOT(AND(ISTEXT(C17),LEN(C17)=8,EXACT(LEFT(C17,4),"CRS-"),ISNUMBER(FIND(MID(C17,5,1)&amp;"x","0x1x2x3x4x5x6x7x8x9x")),ISNUMBER(FIND(MID(C17,6,1)&amp;"x","0x1x2x3x4x5x6x7x8x9x")),ISNUMBER(FIND(MID(C17,7,1)&amp;"x","0x1x2x3x4x5x6x7x8x9x")),ISNUMBER(FIND(MID(C17,8,1)&amp;"x","0x1x2x3x4x5x6x7x8x9x")))),"研修IDの形式を確認",IF(COUNTIFS(登録ID!$E$8:$E$17,C17)&lt;&gt;1,"研修IDが未登録/重複",IF(COUNTIFS($B$8:$B$57,B17,$C$8:$C$57,C17)&gt;1,"同じ対象者/研修が重複",IF(NOT(OR(D17="対象",D17="免除",D17="対象外",D17="未確認")),"対象区分を確認",IF(NOT(AND(ISNUMBER(G17),G17&gt;=43831,G17&lt;73051,G17=INT(G17))),"記録確認日は日付で必須",IF(G17&gt;研修状況!$B$3,"確認日が基準日より後",IF(AND(D17="対象",NOT(AND(ISNUMBER(E17),E17&gt;=43831,E17&lt;73051,E17=INT(E17)))),"対象の期限を確認",IF(AND(D17&lt;&gt;"対象",OR(E17&lt;&gt;"",F17&lt;&gt;"")),"対象以外は期限/修了日を空欄",IF(AND(D17="対象",F17&lt;&gt;"",NOT(AND(ISNUMBER(F17),F17&gt;=43831,F17&lt;73051,F17=INT(F17)))),"修了日を確認",IF(AND(F17&lt;&gt;"",F17&gt;G17),"修了日が確認日より後","確認済み")))))))))))))))</f>
        <v/>
      </c>
      <c r="K17" s="1" t="str">
        <f aca="false">IF(J17="","",IF(J17="確認済み",0,1))</f>
        <v/>
      </c>
      <c r="L17" s="1" t="str">
        <f aca="false">IF(J17="","",IF(K17&lt;&gt;0,0,IF(AND(ISTEXT(H17),H17=IF(D17&lt;&gt;"対象",D17,IF(F17="",IF(E17&lt;研修状況!$B$3,"期限超過","未修了"),IF(F17&gt;E17,"期限後修了","修了"))),ISNUMBER(I17),I17=IF(AND(D17="対象",F17&lt;&gt;""),1,0)),0,1)))</f>
        <v/>
      </c>
    </row>
    <row r="18" customFormat="false" ht="32" hidden="false" customHeight="true" outlineLevel="0" collapsed="false">
      <c r="A18" s="9"/>
      <c r="B18" s="9"/>
      <c r="C18" s="9"/>
      <c r="D18" s="10"/>
      <c r="E18" s="3"/>
      <c r="F18" s="3"/>
      <c r="G18" s="3"/>
      <c r="H18" s="1" t="str">
        <f aca="false">IF(J18="","",IF(K18&lt;&gt;0,NA(),IF(D18&lt;&gt;"対象",D18,IF(F18="",IF(E18&lt;研修状況!$B$3,"期限超過","未修了"),IF(F18&gt;E18,"期限後修了","修了")))))</f>
        <v/>
      </c>
      <c r="I18" s="1" t="str">
        <f aca="false">IF(J18="","",IF(K18&lt;&gt;0,NA(),IF(AND(D18="対象",F18&lt;&gt;""),1,0)))</f>
        <v/>
      </c>
      <c r="J18" s="1" t="str">
        <f aca="false">IF(COUNTA(A18:G18)=0,"",IF(NOT(AND(ISTEXT(A18),LEN(A18)=8,EXACT(LEFT(A18,4),"ENR-"),ISNUMBER(FIND(MID(A18,5,1)&amp;"x","0x1x2x3x4x5x6x7x8x9x")),ISNUMBER(FIND(MID(A18,6,1)&amp;"x","0x1x2x3x4x5x6x7x8x9x")),ISNUMBER(FIND(MID(A18,7,1)&amp;"x","0x1x2x3x4x5x6x7x8x9x")),ISNUMBER(FIND(MID(A18,8,1)&amp;"x","0x1x2x3x4x5x6x7x8x9x")))),"IDはENR-と半角数字4桁",IF(COUNTIFS($A$8:$A$57,A18)&gt;1,"受講IDが重複",IF(NOT(AND(ISTEXT(B18),LEN(B18)=8,EXACT(LEFT(B18,4),"STF-"),ISNUMBER(FIND(MID(B18,5,1)&amp;"x","0x1x2x3x4x5x6x7x8x9x")),ISNUMBER(FIND(MID(B18,6,1)&amp;"x","0x1x2x3x4x5x6x7x8x9x")),ISNUMBER(FIND(MID(B18,7,1)&amp;"x","0x1x2x3x4x5x6x7x8x9x")),ISNUMBER(FIND(MID(B18,8,1)&amp;"x","0x1x2x3x4x5x6x7x8x9x")))),"対象者IDの形式を確認",IF(COUNTIFS(登録ID!$A$8:$A$27,B18)&lt;&gt;1,"対象者IDが未登録/重複",IF(NOT(AND(ISTEXT(C18),LEN(C18)=8,EXACT(LEFT(C18,4),"CRS-"),ISNUMBER(FIND(MID(C18,5,1)&amp;"x","0x1x2x3x4x5x6x7x8x9x")),ISNUMBER(FIND(MID(C18,6,1)&amp;"x","0x1x2x3x4x5x6x7x8x9x")),ISNUMBER(FIND(MID(C18,7,1)&amp;"x","0x1x2x3x4x5x6x7x8x9x")),ISNUMBER(FIND(MID(C18,8,1)&amp;"x","0x1x2x3x4x5x6x7x8x9x")))),"研修IDの形式を確認",IF(COUNTIFS(登録ID!$E$8:$E$17,C18)&lt;&gt;1,"研修IDが未登録/重複",IF(COUNTIFS($B$8:$B$57,B18,$C$8:$C$57,C18)&gt;1,"同じ対象者/研修が重複",IF(NOT(OR(D18="対象",D18="免除",D18="対象外",D18="未確認")),"対象区分を確認",IF(NOT(AND(ISNUMBER(G18),G18&gt;=43831,G18&lt;73051,G18=INT(G18))),"記録確認日は日付で必須",IF(G18&gt;研修状況!$B$3,"確認日が基準日より後",IF(AND(D18="対象",NOT(AND(ISNUMBER(E18),E18&gt;=43831,E18&lt;73051,E18=INT(E18)))),"対象の期限を確認",IF(AND(D18&lt;&gt;"対象",OR(E18&lt;&gt;"",F18&lt;&gt;"")),"対象以外は期限/修了日を空欄",IF(AND(D18="対象",F18&lt;&gt;"",NOT(AND(ISNUMBER(F18),F18&gt;=43831,F18&lt;73051,F18=INT(F18)))),"修了日を確認",IF(AND(F18&lt;&gt;"",F18&gt;G18),"修了日が確認日より後","確認済み")))))))))))))))</f>
        <v/>
      </c>
      <c r="K18" s="1" t="str">
        <f aca="false">IF(J18="","",IF(J18="確認済み",0,1))</f>
        <v/>
      </c>
      <c r="L18" s="1" t="str">
        <f aca="false">IF(J18="","",IF(K18&lt;&gt;0,0,IF(AND(ISTEXT(H18),H18=IF(D18&lt;&gt;"対象",D18,IF(F18="",IF(E18&lt;研修状況!$B$3,"期限超過","未修了"),IF(F18&gt;E18,"期限後修了","修了"))),ISNUMBER(I18),I18=IF(AND(D18="対象",F18&lt;&gt;""),1,0)),0,1)))</f>
        <v/>
      </c>
    </row>
    <row r="19" customFormat="false" ht="32" hidden="false" customHeight="true" outlineLevel="0" collapsed="false">
      <c r="A19" s="9"/>
      <c r="B19" s="9"/>
      <c r="C19" s="9"/>
      <c r="D19" s="10"/>
      <c r="E19" s="3"/>
      <c r="F19" s="3"/>
      <c r="G19" s="3"/>
      <c r="H19" s="1" t="str">
        <f aca="false">IF(J19="","",IF(K19&lt;&gt;0,NA(),IF(D19&lt;&gt;"対象",D19,IF(F19="",IF(E19&lt;研修状況!$B$3,"期限超過","未修了"),IF(F19&gt;E19,"期限後修了","修了")))))</f>
        <v/>
      </c>
      <c r="I19" s="1" t="str">
        <f aca="false">IF(J19="","",IF(K19&lt;&gt;0,NA(),IF(AND(D19="対象",F19&lt;&gt;""),1,0)))</f>
        <v/>
      </c>
      <c r="J19" s="1" t="str">
        <f aca="false">IF(COUNTA(A19:G19)=0,"",IF(NOT(AND(ISTEXT(A19),LEN(A19)=8,EXACT(LEFT(A19,4),"ENR-"),ISNUMBER(FIND(MID(A19,5,1)&amp;"x","0x1x2x3x4x5x6x7x8x9x")),ISNUMBER(FIND(MID(A19,6,1)&amp;"x","0x1x2x3x4x5x6x7x8x9x")),ISNUMBER(FIND(MID(A19,7,1)&amp;"x","0x1x2x3x4x5x6x7x8x9x")),ISNUMBER(FIND(MID(A19,8,1)&amp;"x","0x1x2x3x4x5x6x7x8x9x")))),"IDはENR-と半角数字4桁",IF(COUNTIFS($A$8:$A$57,A19)&gt;1,"受講IDが重複",IF(NOT(AND(ISTEXT(B19),LEN(B19)=8,EXACT(LEFT(B19,4),"STF-"),ISNUMBER(FIND(MID(B19,5,1)&amp;"x","0x1x2x3x4x5x6x7x8x9x")),ISNUMBER(FIND(MID(B19,6,1)&amp;"x","0x1x2x3x4x5x6x7x8x9x")),ISNUMBER(FIND(MID(B19,7,1)&amp;"x","0x1x2x3x4x5x6x7x8x9x")),ISNUMBER(FIND(MID(B19,8,1)&amp;"x","0x1x2x3x4x5x6x7x8x9x")))),"対象者IDの形式を確認",IF(COUNTIFS(登録ID!$A$8:$A$27,B19)&lt;&gt;1,"対象者IDが未登録/重複",IF(NOT(AND(ISTEXT(C19),LEN(C19)=8,EXACT(LEFT(C19,4),"CRS-"),ISNUMBER(FIND(MID(C19,5,1)&amp;"x","0x1x2x3x4x5x6x7x8x9x")),ISNUMBER(FIND(MID(C19,6,1)&amp;"x","0x1x2x3x4x5x6x7x8x9x")),ISNUMBER(FIND(MID(C19,7,1)&amp;"x","0x1x2x3x4x5x6x7x8x9x")),ISNUMBER(FIND(MID(C19,8,1)&amp;"x","0x1x2x3x4x5x6x7x8x9x")))),"研修IDの形式を確認",IF(COUNTIFS(登録ID!$E$8:$E$17,C19)&lt;&gt;1,"研修IDが未登録/重複",IF(COUNTIFS($B$8:$B$57,B19,$C$8:$C$57,C19)&gt;1,"同じ対象者/研修が重複",IF(NOT(OR(D19="対象",D19="免除",D19="対象外",D19="未確認")),"対象区分を確認",IF(NOT(AND(ISNUMBER(G19),G19&gt;=43831,G19&lt;73051,G19=INT(G19))),"記録確認日は日付で必須",IF(G19&gt;研修状況!$B$3,"確認日が基準日より後",IF(AND(D19="対象",NOT(AND(ISNUMBER(E19),E19&gt;=43831,E19&lt;73051,E19=INT(E19)))),"対象の期限を確認",IF(AND(D19&lt;&gt;"対象",OR(E19&lt;&gt;"",F19&lt;&gt;"")),"対象以外は期限/修了日を空欄",IF(AND(D19="対象",F19&lt;&gt;"",NOT(AND(ISNUMBER(F19),F19&gt;=43831,F19&lt;73051,F19=INT(F19)))),"修了日を確認",IF(AND(F19&lt;&gt;"",F19&gt;G19),"修了日が確認日より後","確認済み")))))))))))))))</f>
        <v/>
      </c>
      <c r="K19" s="1" t="str">
        <f aca="false">IF(J19="","",IF(J19="確認済み",0,1))</f>
        <v/>
      </c>
      <c r="L19" s="1" t="str">
        <f aca="false">IF(J19="","",IF(K19&lt;&gt;0,0,IF(AND(ISTEXT(H19),H19=IF(D19&lt;&gt;"対象",D19,IF(F19="",IF(E19&lt;研修状況!$B$3,"期限超過","未修了"),IF(F19&gt;E19,"期限後修了","修了"))),ISNUMBER(I19),I19=IF(AND(D19="対象",F19&lt;&gt;""),1,0)),0,1)))</f>
        <v/>
      </c>
    </row>
    <row r="20" customFormat="false" ht="32" hidden="false" customHeight="true" outlineLevel="0" collapsed="false">
      <c r="A20" s="9"/>
      <c r="B20" s="9"/>
      <c r="C20" s="9"/>
      <c r="D20" s="10"/>
      <c r="E20" s="3"/>
      <c r="F20" s="3"/>
      <c r="G20" s="3"/>
      <c r="H20" s="1" t="str">
        <f aca="false">IF(J20="","",IF(K20&lt;&gt;0,NA(),IF(D20&lt;&gt;"対象",D20,IF(F20="",IF(E20&lt;研修状況!$B$3,"期限超過","未修了"),IF(F20&gt;E20,"期限後修了","修了")))))</f>
        <v/>
      </c>
      <c r="I20" s="1" t="str">
        <f aca="false">IF(J20="","",IF(K20&lt;&gt;0,NA(),IF(AND(D20="対象",F20&lt;&gt;""),1,0)))</f>
        <v/>
      </c>
      <c r="J20" s="1" t="str">
        <f aca="false">IF(COUNTA(A20:G20)=0,"",IF(NOT(AND(ISTEXT(A20),LEN(A20)=8,EXACT(LEFT(A20,4),"ENR-"),ISNUMBER(FIND(MID(A20,5,1)&amp;"x","0x1x2x3x4x5x6x7x8x9x")),ISNUMBER(FIND(MID(A20,6,1)&amp;"x","0x1x2x3x4x5x6x7x8x9x")),ISNUMBER(FIND(MID(A20,7,1)&amp;"x","0x1x2x3x4x5x6x7x8x9x")),ISNUMBER(FIND(MID(A20,8,1)&amp;"x","0x1x2x3x4x5x6x7x8x9x")))),"IDはENR-と半角数字4桁",IF(COUNTIFS($A$8:$A$57,A20)&gt;1,"受講IDが重複",IF(NOT(AND(ISTEXT(B20),LEN(B20)=8,EXACT(LEFT(B20,4),"STF-"),ISNUMBER(FIND(MID(B20,5,1)&amp;"x","0x1x2x3x4x5x6x7x8x9x")),ISNUMBER(FIND(MID(B20,6,1)&amp;"x","0x1x2x3x4x5x6x7x8x9x")),ISNUMBER(FIND(MID(B20,7,1)&amp;"x","0x1x2x3x4x5x6x7x8x9x")),ISNUMBER(FIND(MID(B20,8,1)&amp;"x","0x1x2x3x4x5x6x7x8x9x")))),"対象者IDの形式を確認",IF(COUNTIFS(登録ID!$A$8:$A$27,B20)&lt;&gt;1,"対象者IDが未登録/重複",IF(NOT(AND(ISTEXT(C20),LEN(C20)=8,EXACT(LEFT(C20,4),"CRS-"),ISNUMBER(FIND(MID(C20,5,1)&amp;"x","0x1x2x3x4x5x6x7x8x9x")),ISNUMBER(FIND(MID(C20,6,1)&amp;"x","0x1x2x3x4x5x6x7x8x9x")),ISNUMBER(FIND(MID(C20,7,1)&amp;"x","0x1x2x3x4x5x6x7x8x9x")),ISNUMBER(FIND(MID(C20,8,1)&amp;"x","0x1x2x3x4x5x6x7x8x9x")))),"研修IDの形式を確認",IF(COUNTIFS(登録ID!$E$8:$E$17,C20)&lt;&gt;1,"研修IDが未登録/重複",IF(COUNTIFS($B$8:$B$57,B20,$C$8:$C$57,C20)&gt;1,"同じ対象者/研修が重複",IF(NOT(OR(D20="対象",D20="免除",D20="対象外",D20="未確認")),"対象区分を確認",IF(NOT(AND(ISNUMBER(G20),G20&gt;=43831,G20&lt;73051,G20=INT(G20))),"記録確認日は日付で必須",IF(G20&gt;研修状況!$B$3,"確認日が基準日より後",IF(AND(D20="対象",NOT(AND(ISNUMBER(E20),E20&gt;=43831,E20&lt;73051,E20=INT(E20)))),"対象の期限を確認",IF(AND(D20&lt;&gt;"対象",OR(E20&lt;&gt;"",F20&lt;&gt;"")),"対象以外は期限/修了日を空欄",IF(AND(D20="対象",F20&lt;&gt;"",NOT(AND(ISNUMBER(F20),F20&gt;=43831,F20&lt;73051,F20=INT(F20)))),"修了日を確認",IF(AND(F20&lt;&gt;"",F20&gt;G20),"修了日が確認日より後","確認済み")))))))))))))))</f>
        <v/>
      </c>
      <c r="K20" s="1" t="str">
        <f aca="false">IF(J20="","",IF(J20="確認済み",0,1))</f>
        <v/>
      </c>
      <c r="L20" s="1" t="str">
        <f aca="false">IF(J20="","",IF(K20&lt;&gt;0,0,IF(AND(ISTEXT(H20),H20=IF(D20&lt;&gt;"対象",D20,IF(F20="",IF(E20&lt;研修状況!$B$3,"期限超過","未修了"),IF(F20&gt;E20,"期限後修了","修了"))),ISNUMBER(I20),I20=IF(AND(D20="対象",F20&lt;&gt;""),1,0)),0,1)))</f>
        <v/>
      </c>
    </row>
    <row r="21" customFormat="false" ht="32" hidden="false" customHeight="true" outlineLevel="0" collapsed="false">
      <c r="A21" s="9"/>
      <c r="B21" s="9"/>
      <c r="C21" s="9"/>
      <c r="D21" s="10"/>
      <c r="E21" s="3"/>
      <c r="F21" s="3"/>
      <c r="G21" s="3"/>
      <c r="H21" s="1" t="str">
        <f aca="false">IF(J21="","",IF(K21&lt;&gt;0,NA(),IF(D21&lt;&gt;"対象",D21,IF(F21="",IF(E21&lt;研修状況!$B$3,"期限超過","未修了"),IF(F21&gt;E21,"期限後修了","修了")))))</f>
        <v/>
      </c>
      <c r="I21" s="1" t="str">
        <f aca="false">IF(J21="","",IF(K21&lt;&gt;0,NA(),IF(AND(D21="対象",F21&lt;&gt;""),1,0)))</f>
        <v/>
      </c>
      <c r="J21" s="1" t="str">
        <f aca="false">IF(COUNTA(A21:G21)=0,"",IF(NOT(AND(ISTEXT(A21),LEN(A21)=8,EXACT(LEFT(A21,4),"ENR-"),ISNUMBER(FIND(MID(A21,5,1)&amp;"x","0x1x2x3x4x5x6x7x8x9x")),ISNUMBER(FIND(MID(A21,6,1)&amp;"x","0x1x2x3x4x5x6x7x8x9x")),ISNUMBER(FIND(MID(A21,7,1)&amp;"x","0x1x2x3x4x5x6x7x8x9x")),ISNUMBER(FIND(MID(A21,8,1)&amp;"x","0x1x2x3x4x5x6x7x8x9x")))),"IDはENR-と半角数字4桁",IF(COUNTIFS($A$8:$A$57,A21)&gt;1,"受講IDが重複",IF(NOT(AND(ISTEXT(B21),LEN(B21)=8,EXACT(LEFT(B21,4),"STF-"),ISNUMBER(FIND(MID(B21,5,1)&amp;"x","0x1x2x3x4x5x6x7x8x9x")),ISNUMBER(FIND(MID(B21,6,1)&amp;"x","0x1x2x3x4x5x6x7x8x9x")),ISNUMBER(FIND(MID(B21,7,1)&amp;"x","0x1x2x3x4x5x6x7x8x9x")),ISNUMBER(FIND(MID(B21,8,1)&amp;"x","0x1x2x3x4x5x6x7x8x9x")))),"対象者IDの形式を確認",IF(COUNTIFS(登録ID!$A$8:$A$27,B21)&lt;&gt;1,"対象者IDが未登録/重複",IF(NOT(AND(ISTEXT(C21),LEN(C21)=8,EXACT(LEFT(C21,4),"CRS-"),ISNUMBER(FIND(MID(C21,5,1)&amp;"x","0x1x2x3x4x5x6x7x8x9x")),ISNUMBER(FIND(MID(C21,6,1)&amp;"x","0x1x2x3x4x5x6x7x8x9x")),ISNUMBER(FIND(MID(C21,7,1)&amp;"x","0x1x2x3x4x5x6x7x8x9x")),ISNUMBER(FIND(MID(C21,8,1)&amp;"x","0x1x2x3x4x5x6x7x8x9x")))),"研修IDの形式を確認",IF(COUNTIFS(登録ID!$E$8:$E$17,C21)&lt;&gt;1,"研修IDが未登録/重複",IF(COUNTIFS($B$8:$B$57,B21,$C$8:$C$57,C21)&gt;1,"同じ対象者/研修が重複",IF(NOT(OR(D21="対象",D21="免除",D21="対象外",D21="未確認")),"対象区分を確認",IF(NOT(AND(ISNUMBER(G21),G21&gt;=43831,G21&lt;73051,G21=INT(G21))),"記録確認日は日付で必須",IF(G21&gt;研修状況!$B$3,"確認日が基準日より後",IF(AND(D21="対象",NOT(AND(ISNUMBER(E21),E21&gt;=43831,E21&lt;73051,E21=INT(E21)))),"対象の期限を確認",IF(AND(D21&lt;&gt;"対象",OR(E21&lt;&gt;"",F21&lt;&gt;"")),"対象以外は期限/修了日を空欄",IF(AND(D21="対象",F21&lt;&gt;"",NOT(AND(ISNUMBER(F21),F21&gt;=43831,F21&lt;73051,F21=INT(F21)))),"修了日を確認",IF(AND(F21&lt;&gt;"",F21&gt;G21),"修了日が確認日より後","確認済み")))))))))))))))</f>
        <v/>
      </c>
      <c r="K21" s="1" t="str">
        <f aca="false">IF(J21="","",IF(J21="確認済み",0,1))</f>
        <v/>
      </c>
      <c r="L21" s="1" t="str">
        <f aca="false">IF(J21="","",IF(K21&lt;&gt;0,0,IF(AND(ISTEXT(H21),H21=IF(D21&lt;&gt;"対象",D21,IF(F21="",IF(E21&lt;研修状況!$B$3,"期限超過","未修了"),IF(F21&gt;E21,"期限後修了","修了"))),ISNUMBER(I21),I21=IF(AND(D21="対象",F21&lt;&gt;""),1,0)),0,1)))</f>
        <v/>
      </c>
    </row>
    <row r="22" customFormat="false" ht="32" hidden="false" customHeight="true" outlineLevel="0" collapsed="false">
      <c r="A22" s="9"/>
      <c r="B22" s="9"/>
      <c r="C22" s="9"/>
      <c r="D22" s="10"/>
      <c r="E22" s="3"/>
      <c r="F22" s="3"/>
      <c r="G22" s="3"/>
      <c r="H22" s="1" t="str">
        <f aca="false">IF(J22="","",IF(K22&lt;&gt;0,NA(),IF(D22&lt;&gt;"対象",D22,IF(F22="",IF(E22&lt;研修状況!$B$3,"期限超過","未修了"),IF(F22&gt;E22,"期限後修了","修了")))))</f>
        <v/>
      </c>
      <c r="I22" s="1" t="str">
        <f aca="false">IF(J22="","",IF(K22&lt;&gt;0,NA(),IF(AND(D22="対象",F22&lt;&gt;""),1,0)))</f>
        <v/>
      </c>
      <c r="J22" s="1" t="str">
        <f aca="false">IF(COUNTA(A22:G22)=0,"",IF(NOT(AND(ISTEXT(A22),LEN(A22)=8,EXACT(LEFT(A22,4),"ENR-"),ISNUMBER(FIND(MID(A22,5,1)&amp;"x","0x1x2x3x4x5x6x7x8x9x")),ISNUMBER(FIND(MID(A22,6,1)&amp;"x","0x1x2x3x4x5x6x7x8x9x")),ISNUMBER(FIND(MID(A22,7,1)&amp;"x","0x1x2x3x4x5x6x7x8x9x")),ISNUMBER(FIND(MID(A22,8,1)&amp;"x","0x1x2x3x4x5x6x7x8x9x")))),"IDはENR-と半角数字4桁",IF(COUNTIFS($A$8:$A$57,A22)&gt;1,"受講IDが重複",IF(NOT(AND(ISTEXT(B22),LEN(B22)=8,EXACT(LEFT(B22,4),"STF-"),ISNUMBER(FIND(MID(B22,5,1)&amp;"x","0x1x2x3x4x5x6x7x8x9x")),ISNUMBER(FIND(MID(B22,6,1)&amp;"x","0x1x2x3x4x5x6x7x8x9x")),ISNUMBER(FIND(MID(B22,7,1)&amp;"x","0x1x2x3x4x5x6x7x8x9x")),ISNUMBER(FIND(MID(B22,8,1)&amp;"x","0x1x2x3x4x5x6x7x8x9x")))),"対象者IDの形式を確認",IF(COUNTIFS(登録ID!$A$8:$A$27,B22)&lt;&gt;1,"対象者IDが未登録/重複",IF(NOT(AND(ISTEXT(C22),LEN(C22)=8,EXACT(LEFT(C22,4),"CRS-"),ISNUMBER(FIND(MID(C22,5,1)&amp;"x","0x1x2x3x4x5x6x7x8x9x")),ISNUMBER(FIND(MID(C22,6,1)&amp;"x","0x1x2x3x4x5x6x7x8x9x")),ISNUMBER(FIND(MID(C22,7,1)&amp;"x","0x1x2x3x4x5x6x7x8x9x")),ISNUMBER(FIND(MID(C22,8,1)&amp;"x","0x1x2x3x4x5x6x7x8x9x")))),"研修IDの形式を確認",IF(COUNTIFS(登録ID!$E$8:$E$17,C22)&lt;&gt;1,"研修IDが未登録/重複",IF(COUNTIFS($B$8:$B$57,B22,$C$8:$C$57,C22)&gt;1,"同じ対象者/研修が重複",IF(NOT(OR(D22="対象",D22="免除",D22="対象外",D22="未確認")),"対象区分を確認",IF(NOT(AND(ISNUMBER(G22),G22&gt;=43831,G22&lt;73051,G22=INT(G22))),"記録確認日は日付で必須",IF(G22&gt;研修状況!$B$3,"確認日が基準日より後",IF(AND(D22="対象",NOT(AND(ISNUMBER(E22),E22&gt;=43831,E22&lt;73051,E22=INT(E22)))),"対象の期限を確認",IF(AND(D22&lt;&gt;"対象",OR(E22&lt;&gt;"",F22&lt;&gt;"")),"対象以外は期限/修了日を空欄",IF(AND(D22="対象",F22&lt;&gt;"",NOT(AND(ISNUMBER(F22),F22&gt;=43831,F22&lt;73051,F22=INT(F22)))),"修了日を確認",IF(AND(F22&lt;&gt;"",F22&gt;G22),"修了日が確認日より後","確認済み")))))))))))))))</f>
        <v/>
      </c>
      <c r="K22" s="1" t="str">
        <f aca="false">IF(J22="","",IF(J22="確認済み",0,1))</f>
        <v/>
      </c>
      <c r="L22" s="1" t="str">
        <f aca="false">IF(J22="","",IF(K22&lt;&gt;0,0,IF(AND(ISTEXT(H22),H22=IF(D22&lt;&gt;"対象",D22,IF(F22="",IF(E22&lt;研修状況!$B$3,"期限超過","未修了"),IF(F22&gt;E22,"期限後修了","修了"))),ISNUMBER(I22),I22=IF(AND(D22="対象",F22&lt;&gt;""),1,0)),0,1)))</f>
        <v/>
      </c>
    </row>
    <row r="23" customFormat="false" ht="32" hidden="false" customHeight="true" outlineLevel="0" collapsed="false">
      <c r="A23" s="9"/>
      <c r="B23" s="9"/>
      <c r="C23" s="9"/>
      <c r="D23" s="10"/>
      <c r="E23" s="3"/>
      <c r="F23" s="3"/>
      <c r="G23" s="3"/>
      <c r="H23" s="1" t="str">
        <f aca="false">IF(J23="","",IF(K23&lt;&gt;0,NA(),IF(D23&lt;&gt;"対象",D23,IF(F23="",IF(E23&lt;研修状況!$B$3,"期限超過","未修了"),IF(F23&gt;E23,"期限後修了","修了")))))</f>
        <v/>
      </c>
      <c r="I23" s="1" t="str">
        <f aca="false">IF(J23="","",IF(K23&lt;&gt;0,NA(),IF(AND(D23="対象",F23&lt;&gt;""),1,0)))</f>
        <v/>
      </c>
      <c r="J23" s="1" t="str">
        <f aca="false">IF(COUNTA(A23:G23)=0,"",IF(NOT(AND(ISTEXT(A23),LEN(A23)=8,EXACT(LEFT(A23,4),"ENR-"),ISNUMBER(FIND(MID(A23,5,1)&amp;"x","0x1x2x3x4x5x6x7x8x9x")),ISNUMBER(FIND(MID(A23,6,1)&amp;"x","0x1x2x3x4x5x6x7x8x9x")),ISNUMBER(FIND(MID(A23,7,1)&amp;"x","0x1x2x3x4x5x6x7x8x9x")),ISNUMBER(FIND(MID(A23,8,1)&amp;"x","0x1x2x3x4x5x6x7x8x9x")))),"IDはENR-と半角数字4桁",IF(COUNTIFS($A$8:$A$57,A23)&gt;1,"受講IDが重複",IF(NOT(AND(ISTEXT(B23),LEN(B23)=8,EXACT(LEFT(B23,4),"STF-"),ISNUMBER(FIND(MID(B23,5,1)&amp;"x","0x1x2x3x4x5x6x7x8x9x")),ISNUMBER(FIND(MID(B23,6,1)&amp;"x","0x1x2x3x4x5x6x7x8x9x")),ISNUMBER(FIND(MID(B23,7,1)&amp;"x","0x1x2x3x4x5x6x7x8x9x")),ISNUMBER(FIND(MID(B23,8,1)&amp;"x","0x1x2x3x4x5x6x7x8x9x")))),"対象者IDの形式を確認",IF(COUNTIFS(登録ID!$A$8:$A$27,B23)&lt;&gt;1,"対象者IDが未登録/重複",IF(NOT(AND(ISTEXT(C23),LEN(C23)=8,EXACT(LEFT(C23,4),"CRS-"),ISNUMBER(FIND(MID(C23,5,1)&amp;"x","0x1x2x3x4x5x6x7x8x9x")),ISNUMBER(FIND(MID(C23,6,1)&amp;"x","0x1x2x3x4x5x6x7x8x9x")),ISNUMBER(FIND(MID(C23,7,1)&amp;"x","0x1x2x3x4x5x6x7x8x9x")),ISNUMBER(FIND(MID(C23,8,1)&amp;"x","0x1x2x3x4x5x6x7x8x9x")))),"研修IDの形式を確認",IF(COUNTIFS(登録ID!$E$8:$E$17,C23)&lt;&gt;1,"研修IDが未登録/重複",IF(COUNTIFS($B$8:$B$57,B23,$C$8:$C$57,C23)&gt;1,"同じ対象者/研修が重複",IF(NOT(OR(D23="対象",D23="免除",D23="対象外",D23="未確認")),"対象区分を確認",IF(NOT(AND(ISNUMBER(G23),G23&gt;=43831,G23&lt;73051,G23=INT(G23))),"記録確認日は日付で必須",IF(G23&gt;研修状況!$B$3,"確認日が基準日より後",IF(AND(D23="対象",NOT(AND(ISNUMBER(E23),E23&gt;=43831,E23&lt;73051,E23=INT(E23)))),"対象の期限を確認",IF(AND(D23&lt;&gt;"対象",OR(E23&lt;&gt;"",F23&lt;&gt;"")),"対象以外は期限/修了日を空欄",IF(AND(D23="対象",F23&lt;&gt;"",NOT(AND(ISNUMBER(F23),F23&gt;=43831,F23&lt;73051,F23=INT(F23)))),"修了日を確認",IF(AND(F23&lt;&gt;"",F23&gt;G23),"修了日が確認日より後","確認済み")))))))))))))))</f>
        <v/>
      </c>
      <c r="K23" s="1" t="str">
        <f aca="false">IF(J23="","",IF(J23="確認済み",0,1))</f>
        <v/>
      </c>
      <c r="L23" s="1" t="str">
        <f aca="false">IF(J23="","",IF(K23&lt;&gt;0,0,IF(AND(ISTEXT(H23),H23=IF(D23&lt;&gt;"対象",D23,IF(F23="",IF(E23&lt;研修状況!$B$3,"期限超過","未修了"),IF(F23&gt;E23,"期限後修了","修了"))),ISNUMBER(I23),I23=IF(AND(D23="対象",F23&lt;&gt;""),1,0)),0,1)))</f>
        <v/>
      </c>
    </row>
    <row r="24" customFormat="false" ht="32" hidden="false" customHeight="true" outlineLevel="0" collapsed="false">
      <c r="A24" s="9"/>
      <c r="B24" s="9"/>
      <c r="C24" s="9"/>
      <c r="D24" s="10"/>
      <c r="E24" s="3"/>
      <c r="F24" s="3"/>
      <c r="G24" s="3"/>
      <c r="H24" s="1" t="str">
        <f aca="false">IF(J24="","",IF(K24&lt;&gt;0,NA(),IF(D24&lt;&gt;"対象",D24,IF(F24="",IF(E24&lt;研修状況!$B$3,"期限超過","未修了"),IF(F24&gt;E24,"期限後修了","修了")))))</f>
        <v/>
      </c>
      <c r="I24" s="1" t="str">
        <f aca="false">IF(J24="","",IF(K24&lt;&gt;0,NA(),IF(AND(D24="対象",F24&lt;&gt;""),1,0)))</f>
        <v/>
      </c>
      <c r="J24" s="1" t="str">
        <f aca="false">IF(COUNTA(A24:G24)=0,"",IF(NOT(AND(ISTEXT(A24),LEN(A24)=8,EXACT(LEFT(A24,4),"ENR-"),ISNUMBER(FIND(MID(A24,5,1)&amp;"x","0x1x2x3x4x5x6x7x8x9x")),ISNUMBER(FIND(MID(A24,6,1)&amp;"x","0x1x2x3x4x5x6x7x8x9x")),ISNUMBER(FIND(MID(A24,7,1)&amp;"x","0x1x2x3x4x5x6x7x8x9x")),ISNUMBER(FIND(MID(A24,8,1)&amp;"x","0x1x2x3x4x5x6x7x8x9x")))),"IDはENR-と半角数字4桁",IF(COUNTIFS($A$8:$A$57,A24)&gt;1,"受講IDが重複",IF(NOT(AND(ISTEXT(B24),LEN(B24)=8,EXACT(LEFT(B24,4),"STF-"),ISNUMBER(FIND(MID(B24,5,1)&amp;"x","0x1x2x3x4x5x6x7x8x9x")),ISNUMBER(FIND(MID(B24,6,1)&amp;"x","0x1x2x3x4x5x6x7x8x9x")),ISNUMBER(FIND(MID(B24,7,1)&amp;"x","0x1x2x3x4x5x6x7x8x9x")),ISNUMBER(FIND(MID(B24,8,1)&amp;"x","0x1x2x3x4x5x6x7x8x9x")))),"対象者IDの形式を確認",IF(COUNTIFS(登録ID!$A$8:$A$27,B24)&lt;&gt;1,"対象者IDが未登録/重複",IF(NOT(AND(ISTEXT(C24),LEN(C24)=8,EXACT(LEFT(C24,4),"CRS-"),ISNUMBER(FIND(MID(C24,5,1)&amp;"x","0x1x2x3x4x5x6x7x8x9x")),ISNUMBER(FIND(MID(C24,6,1)&amp;"x","0x1x2x3x4x5x6x7x8x9x")),ISNUMBER(FIND(MID(C24,7,1)&amp;"x","0x1x2x3x4x5x6x7x8x9x")),ISNUMBER(FIND(MID(C24,8,1)&amp;"x","0x1x2x3x4x5x6x7x8x9x")))),"研修IDの形式を確認",IF(COUNTIFS(登録ID!$E$8:$E$17,C24)&lt;&gt;1,"研修IDが未登録/重複",IF(COUNTIFS($B$8:$B$57,B24,$C$8:$C$57,C24)&gt;1,"同じ対象者/研修が重複",IF(NOT(OR(D24="対象",D24="免除",D24="対象外",D24="未確認")),"対象区分を確認",IF(NOT(AND(ISNUMBER(G24),G24&gt;=43831,G24&lt;73051,G24=INT(G24))),"記録確認日は日付で必須",IF(G24&gt;研修状況!$B$3,"確認日が基準日より後",IF(AND(D24="対象",NOT(AND(ISNUMBER(E24),E24&gt;=43831,E24&lt;73051,E24=INT(E24)))),"対象の期限を確認",IF(AND(D24&lt;&gt;"対象",OR(E24&lt;&gt;"",F24&lt;&gt;"")),"対象以外は期限/修了日を空欄",IF(AND(D24="対象",F24&lt;&gt;"",NOT(AND(ISNUMBER(F24),F24&gt;=43831,F24&lt;73051,F24=INT(F24)))),"修了日を確認",IF(AND(F24&lt;&gt;"",F24&gt;G24),"修了日が確認日より後","確認済み")))))))))))))))</f>
        <v/>
      </c>
      <c r="K24" s="1" t="str">
        <f aca="false">IF(J24="","",IF(J24="確認済み",0,1))</f>
        <v/>
      </c>
      <c r="L24" s="1" t="str">
        <f aca="false">IF(J24="","",IF(K24&lt;&gt;0,0,IF(AND(ISTEXT(H24),H24=IF(D24&lt;&gt;"対象",D24,IF(F24="",IF(E24&lt;研修状況!$B$3,"期限超過","未修了"),IF(F24&gt;E24,"期限後修了","修了"))),ISNUMBER(I24),I24=IF(AND(D24="対象",F24&lt;&gt;""),1,0)),0,1)))</f>
        <v/>
      </c>
    </row>
    <row r="25" customFormat="false" ht="32" hidden="false" customHeight="true" outlineLevel="0" collapsed="false">
      <c r="A25" s="9"/>
      <c r="B25" s="9"/>
      <c r="C25" s="9"/>
      <c r="D25" s="10"/>
      <c r="E25" s="3"/>
      <c r="F25" s="3"/>
      <c r="G25" s="3"/>
      <c r="H25" s="1" t="str">
        <f aca="false">IF(J25="","",IF(K25&lt;&gt;0,NA(),IF(D25&lt;&gt;"対象",D25,IF(F25="",IF(E25&lt;研修状況!$B$3,"期限超過","未修了"),IF(F25&gt;E25,"期限後修了","修了")))))</f>
        <v/>
      </c>
      <c r="I25" s="1" t="str">
        <f aca="false">IF(J25="","",IF(K25&lt;&gt;0,NA(),IF(AND(D25="対象",F25&lt;&gt;""),1,0)))</f>
        <v/>
      </c>
      <c r="J25" s="1" t="str">
        <f aca="false">IF(COUNTA(A25:G25)=0,"",IF(NOT(AND(ISTEXT(A25),LEN(A25)=8,EXACT(LEFT(A25,4),"ENR-"),ISNUMBER(FIND(MID(A25,5,1)&amp;"x","0x1x2x3x4x5x6x7x8x9x")),ISNUMBER(FIND(MID(A25,6,1)&amp;"x","0x1x2x3x4x5x6x7x8x9x")),ISNUMBER(FIND(MID(A25,7,1)&amp;"x","0x1x2x3x4x5x6x7x8x9x")),ISNUMBER(FIND(MID(A25,8,1)&amp;"x","0x1x2x3x4x5x6x7x8x9x")))),"IDはENR-と半角数字4桁",IF(COUNTIFS($A$8:$A$57,A25)&gt;1,"受講IDが重複",IF(NOT(AND(ISTEXT(B25),LEN(B25)=8,EXACT(LEFT(B25,4),"STF-"),ISNUMBER(FIND(MID(B25,5,1)&amp;"x","0x1x2x3x4x5x6x7x8x9x")),ISNUMBER(FIND(MID(B25,6,1)&amp;"x","0x1x2x3x4x5x6x7x8x9x")),ISNUMBER(FIND(MID(B25,7,1)&amp;"x","0x1x2x3x4x5x6x7x8x9x")),ISNUMBER(FIND(MID(B25,8,1)&amp;"x","0x1x2x3x4x5x6x7x8x9x")))),"対象者IDの形式を確認",IF(COUNTIFS(登録ID!$A$8:$A$27,B25)&lt;&gt;1,"対象者IDが未登録/重複",IF(NOT(AND(ISTEXT(C25),LEN(C25)=8,EXACT(LEFT(C25,4),"CRS-"),ISNUMBER(FIND(MID(C25,5,1)&amp;"x","0x1x2x3x4x5x6x7x8x9x")),ISNUMBER(FIND(MID(C25,6,1)&amp;"x","0x1x2x3x4x5x6x7x8x9x")),ISNUMBER(FIND(MID(C25,7,1)&amp;"x","0x1x2x3x4x5x6x7x8x9x")),ISNUMBER(FIND(MID(C25,8,1)&amp;"x","0x1x2x3x4x5x6x7x8x9x")))),"研修IDの形式を確認",IF(COUNTIFS(登録ID!$E$8:$E$17,C25)&lt;&gt;1,"研修IDが未登録/重複",IF(COUNTIFS($B$8:$B$57,B25,$C$8:$C$57,C25)&gt;1,"同じ対象者/研修が重複",IF(NOT(OR(D25="対象",D25="免除",D25="対象外",D25="未確認")),"対象区分を確認",IF(NOT(AND(ISNUMBER(G25),G25&gt;=43831,G25&lt;73051,G25=INT(G25))),"記録確認日は日付で必須",IF(G25&gt;研修状況!$B$3,"確認日が基準日より後",IF(AND(D25="対象",NOT(AND(ISNUMBER(E25),E25&gt;=43831,E25&lt;73051,E25=INT(E25)))),"対象の期限を確認",IF(AND(D25&lt;&gt;"対象",OR(E25&lt;&gt;"",F25&lt;&gt;"")),"対象以外は期限/修了日を空欄",IF(AND(D25="対象",F25&lt;&gt;"",NOT(AND(ISNUMBER(F25),F25&gt;=43831,F25&lt;73051,F25=INT(F25)))),"修了日を確認",IF(AND(F25&lt;&gt;"",F25&gt;G25),"修了日が確認日より後","確認済み")))))))))))))))</f>
        <v/>
      </c>
      <c r="K25" s="1" t="str">
        <f aca="false">IF(J25="","",IF(J25="確認済み",0,1))</f>
        <v/>
      </c>
      <c r="L25" s="1" t="str">
        <f aca="false">IF(J25="","",IF(K25&lt;&gt;0,0,IF(AND(ISTEXT(H25),H25=IF(D25&lt;&gt;"対象",D25,IF(F25="",IF(E25&lt;研修状況!$B$3,"期限超過","未修了"),IF(F25&gt;E25,"期限後修了","修了"))),ISNUMBER(I25),I25=IF(AND(D25="対象",F25&lt;&gt;""),1,0)),0,1)))</f>
        <v/>
      </c>
    </row>
    <row r="26" customFormat="false" ht="32" hidden="false" customHeight="true" outlineLevel="0" collapsed="false">
      <c r="A26" s="9"/>
      <c r="B26" s="9"/>
      <c r="C26" s="9"/>
      <c r="D26" s="10"/>
      <c r="E26" s="3"/>
      <c r="F26" s="3"/>
      <c r="G26" s="3"/>
      <c r="H26" s="1" t="str">
        <f aca="false">IF(J26="","",IF(K26&lt;&gt;0,NA(),IF(D26&lt;&gt;"対象",D26,IF(F26="",IF(E26&lt;研修状況!$B$3,"期限超過","未修了"),IF(F26&gt;E26,"期限後修了","修了")))))</f>
        <v/>
      </c>
      <c r="I26" s="1" t="str">
        <f aca="false">IF(J26="","",IF(K26&lt;&gt;0,NA(),IF(AND(D26="対象",F26&lt;&gt;""),1,0)))</f>
        <v/>
      </c>
      <c r="J26" s="1" t="str">
        <f aca="false">IF(COUNTA(A26:G26)=0,"",IF(NOT(AND(ISTEXT(A26),LEN(A26)=8,EXACT(LEFT(A26,4),"ENR-"),ISNUMBER(FIND(MID(A26,5,1)&amp;"x","0x1x2x3x4x5x6x7x8x9x")),ISNUMBER(FIND(MID(A26,6,1)&amp;"x","0x1x2x3x4x5x6x7x8x9x")),ISNUMBER(FIND(MID(A26,7,1)&amp;"x","0x1x2x3x4x5x6x7x8x9x")),ISNUMBER(FIND(MID(A26,8,1)&amp;"x","0x1x2x3x4x5x6x7x8x9x")))),"IDはENR-と半角数字4桁",IF(COUNTIFS($A$8:$A$57,A26)&gt;1,"受講IDが重複",IF(NOT(AND(ISTEXT(B26),LEN(B26)=8,EXACT(LEFT(B26,4),"STF-"),ISNUMBER(FIND(MID(B26,5,1)&amp;"x","0x1x2x3x4x5x6x7x8x9x")),ISNUMBER(FIND(MID(B26,6,1)&amp;"x","0x1x2x3x4x5x6x7x8x9x")),ISNUMBER(FIND(MID(B26,7,1)&amp;"x","0x1x2x3x4x5x6x7x8x9x")),ISNUMBER(FIND(MID(B26,8,1)&amp;"x","0x1x2x3x4x5x6x7x8x9x")))),"対象者IDの形式を確認",IF(COUNTIFS(登録ID!$A$8:$A$27,B26)&lt;&gt;1,"対象者IDが未登録/重複",IF(NOT(AND(ISTEXT(C26),LEN(C26)=8,EXACT(LEFT(C26,4),"CRS-"),ISNUMBER(FIND(MID(C26,5,1)&amp;"x","0x1x2x3x4x5x6x7x8x9x")),ISNUMBER(FIND(MID(C26,6,1)&amp;"x","0x1x2x3x4x5x6x7x8x9x")),ISNUMBER(FIND(MID(C26,7,1)&amp;"x","0x1x2x3x4x5x6x7x8x9x")),ISNUMBER(FIND(MID(C26,8,1)&amp;"x","0x1x2x3x4x5x6x7x8x9x")))),"研修IDの形式を確認",IF(COUNTIFS(登録ID!$E$8:$E$17,C26)&lt;&gt;1,"研修IDが未登録/重複",IF(COUNTIFS($B$8:$B$57,B26,$C$8:$C$57,C26)&gt;1,"同じ対象者/研修が重複",IF(NOT(OR(D26="対象",D26="免除",D26="対象外",D26="未確認")),"対象区分を確認",IF(NOT(AND(ISNUMBER(G26),G26&gt;=43831,G26&lt;73051,G26=INT(G26))),"記録確認日は日付で必須",IF(G26&gt;研修状況!$B$3,"確認日が基準日より後",IF(AND(D26="対象",NOT(AND(ISNUMBER(E26),E26&gt;=43831,E26&lt;73051,E26=INT(E26)))),"対象の期限を確認",IF(AND(D26&lt;&gt;"対象",OR(E26&lt;&gt;"",F26&lt;&gt;"")),"対象以外は期限/修了日を空欄",IF(AND(D26="対象",F26&lt;&gt;"",NOT(AND(ISNUMBER(F26),F26&gt;=43831,F26&lt;73051,F26=INT(F26)))),"修了日を確認",IF(AND(F26&lt;&gt;"",F26&gt;G26),"修了日が確認日より後","確認済み")))))))))))))))</f>
        <v/>
      </c>
      <c r="K26" s="1" t="str">
        <f aca="false">IF(J26="","",IF(J26="確認済み",0,1))</f>
        <v/>
      </c>
      <c r="L26" s="1" t="str">
        <f aca="false">IF(J26="","",IF(K26&lt;&gt;0,0,IF(AND(ISTEXT(H26),H26=IF(D26&lt;&gt;"対象",D26,IF(F26="",IF(E26&lt;研修状況!$B$3,"期限超過","未修了"),IF(F26&gt;E26,"期限後修了","修了"))),ISNUMBER(I26),I26=IF(AND(D26="対象",F26&lt;&gt;""),1,0)),0,1)))</f>
        <v/>
      </c>
    </row>
    <row r="27" customFormat="false" ht="32" hidden="false" customHeight="true" outlineLevel="0" collapsed="false">
      <c r="A27" s="9"/>
      <c r="B27" s="9"/>
      <c r="C27" s="9"/>
      <c r="D27" s="10"/>
      <c r="E27" s="3"/>
      <c r="F27" s="3"/>
      <c r="G27" s="3"/>
      <c r="H27" s="1" t="str">
        <f aca="false">IF(J27="","",IF(K27&lt;&gt;0,NA(),IF(D27&lt;&gt;"対象",D27,IF(F27="",IF(E27&lt;研修状況!$B$3,"期限超過","未修了"),IF(F27&gt;E27,"期限後修了","修了")))))</f>
        <v/>
      </c>
      <c r="I27" s="1" t="str">
        <f aca="false">IF(J27="","",IF(K27&lt;&gt;0,NA(),IF(AND(D27="対象",F27&lt;&gt;""),1,0)))</f>
        <v/>
      </c>
      <c r="J27" s="1" t="str">
        <f aca="false">IF(COUNTA(A27:G27)=0,"",IF(NOT(AND(ISTEXT(A27),LEN(A27)=8,EXACT(LEFT(A27,4),"ENR-"),ISNUMBER(FIND(MID(A27,5,1)&amp;"x","0x1x2x3x4x5x6x7x8x9x")),ISNUMBER(FIND(MID(A27,6,1)&amp;"x","0x1x2x3x4x5x6x7x8x9x")),ISNUMBER(FIND(MID(A27,7,1)&amp;"x","0x1x2x3x4x5x6x7x8x9x")),ISNUMBER(FIND(MID(A27,8,1)&amp;"x","0x1x2x3x4x5x6x7x8x9x")))),"IDはENR-と半角数字4桁",IF(COUNTIFS($A$8:$A$57,A27)&gt;1,"受講IDが重複",IF(NOT(AND(ISTEXT(B27),LEN(B27)=8,EXACT(LEFT(B27,4),"STF-"),ISNUMBER(FIND(MID(B27,5,1)&amp;"x","0x1x2x3x4x5x6x7x8x9x")),ISNUMBER(FIND(MID(B27,6,1)&amp;"x","0x1x2x3x4x5x6x7x8x9x")),ISNUMBER(FIND(MID(B27,7,1)&amp;"x","0x1x2x3x4x5x6x7x8x9x")),ISNUMBER(FIND(MID(B27,8,1)&amp;"x","0x1x2x3x4x5x6x7x8x9x")))),"対象者IDの形式を確認",IF(COUNTIFS(登録ID!$A$8:$A$27,B27)&lt;&gt;1,"対象者IDが未登録/重複",IF(NOT(AND(ISTEXT(C27),LEN(C27)=8,EXACT(LEFT(C27,4),"CRS-"),ISNUMBER(FIND(MID(C27,5,1)&amp;"x","0x1x2x3x4x5x6x7x8x9x")),ISNUMBER(FIND(MID(C27,6,1)&amp;"x","0x1x2x3x4x5x6x7x8x9x")),ISNUMBER(FIND(MID(C27,7,1)&amp;"x","0x1x2x3x4x5x6x7x8x9x")),ISNUMBER(FIND(MID(C27,8,1)&amp;"x","0x1x2x3x4x5x6x7x8x9x")))),"研修IDの形式を確認",IF(COUNTIFS(登録ID!$E$8:$E$17,C27)&lt;&gt;1,"研修IDが未登録/重複",IF(COUNTIFS($B$8:$B$57,B27,$C$8:$C$57,C27)&gt;1,"同じ対象者/研修が重複",IF(NOT(OR(D27="対象",D27="免除",D27="対象外",D27="未確認")),"対象区分を確認",IF(NOT(AND(ISNUMBER(G27),G27&gt;=43831,G27&lt;73051,G27=INT(G27))),"記録確認日は日付で必須",IF(G27&gt;研修状況!$B$3,"確認日が基準日より後",IF(AND(D27="対象",NOT(AND(ISNUMBER(E27),E27&gt;=43831,E27&lt;73051,E27=INT(E27)))),"対象の期限を確認",IF(AND(D27&lt;&gt;"対象",OR(E27&lt;&gt;"",F27&lt;&gt;"")),"対象以外は期限/修了日を空欄",IF(AND(D27="対象",F27&lt;&gt;"",NOT(AND(ISNUMBER(F27),F27&gt;=43831,F27&lt;73051,F27=INT(F27)))),"修了日を確認",IF(AND(F27&lt;&gt;"",F27&gt;G27),"修了日が確認日より後","確認済み")))))))))))))))</f>
        <v/>
      </c>
      <c r="K27" s="1" t="str">
        <f aca="false">IF(J27="","",IF(J27="確認済み",0,1))</f>
        <v/>
      </c>
      <c r="L27" s="1" t="str">
        <f aca="false">IF(J27="","",IF(K27&lt;&gt;0,0,IF(AND(ISTEXT(H27),H27=IF(D27&lt;&gt;"対象",D27,IF(F27="",IF(E27&lt;研修状況!$B$3,"期限超過","未修了"),IF(F27&gt;E27,"期限後修了","修了"))),ISNUMBER(I27),I27=IF(AND(D27="対象",F27&lt;&gt;""),1,0)),0,1)))</f>
        <v/>
      </c>
    </row>
    <row r="28" customFormat="false" ht="32" hidden="false" customHeight="true" outlineLevel="0" collapsed="false">
      <c r="A28" s="9"/>
      <c r="B28" s="9"/>
      <c r="C28" s="9"/>
      <c r="D28" s="10"/>
      <c r="E28" s="3"/>
      <c r="F28" s="3"/>
      <c r="G28" s="3"/>
      <c r="H28" s="1" t="str">
        <f aca="false">IF(J28="","",IF(K28&lt;&gt;0,NA(),IF(D28&lt;&gt;"対象",D28,IF(F28="",IF(E28&lt;研修状況!$B$3,"期限超過","未修了"),IF(F28&gt;E28,"期限後修了","修了")))))</f>
        <v/>
      </c>
      <c r="I28" s="1" t="str">
        <f aca="false">IF(J28="","",IF(K28&lt;&gt;0,NA(),IF(AND(D28="対象",F28&lt;&gt;""),1,0)))</f>
        <v/>
      </c>
      <c r="J28" s="1" t="str">
        <f aca="false">IF(COUNTA(A28:G28)=0,"",IF(NOT(AND(ISTEXT(A28),LEN(A28)=8,EXACT(LEFT(A28,4),"ENR-"),ISNUMBER(FIND(MID(A28,5,1)&amp;"x","0x1x2x3x4x5x6x7x8x9x")),ISNUMBER(FIND(MID(A28,6,1)&amp;"x","0x1x2x3x4x5x6x7x8x9x")),ISNUMBER(FIND(MID(A28,7,1)&amp;"x","0x1x2x3x4x5x6x7x8x9x")),ISNUMBER(FIND(MID(A28,8,1)&amp;"x","0x1x2x3x4x5x6x7x8x9x")))),"IDはENR-と半角数字4桁",IF(COUNTIFS($A$8:$A$57,A28)&gt;1,"受講IDが重複",IF(NOT(AND(ISTEXT(B28),LEN(B28)=8,EXACT(LEFT(B28,4),"STF-"),ISNUMBER(FIND(MID(B28,5,1)&amp;"x","0x1x2x3x4x5x6x7x8x9x")),ISNUMBER(FIND(MID(B28,6,1)&amp;"x","0x1x2x3x4x5x6x7x8x9x")),ISNUMBER(FIND(MID(B28,7,1)&amp;"x","0x1x2x3x4x5x6x7x8x9x")),ISNUMBER(FIND(MID(B28,8,1)&amp;"x","0x1x2x3x4x5x6x7x8x9x")))),"対象者IDの形式を確認",IF(COUNTIFS(登録ID!$A$8:$A$27,B28)&lt;&gt;1,"対象者IDが未登録/重複",IF(NOT(AND(ISTEXT(C28),LEN(C28)=8,EXACT(LEFT(C28,4),"CRS-"),ISNUMBER(FIND(MID(C28,5,1)&amp;"x","0x1x2x3x4x5x6x7x8x9x")),ISNUMBER(FIND(MID(C28,6,1)&amp;"x","0x1x2x3x4x5x6x7x8x9x")),ISNUMBER(FIND(MID(C28,7,1)&amp;"x","0x1x2x3x4x5x6x7x8x9x")),ISNUMBER(FIND(MID(C28,8,1)&amp;"x","0x1x2x3x4x5x6x7x8x9x")))),"研修IDの形式を確認",IF(COUNTIFS(登録ID!$E$8:$E$17,C28)&lt;&gt;1,"研修IDが未登録/重複",IF(COUNTIFS($B$8:$B$57,B28,$C$8:$C$57,C28)&gt;1,"同じ対象者/研修が重複",IF(NOT(OR(D28="対象",D28="免除",D28="対象外",D28="未確認")),"対象区分を確認",IF(NOT(AND(ISNUMBER(G28),G28&gt;=43831,G28&lt;73051,G28=INT(G28))),"記録確認日は日付で必須",IF(G28&gt;研修状況!$B$3,"確認日が基準日より後",IF(AND(D28="対象",NOT(AND(ISNUMBER(E28),E28&gt;=43831,E28&lt;73051,E28=INT(E28)))),"対象の期限を確認",IF(AND(D28&lt;&gt;"対象",OR(E28&lt;&gt;"",F28&lt;&gt;"")),"対象以外は期限/修了日を空欄",IF(AND(D28="対象",F28&lt;&gt;"",NOT(AND(ISNUMBER(F28),F28&gt;=43831,F28&lt;73051,F28=INT(F28)))),"修了日を確認",IF(AND(F28&lt;&gt;"",F28&gt;G28),"修了日が確認日より後","確認済み")))))))))))))))</f>
        <v/>
      </c>
      <c r="K28" s="1" t="str">
        <f aca="false">IF(J28="","",IF(J28="確認済み",0,1))</f>
        <v/>
      </c>
      <c r="L28" s="1" t="str">
        <f aca="false">IF(J28="","",IF(K28&lt;&gt;0,0,IF(AND(ISTEXT(H28),H28=IF(D28&lt;&gt;"対象",D28,IF(F28="",IF(E28&lt;研修状況!$B$3,"期限超過","未修了"),IF(F28&gt;E28,"期限後修了","修了"))),ISNUMBER(I28),I28=IF(AND(D28="対象",F28&lt;&gt;""),1,0)),0,1)))</f>
        <v/>
      </c>
    </row>
    <row r="29" customFormat="false" ht="32" hidden="false" customHeight="true" outlineLevel="0" collapsed="false">
      <c r="A29" s="9"/>
      <c r="B29" s="9"/>
      <c r="C29" s="9"/>
      <c r="D29" s="10"/>
      <c r="E29" s="3"/>
      <c r="F29" s="3"/>
      <c r="G29" s="3"/>
      <c r="H29" s="1" t="str">
        <f aca="false">IF(J29="","",IF(K29&lt;&gt;0,NA(),IF(D29&lt;&gt;"対象",D29,IF(F29="",IF(E29&lt;研修状況!$B$3,"期限超過","未修了"),IF(F29&gt;E29,"期限後修了","修了")))))</f>
        <v/>
      </c>
      <c r="I29" s="1" t="str">
        <f aca="false">IF(J29="","",IF(K29&lt;&gt;0,NA(),IF(AND(D29="対象",F29&lt;&gt;""),1,0)))</f>
        <v/>
      </c>
      <c r="J29" s="1" t="str">
        <f aca="false">IF(COUNTA(A29:G29)=0,"",IF(NOT(AND(ISTEXT(A29),LEN(A29)=8,EXACT(LEFT(A29,4),"ENR-"),ISNUMBER(FIND(MID(A29,5,1)&amp;"x","0x1x2x3x4x5x6x7x8x9x")),ISNUMBER(FIND(MID(A29,6,1)&amp;"x","0x1x2x3x4x5x6x7x8x9x")),ISNUMBER(FIND(MID(A29,7,1)&amp;"x","0x1x2x3x4x5x6x7x8x9x")),ISNUMBER(FIND(MID(A29,8,1)&amp;"x","0x1x2x3x4x5x6x7x8x9x")))),"IDはENR-と半角数字4桁",IF(COUNTIFS($A$8:$A$57,A29)&gt;1,"受講IDが重複",IF(NOT(AND(ISTEXT(B29),LEN(B29)=8,EXACT(LEFT(B29,4),"STF-"),ISNUMBER(FIND(MID(B29,5,1)&amp;"x","0x1x2x3x4x5x6x7x8x9x")),ISNUMBER(FIND(MID(B29,6,1)&amp;"x","0x1x2x3x4x5x6x7x8x9x")),ISNUMBER(FIND(MID(B29,7,1)&amp;"x","0x1x2x3x4x5x6x7x8x9x")),ISNUMBER(FIND(MID(B29,8,1)&amp;"x","0x1x2x3x4x5x6x7x8x9x")))),"対象者IDの形式を確認",IF(COUNTIFS(登録ID!$A$8:$A$27,B29)&lt;&gt;1,"対象者IDが未登録/重複",IF(NOT(AND(ISTEXT(C29),LEN(C29)=8,EXACT(LEFT(C29,4),"CRS-"),ISNUMBER(FIND(MID(C29,5,1)&amp;"x","0x1x2x3x4x5x6x7x8x9x")),ISNUMBER(FIND(MID(C29,6,1)&amp;"x","0x1x2x3x4x5x6x7x8x9x")),ISNUMBER(FIND(MID(C29,7,1)&amp;"x","0x1x2x3x4x5x6x7x8x9x")),ISNUMBER(FIND(MID(C29,8,1)&amp;"x","0x1x2x3x4x5x6x7x8x9x")))),"研修IDの形式を確認",IF(COUNTIFS(登録ID!$E$8:$E$17,C29)&lt;&gt;1,"研修IDが未登録/重複",IF(COUNTIFS($B$8:$B$57,B29,$C$8:$C$57,C29)&gt;1,"同じ対象者/研修が重複",IF(NOT(OR(D29="対象",D29="免除",D29="対象外",D29="未確認")),"対象区分を確認",IF(NOT(AND(ISNUMBER(G29),G29&gt;=43831,G29&lt;73051,G29=INT(G29))),"記録確認日は日付で必須",IF(G29&gt;研修状況!$B$3,"確認日が基準日より後",IF(AND(D29="対象",NOT(AND(ISNUMBER(E29),E29&gt;=43831,E29&lt;73051,E29=INT(E29)))),"対象の期限を確認",IF(AND(D29&lt;&gt;"対象",OR(E29&lt;&gt;"",F29&lt;&gt;"")),"対象以外は期限/修了日を空欄",IF(AND(D29="対象",F29&lt;&gt;"",NOT(AND(ISNUMBER(F29),F29&gt;=43831,F29&lt;73051,F29=INT(F29)))),"修了日を確認",IF(AND(F29&lt;&gt;"",F29&gt;G29),"修了日が確認日より後","確認済み")))))))))))))))</f>
        <v/>
      </c>
      <c r="K29" s="1" t="str">
        <f aca="false">IF(J29="","",IF(J29="確認済み",0,1))</f>
        <v/>
      </c>
      <c r="L29" s="1" t="str">
        <f aca="false">IF(J29="","",IF(K29&lt;&gt;0,0,IF(AND(ISTEXT(H29),H29=IF(D29&lt;&gt;"対象",D29,IF(F29="",IF(E29&lt;研修状況!$B$3,"期限超過","未修了"),IF(F29&gt;E29,"期限後修了","修了"))),ISNUMBER(I29),I29=IF(AND(D29="対象",F29&lt;&gt;""),1,0)),0,1)))</f>
        <v/>
      </c>
    </row>
    <row r="30" customFormat="false" ht="32" hidden="false" customHeight="true" outlineLevel="0" collapsed="false">
      <c r="A30" s="9"/>
      <c r="B30" s="9"/>
      <c r="C30" s="9"/>
      <c r="D30" s="10"/>
      <c r="E30" s="3"/>
      <c r="F30" s="3"/>
      <c r="G30" s="3"/>
      <c r="H30" s="1" t="str">
        <f aca="false">IF(J30="","",IF(K30&lt;&gt;0,NA(),IF(D30&lt;&gt;"対象",D30,IF(F30="",IF(E30&lt;研修状況!$B$3,"期限超過","未修了"),IF(F30&gt;E30,"期限後修了","修了")))))</f>
        <v/>
      </c>
      <c r="I30" s="1" t="str">
        <f aca="false">IF(J30="","",IF(K30&lt;&gt;0,NA(),IF(AND(D30="対象",F30&lt;&gt;""),1,0)))</f>
        <v/>
      </c>
      <c r="J30" s="1" t="str">
        <f aca="false">IF(COUNTA(A30:G30)=0,"",IF(NOT(AND(ISTEXT(A30),LEN(A30)=8,EXACT(LEFT(A30,4),"ENR-"),ISNUMBER(FIND(MID(A30,5,1)&amp;"x","0x1x2x3x4x5x6x7x8x9x")),ISNUMBER(FIND(MID(A30,6,1)&amp;"x","0x1x2x3x4x5x6x7x8x9x")),ISNUMBER(FIND(MID(A30,7,1)&amp;"x","0x1x2x3x4x5x6x7x8x9x")),ISNUMBER(FIND(MID(A30,8,1)&amp;"x","0x1x2x3x4x5x6x7x8x9x")))),"IDはENR-と半角数字4桁",IF(COUNTIFS($A$8:$A$57,A30)&gt;1,"受講IDが重複",IF(NOT(AND(ISTEXT(B30),LEN(B30)=8,EXACT(LEFT(B30,4),"STF-"),ISNUMBER(FIND(MID(B30,5,1)&amp;"x","0x1x2x3x4x5x6x7x8x9x")),ISNUMBER(FIND(MID(B30,6,1)&amp;"x","0x1x2x3x4x5x6x7x8x9x")),ISNUMBER(FIND(MID(B30,7,1)&amp;"x","0x1x2x3x4x5x6x7x8x9x")),ISNUMBER(FIND(MID(B30,8,1)&amp;"x","0x1x2x3x4x5x6x7x8x9x")))),"対象者IDの形式を確認",IF(COUNTIFS(登録ID!$A$8:$A$27,B30)&lt;&gt;1,"対象者IDが未登録/重複",IF(NOT(AND(ISTEXT(C30),LEN(C30)=8,EXACT(LEFT(C30,4),"CRS-"),ISNUMBER(FIND(MID(C30,5,1)&amp;"x","0x1x2x3x4x5x6x7x8x9x")),ISNUMBER(FIND(MID(C30,6,1)&amp;"x","0x1x2x3x4x5x6x7x8x9x")),ISNUMBER(FIND(MID(C30,7,1)&amp;"x","0x1x2x3x4x5x6x7x8x9x")),ISNUMBER(FIND(MID(C30,8,1)&amp;"x","0x1x2x3x4x5x6x7x8x9x")))),"研修IDの形式を確認",IF(COUNTIFS(登録ID!$E$8:$E$17,C30)&lt;&gt;1,"研修IDが未登録/重複",IF(COUNTIFS($B$8:$B$57,B30,$C$8:$C$57,C30)&gt;1,"同じ対象者/研修が重複",IF(NOT(OR(D30="対象",D30="免除",D30="対象外",D30="未確認")),"対象区分を確認",IF(NOT(AND(ISNUMBER(G30),G30&gt;=43831,G30&lt;73051,G30=INT(G30))),"記録確認日は日付で必須",IF(G30&gt;研修状況!$B$3,"確認日が基準日より後",IF(AND(D30="対象",NOT(AND(ISNUMBER(E30),E30&gt;=43831,E30&lt;73051,E30=INT(E30)))),"対象の期限を確認",IF(AND(D30&lt;&gt;"対象",OR(E30&lt;&gt;"",F30&lt;&gt;"")),"対象以外は期限/修了日を空欄",IF(AND(D30="対象",F30&lt;&gt;"",NOT(AND(ISNUMBER(F30),F30&gt;=43831,F30&lt;73051,F30=INT(F30)))),"修了日を確認",IF(AND(F30&lt;&gt;"",F30&gt;G30),"修了日が確認日より後","確認済み")))))))))))))))</f>
        <v/>
      </c>
      <c r="K30" s="1" t="str">
        <f aca="false">IF(J30="","",IF(J30="確認済み",0,1))</f>
        <v/>
      </c>
      <c r="L30" s="1" t="str">
        <f aca="false">IF(J30="","",IF(K30&lt;&gt;0,0,IF(AND(ISTEXT(H30),H30=IF(D30&lt;&gt;"対象",D30,IF(F30="",IF(E30&lt;研修状況!$B$3,"期限超過","未修了"),IF(F30&gt;E30,"期限後修了","修了"))),ISNUMBER(I30),I30=IF(AND(D30="対象",F30&lt;&gt;""),1,0)),0,1)))</f>
        <v/>
      </c>
    </row>
    <row r="31" customFormat="false" ht="32" hidden="false" customHeight="true" outlineLevel="0" collapsed="false">
      <c r="A31" s="9"/>
      <c r="B31" s="9"/>
      <c r="C31" s="9"/>
      <c r="D31" s="10"/>
      <c r="E31" s="3"/>
      <c r="F31" s="3"/>
      <c r="G31" s="3"/>
      <c r="H31" s="1" t="str">
        <f aca="false">IF(J31="","",IF(K31&lt;&gt;0,NA(),IF(D31&lt;&gt;"対象",D31,IF(F31="",IF(E31&lt;研修状況!$B$3,"期限超過","未修了"),IF(F31&gt;E31,"期限後修了","修了")))))</f>
        <v/>
      </c>
      <c r="I31" s="1" t="str">
        <f aca="false">IF(J31="","",IF(K31&lt;&gt;0,NA(),IF(AND(D31="対象",F31&lt;&gt;""),1,0)))</f>
        <v/>
      </c>
      <c r="J31" s="1" t="str">
        <f aca="false">IF(COUNTA(A31:G31)=0,"",IF(NOT(AND(ISTEXT(A31),LEN(A31)=8,EXACT(LEFT(A31,4),"ENR-"),ISNUMBER(FIND(MID(A31,5,1)&amp;"x","0x1x2x3x4x5x6x7x8x9x")),ISNUMBER(FIND(MID(A31,6,1)&amp;"x","0x1x2x3x4x5x6x7x8x9x")),ISNUMBER(FIND(MID(A31,7,1)&amp;"x","0x1x2x3x4x5x6x7x8x9x")),ISNUMBER(FIND(MID(A31,8,1)&amp;"x","0x1x2x3x4x5x6x7x8x9x")))),"IDはENR-と半角数字4桁",IF(COUNTIFS($A$8:$A$57,A31)&gt;1,"受講IDが重複",IF(NOT(AND(ISTEXT(B31),LEN(B31)=8,EXACT(LEFT(B31,4),"STF-"),ISNUMBER(FIND(MID(B31,5,1)&amp;"x","0x1x2x3x4x5x6x7x8x9x")),ISNUMBER(FIND(MID(B31,6,1)&amp;"x","0x1x2x3x4x5x6x7x8x9x")),ISNUMBER(FIND(MID(B31,7,1)&amp;"x","0x1x2x3x4x5x6x7x8x9x")),ISNUMBER(FIND(MID(B31,8,1)&amp;"x","0x1x2x3x4x5x6x7x8x9x")))),"対象者IDの形式を確認",IF(COUNTIFS(登録ID!$A$8:$A$27,B31)&lt;&gt;1,"対象者IDが未登録/重複",IF(NOT(AND(ISTEXT(C31),LEN(C31)=8,EXACT(LEFT(C31,4),"CRS-"),ISNUMBER(FIND(MID(C31,5,1)&amp;"x","0x1x2x3x4x5x6x7x8x9x")),ISNUMBER(FIND(MID(C31,6,1)&amp;"x","0x1x2x3x4x5x6x7x8x9x")),ISNUMBER(FIND(MID(C31,7,1)&amp;"x","0x1x2x3x4x5x6x7x8x9x")),ISNUMBER(FIND(MID(C31,8,1)&amp;"x","0x1x2x3x4x5x6x7x8x9x")))),"研修IDの形式を確認",IF(COUNTIFS(登録ID!$E$8:$E$17,C31)&lt;&gt;1,"研修IDが未登録/重複",IF(COUNTIFS($B$8:$B$57,B31,$C$8:$C$57,C31)&gt;1,"同じ対象者/研修が重複",IF(NOT(OR(D31="対象",D31="免除",D31="対象外",D31="未確認")),"対象区分を確認",IF(NOT(AND(ISNUMBER(G31),G31&gt;=43831,G31&lt;73051,G31=INT(G31))),"記録確認日は日付で必須",IF(G31&gt;研修状況!$B$3,"確認日が基準日より後",IF(AND(D31="対象",NOT(AND(ISNUMBER(E31),E31&gt;=43831,E31&lt;73051,E31=INT(E31)))),"対象の期限を確認",IF(AND(D31&lt;&gt;"対象",OR(E31&lt;&gt;"",F31&lt;&gt;"")),"対象以外は期限/修了日を空欄",IF(AND(D31="対象",F31&lt;&gt;"",NOT(AND(ISNUMBER(F31),F31&gt;=43831,F31&lt;73051,F31=INT(F31)))),"修了日を確認",IF(AND(F31&lt;&gt;"",F31&gt;G31),"修了日が確認日より後","確認済み")))))))))))))))</f>
        <v/>
      </c>
      <c r="K31" s="1" t="str">
        <f aca="false">IF(J31="","",IF(J31="確認済み",0,1))</f>
        <v/>
      </c>
      <c r="L31" s="1" t="str">
        <f aca="false">IF(J31="","",IF(K31&lt;&gt;0,0,IF(AND(ISTEXT(H31),H31=IF(D31&lt;&gt;"対象",D31,IF(F31="",IF(E31&lt;研修状況!$B$3,"期限超過","未修了"),IF(F31&gt;E31,"期限後修了","修了"))),ISNUMBER(I31),I31=IF(AND(D31="対象",F31&lt;&gt;""),1,0)),0,1)))</f>
        <v/>
      </c>
    </row>
    <row r="32" customFormat="false" ht="32" hidden="false" customHeight="true" outlineLevel="0" collapsed="false">
      <c r="A32" s="9"/>
      <c r="B32" s="9"/>
      <c r="C32" s="9"/>
      <c r="D32" s="10"/>
      <c r="E32" s="3"/>
      <c r="F32" s="3"/>
      <c r="G32" s="3"/>
      <c r="H32" s="1" t="str">
        <f aca="false">IF(J32="","",IF(K32&lt;&gt;0,NA(),IF(D32&lt;&gt;"対象",D32,IF(F32="",IF(E32&lt;研修状況!$B$3,"期限超過","未修了"),IF(F32&gt;E32,"期限後修了","修了")))))</f>
        <v/>
      </c>
      <c r="I32" s="1" t="str">
        <f aca="false">IF(J32="","",IF(K32&lt;&gt;0,NA(),IF(AND(D32="対象",F32&lt;&gt;""),1,0)))</f>
        <v/>
      </c>
      <c r="J32" s="1" t="str">
        <f aca="false">IF(COUNTA(A32:G32)=0,"",IF(NOT(AND(ISTEXT(A32),LEN(A32)=8,EXACT(LEFT(A32,4),"ENR-"),ISNUMBER(FIND(MID(A32,5,1)&amp;"x","0x1x2x3x4x5x6x7x8x9x")),ISNUMBER(FIND(MID(A32,6,1)&amp;"x","0x1x2x3x4x5x6x7x8x9x")),ISNUMBER(FIND(MID(A32,7,1)&amp;"x","0x1x2x3x4x5x6x7x8x9x")),ISNUMBER(FIND(MID(A32,8,1)&amp;"x","0x1x2x3x4x5x6x7x8x9x")))),"IDはENR-と半角数字4桁",IF(COUNTIFS($A$8:$A$57,A32)&gt;1,"受講IDが重複",IF(NOT(AND(ISTEXT(B32),LEN(B32)=8,EXACT(LEFT(B32,4),"STF-"),ISNUMBER(FIND(MID(B32,5,1)&amp;"x","0x1x2x3x4x5x6x7x8x9x")),ISNUMBER(FIND(MID(B32,6,1)&amp;"x","0x1x2x3x4x5x6x7x8x9x")),ISNUMBER(FIND(MID(B32,7,1)&amp;"x","0x1x2x3x4x5x6x7x8x9x")),ISNUMBER(FIND(MID(B32,8,1)&amp;"x","0x1x2x3x4x5x6x7x8x9x")))),"対象者IDの形式を確認",IF(COUNTIFS(登録ID!$A$8:$A$27,B32)&lt;&gt;1,"対象者IDが未登録/重複",IF(NOT(AND(ISTEXT(C32),LEN(C32)=8,EXACT(LEFT(C32,4),"CRS-"),ISNUMBER(FIND(MID(C32,5,1)&amp;"x","0x1x2x3x4x5x6x7x8x9x")),ISNUMBER(FIND(MID(C32,6,1)&amp;"x","0x1x2x3x4x5x6x7x8x9x")),ISNUMBER(FIND(MID(C32,7,1)&amp;"x","0x1x2x3x4x5x6x7x8x9x")),ISNUMBER(FIND(MID(C32,8,1)&amp;"x","0x1x2x3x4x5x6x7x8x9x")))),"研修IDの形式を確認",IF(COUNTIFS(登録ID!$E$8:$E$17,C32)&lt;&gt;1,"研修IDが未登録/重複",IF(COUNTIFS($B$8:$B$57,B32,$C$8:$C$57,C32)&gt;1,"同じ対象者/研修が重複",IF(NOT(OR(D32="対象",D32="免除",D32="対象外",D32="未確認")),"対象区分を確認",IF(NOT(AND(ISNUMBER(G32),G32&gt;=43831,G32&lt;73051,G32=INT(G32))),"記録確認日は日付で必須",IF(G32&gt;研修状況!$B$3,"確認日が基準日より後",IF(AND(D32="対象",NOT(AND(ISNUMBER(E32),E32&gt;=43831,E32&lt;73051,E32=INT(E32)))),"対象の期限を確認",IF(AND(D32&lt;&gt;"対象",OR(E32&lt;&gt;"",F32&lt;&gt;"")),"対象以外は期限/修了日を空欄",IF(AND(D32="対象",F32&lt;&gt;"",NOT(AND(ISNUMBER(F32),F32&gt;=43831,F32&lt;73051,F32=INT(F32)))),"修了日を確認",IF(AND(F32&lt;&gt;"",F32&gt;G32),"修了日が確認日より後","確認済み")))))))))))))))</f>
        <v/>
      </c>
      <c r="K32" s="1" t="str">
        <f aca="false">IF(J32="","",IF(J32="確認済み",0,1))</f>
        <v/>
      </c>
      <c r="L32" s="1" t="str">
        <f aca="false">IF(J32="","",IF(K32&lt;&gt;0,0,IF(AND(ISTEXT(H32),H32=IF(D32&lt;&gt;"対象",D32,IF(F32="",IF(E32&lt;研修状況!$B$3,"期限超過","未修了"),IF(F32&gt;E32,"期限後修了","修了"))),ISNUMBER(I32),I32=IF(AND(D32="対象",F32&lt;&gt;""),1,0)),0,1)))</f>
        <v/>
      </c>
    </row>
    <row r="33" customFormat="false" ht="32" hidden="false" customHeight="true" outlineLevel="0" collapsed="false">
      <c r="A33" s="9"/>
      <c r="B33" s="9"/>
      <c r="C33" s="9"/>
      <c r="D33" s="10"/>
      <c r="E33" s="3"/>
      <c r="F33" s="3"/>
      <c r="G33" s="3"/>
      <c r="H33" s="1" t="str">
        <f aca="false">IF(J33="","",IF(K33&lt;&gt;0,NA(),IF(D33&lt;&gt;"対象",D33,IF(F33="",IF(E33&lt;研修状況!$B$3,"期限超過","未修了"),IF(F33&gt;E33,"期限後修了","修了")))))</f>
        <v/>
      </c>
      <c r="I33" s="1" t="str">
        <f aca="false">IF(J33="","",IF(K33&lt;&gt;0,NA(),IF(AND(D33="対象",F33&lt;&gt;""),1,0)))</f>
        <v/>
      </c>
      <c r="J33" s="1" t="str">
        <f aca="false">IF(COUNTA(A33:G33)=0,"",IF(NOT(AND(ISTEXT(A33),LEN(A33)=8,EXACT(LEFT(A33,4),"ENR-"),ISNUMBER(FIND(MID(A33,5,1)&amp;"x","0x1x2x3x4x5x6x7x8x9x")),ISNUMBER(FIND(MID(A33,6,1)&amp;"x","0x1x2x3x4x5x6x7x8x9x")),ISNUMBER(FIND(MID(A33,7,1)&amp;"x","0x1x2x3x4x5x6x7x8x9x")),ISNUMBER(FIND(MID(A33,8,1)&amp;"x","0x1x2x3x4x5x6x7x8x9x")))),"IDはENR-と半角数字4桁",IF(COUNTIFS($A$8:$A$57,A33)&gt;1,"受講IDが重複",IF(NOT(AND(ISTEXT(B33),LEN(B33)=8,EXACT(LEFT(B33,4),"STF-"),ISNUMBER(FIND(MID(B33,5,1)&amp;"x","0x1x2x3x4x5x6x7x8x9x")),ISNUMBER(FIND(MID(B33,6,1)&amp;"x","0x1x2x3x4x5x6x7x8x9x")),ISNUMBER(FIND(MID(B33,7,1)&amp;"x","0x1x2x3x4x5x6x7x8x9x")),ISNUMBER(FIND(MID(B33,8,1)&amp;"x","0x1x2x3x4x5x6x7x8x9x")))),"対象者IDの形式を確認",IF(COUNTIFS(登録ID!$A$8:$A$27,B33)&lt;&gt;1,"対象者IDが未登録/重複",IF(NOT(AND(ISTEXT(C33),LEN(C33)=8,EXACT(LEFT(C33,4),"CRS-"),ISNUMBER(FIND(MID(C33,5,1)&amp;"x","0x1x2x3x4x5x6x7x8x9x")),ISNUMBER(FIND(MID(C33,6,1)&amp;"x","0x1x2x3x4x5x6x7x8x9x")),ISNUMBER(FIND(MID(C33,7,1)&amp;"x","0x1x2x3x4x5x6x7x8x9x")),ISNUMBER(FIND(MID(C33,8,1)&amp;"x","0x1x2x3x4x5x6x7x8x9x")))),"研修IDの形式を確認",IF(COUNTIFS(登録ID!$E$8:$E$17,C33)&lt;&gt;1,"研修IDが未登録/重複",IF(COUNTIFS($B$8:$B$57,B33,$C$8:$C$57,C33)&gt;1,"同じ対象者/研修が重複",IF(NOT(OR(D33="対象",D33="免除",D33="対象外",D33="未確認")),"対象区分を確認",IF(NOT(AND(ISNUMBER(G33),G33&gt;=43831,G33&lt;73051,G33=INT(G33))),"記録確認日は日付で必須",IF(G33&gt;研修状況!$B$3,"確認日が基準日より後",IF(AND(D33="対象",NOT(AND(ISNUMBER(E33),E33&gt;=43831,E33&lt;73051,E33=INT(E33)))),"対象の期限を確認",IF(AND(D33&lt;&gt;"対象",OR(E33&lt;&gt;"",F33&lt;&gt;"")),"対象以外は期限/修了日を空欄",IF(AND(D33="対象",F33&lt;&gt;"",NOT(AND(ISNUMBER(F33),F33&gt;=43831,F33&lt;73051,F33=INT(F33)))),"修了日を確認",IF(AND(F33&lt;&gt;"",F33&gt;G33),"修了日が確認日より後","確認済み")))))))))))))))</f>
        <v/>
      </c>
      <c r="K33" s="1" t="str">
        <f aca="false">IF(J33="","",IF(J33="確認済み",0,1))</f>
        <v/>
      </c>
      <c r="L33" s="1" t="str">
        <f aca="false">IF(J33="","",IF(K33&lt;&gt;0,0,IF(AND(ISTEXT(H33),H33=IF(D33&lt;&gt;"対象",D33,IF(F33="",IF(E33&lt;研修状況!$B$3,"期限超過","未修了"),IF(F33&gt;E33,"期限後修了","修了"))),ISNUMBER(I33),I33=IF(AND(D33="対象",F33&lt;&gt;""),1,0)),0,1)))</f>
        <v/>
      </c>
    </row>
    <row r="34" customFormat="false" ht="32" hidden="false" customHeight="true" outlineLevel="0" collapsed="false">
      <c r="A34" s="9"/>
      <c r="B34" s="9"/>
      <c r="C34" s="9"/>
      <c r="D34" s="10"/>
      <c r="E34" s="3"/>
      <c r="F34" s="3"/>
      <c r="G34" s="3"/>
      <c r="H34" s="1" t="str">
        <f aca="false">IF(J34="","",IF(K34&lt;&gt;0,NA(),IF(D34&lt;&gt;"対象",D34,IF(F34="",IF(E34&lt;研修状況!$B$3,"期限超過","未修了"),IF(F34&gt;E34,"期限後修了","修了")))))</f>
        <v/>
      </c>
      <c r="I34" s="1" t="str">
        <f aca="false">IF(J34="","",IF(K34&lt;&gt;0,NA(),IF(AND(D34="対象",F34&lt;&gt;""),1,0)))</f>
        <v/>
      </c>
      <c r="J34" s="1" t="str">
        <f aca="false">IF(COUNTA(A34:G34)=0,"",IF(NOT(AND(ISTEXT(A34),LEN(A34)=8,EXACT(LEFT(A34,4),"ENR-"),ISNUMBER(FIND(MID(A34,5,1)&amp;"x","0x1x2x3x4x5x6x7x8x9x")),ISNUMBER(FIND(MID(A34,6,1)&amp;"x","0x1x2x3x4x5x6x7x8x9x")),ISNUMBER(FIND(MID(A34,7,1)&amp;"x","0x1x2x3x4x5x6x7x8x9x")),ISNUMBER(FIND(MID(A34,8,1)&amp;"x","0x1x2x3x4x5x6x7x8x9x")))),"IDはENR-と半角数字4桁",IF(COUNTIFS($A$8:$A$57,A34)&gt;1,"受講IDが重複",IF(NOT(AND(ISTEXT(B34),LEN(B34)=8,EXACT(LEFT(B34,4),"STF-"),ISNUMBER(FIND(MID(B34,5,1)&amp;"x","0x1x2x3x4x5x6x7x8x9x")),ISNUMBER(FIND(MID(B34,6,1)&amp;"x","0x1x2x3x4x5x6x7x8x9x")),ISNUMBER(FIND(MID(B34,7,1)&amp;"x","0x1x2x3x4x5x6x7x8x9x")),ISNUMBER(FIND(MID(B34,8,1)&amp;"x","0x1x2x3x4x5x6x7x8x9x")))),"対象者IDの形式を確認",IF(COUNTIFS(登録ID!$A$8:$A$27,B34)&lt;&gt;1,"対象者IDが未登録/重複",IF(NOT(AND(ISTEXT(C34),LEN(C34)=8,EXACT(LEFT(C34,4),"CRS-"),ISNUMBER(FIND(MID(C34,5,1)&amp;"x","0x1x2x3x4x5x6x7x8x9x")),ISNUMBER(FIND(MID(C34,6,1)&amp;"x","0x1x2x3x4x5x6x7x8x9x")),ISNUMBER(FIND(MID(C34,7,1)&amp;"x","0x1x2x3x4x5x6x7x8x9x")),ISNUMBER(FIND(MID(C34,8,1)&amp;"x","0x1x2x3x4x5x6x7x8x9x")))),"研修IDの形式を確認",IF(COUNTIFS(登録ID!$E$8:$E$17,C34)&lt;&gt;1,"研修IDが未登録/重複",IF(COUNTIFS($B$8:$B$57,B34,$C$8:$C$57,C34)&gt;1,"同じ対象者/研修が重複",IF(NOT(OR(D34="対象",D34="免除",D34="対象外",D34="未確認")),"対象区分を確認",IF(NOT(AND(ISNUMBER(G34),G34&gt;=43831,G34&lt;73051,G34=INT(G34))),"記録確認日は日付で必須",IF(G34&gt;研修状況!$B$3,"確認日が基準日より後",IF(AND(D34="対象",NOT(AND(ISNUMBER(E34),E34&gt;=43831,E34&lt;73051,E34=INT(E34)))),"対象の期限を確認",IF(AND(D34&lt;&gt;"対象",OR(E34&lt;&gt;"",F34&lt;&gt;"")),"対象以外は期限/修了日を空欄",IF(AND(D34="対象",F34&lt;&gt;"",NOT(AND(ISNUMBER(F34),F34&gt;=43831,F34&lt;73051,F34=INT(F34)))),"修了日を確認",IF(AND(F34&lt;&gt;"",F34&gt;G34),"修了日が確認日より後","確認済み")))))))))))))))</f>
        <v/>
      </c>
      <c r="K34" s="1" t="str">
        <f aca="false">IF(J34="","",IF(J34="確認済み",0,1))</f>
        <v/>
      </c>
      <c r="L34" s="1" t="str">
        <f aca="false">IF(J34="","",IF(K34&lt;&gt;0,0,IF(AND(ISTEXT(H34),H34=IF(D34&lt;&gt;"対象",D34,IF(F34="",IF(E34&lt;研修状況!$B$3,"期限超過","未修了"),IF(F34&gt;E34,"期限後修了","修了"))),ISNUMBER(I34),I34=IF(AND(D34="対象",F34&lt;&gt;""),1,0)),0,1)))</f>
        <v/>
      </c>
    </row>
    <row r="35" customFormat="false" ht="32" hidden="false" customHeight="true" outlineLevel="0" collapsed="false">
      <c r="A35" s="9"/>
      <c r="B35" s="9"/>
      <c r="C35" s="9"/>
      <c r="D35" s="10"/>
      <c r="E35" s="3"/>
      <c r="F35" s="3"/>
      <c r="G35" s="3"/>
      <c r="H35" s="1" t="str">
        <f aca="false">IF(J35="","",IF(K35&lt;&gt;0,NA(),IF(D35&lt;&gt;"対象",D35,IF(F35="",IF(E35&lt;研修状況!$B$3,"期限超過","未修了"),IF(F35&gt;E35,"期限後修了","修了")))))</f>
        <v/>
      </c>
      <c r="I35" s="1" t="str">
        <f aca="false">IF(J35="","",IF(K35&lt;&gt;0,NA(),IF(AND(D35="対象",F35&lt;&gt;""),1,0)))</f>
        <v/>
      </c>
      <c r="J35" s="1" t="str">
        <f aca="false">IF(COUNTA(A35:G35)=0,"",IF(NOT(AND(ISTEXT(A35),LEN(A35)=8,EXACT(LEFT(A35,4),"ENR-"),ISNUMBER(FIND(MID(A35,5,1)&amp;"x","0x1x2x3x4x5x6x7x8x9x")),ISNUMBER(FIND(MID(A35,6,1)&amp;"x","0x1x2x3x4x5x6x7x8x9x")),ISNUMBER(FIND(MID(A35,7,1)&amp;"x","0x1x2x3x4x5x6x7x8x9x")),ISNUMBER(FIND(MID(A35,8,1)&amp;"x","0x1x2x3x4x5x6x7x8x9x")))),"IDはENR-と半角数字4桁",IF(COUNTIFS($A$8:$A$57,A35)&gt;1,"受講IDが重複",IF(NOT(AND(ISTEXT(B35),LEN(B35)=8,EXACT(LEFT(B35,4),"STF-"),ISNUMBER(FIND(MID(B35,5,1)&amp;"x","0x1x2x3x4x5x6x7x8x9x")),ISNUMBER(FIND(MID(B35,6,1)&amp;"x","0x1x2x3x4x5x6x7x8x9x")),ISNUMBER(FIND(MID(B35,7,1)&amp;"x","0x1x2x3x4x5x6x7x8x9x")),ISNUMBER(FIND(MID(B35,8,1)&amp;"x","0x1x2x3x4x5x6x7x8x9x")))),"対象者IDの形式を確認",IF(COUNTIFS(登録ID!$A$8:$A$27,B35)&lt;&gt;1,"対象者IDが未登録/重複",IF(NOT(AND(ISTEXT(C35),LEN(C35)=8,EXACT(LEFT(C35,4),"CRS-"),ISNUMBER(FIND(MID(C35,5,1)&amp;"x","0x1x2x3x4x5x6x7x8x9x")),ISNUMBER(FIND(MID(C35,6,1)&amp;"x","0x1x2x3x4x5x6x7x8x9x")),ISNUMBER(FIND(MID(C35,7,1)&amp;"x","0x1x2x3x4x5x6x7x8x9x")),ISNUMBER(FIND(MID(C35,8,1)&amp;"x","0x1x2x3x4x5x6x7x8x9x")))),"研修IDの形式を確認",IF(COUNTIFS(登録ID!$E$8:$E$17,C35)&lt;&gt;1,"研修IDが未登録/重複",IF(COUNTIFS($B$8:$B$57,B35,$C$8:$C$57,C35)&gt;1,"同じ対象者/研修が重複",IF(NOT(OR(D35="対象",D35="免除",D35="対象外",D35="未確認")),"対象区分を確認",IF(NOT(AND(ISNUMBER(G35),G35&gt;=43831,G35&lt;73051,G35=INT(G35))),"記録確認日は日付で必須",IF(G35&gt;研修状況!$B$3,"確認日が基準日より後",IF(AND(D35="対象",NOT(AND(ISNUMBER(E35),E35&gt;=43831,E35&lt;73051,E35=INT(E35)))),"対象の期限を確認",IF(AND(D35&lt;&gt;"対象",OR(E35&lt;&gt;"",F35&lt;&gt;"")),"対象以外は期限/修了日を空欄",IF(AND(D35="対象",F35&lt;&gt;"",NOT(AND(ISNUMBER(F35),F35&gt;=43831,F35&lt;73051,F35=INT(F35)))),"修了日を確認",IF(AND(F35&lt;&gt;"",F35&gt;G35),"修了日が確認日より後","確認済み")))))))))))))))</f>
        <v/>
      </c>
      <c r="K35" s="1" t="str">
        <f aca="false">IF(J35="","",IF(J35="確認済み",0,1))</f>
        <v/>
      </c>
      <c r="L35" s="1" t="str">
        <f aca="false">IF(J35="","",IF(K35&lt;&gt;0,0,IF(AND(ISTEXT(H35),H35=IF(D35&lt;&gt;"対象",D35,IF(F35="",IF(E35&lt;研修状況!$B$3,"期限超過","未修了"),IF(F35&gt;E35,"期限後修了","修了"))),ISNUMBER(I35),I35=IF(AND(D35="対象",F35&lt;&gt;""),1,0)),0,1)))</f>
        <v/>
      </c>
    </row>
    <row r="36" customFormat="false" ht="32" hidden="false" customHeight="true" outlineLevel="0" collapsed="false">
      <c r="A36" s="9"/>
      <c r="B36" s="9"/>
      <c r="C36" s="9"/>
      <c r="D36" s="10"/>
      <c r="E36" s="3"/>
      <c r="F36" s="3"/>
      <c r="G36" s="3"/>
      <c r="H36" s="1" t="str">
        <f aca="false">IF(J36="","",IF(K36&lt;&gt;0,NA(),IF(D36&lt;&gt;"対象",D36,IF(F36="",IF(E36&lt;研修状況!$B$3,"期限超過","未修了"),IF(F36&gt;E36,"期限後修了","修了")))))</f>
        <v/>
      </c>
      <c r="I36" s="1" t="str">
        <f aca="false">IF(J36="","",IF(K36&lt;&gt;0,NA(),IF(AND(D36="対象",F36&lt;&gt;""),1,0)))</f>
        <v/>
      </c>
      <c r="J36" s="1" t="str">
        <f aca="false">IF(COUNTA(A36:G36)=0,"",IF(NOT(AND(ISTEXT(A36),LEN(A36)=8,EXACT(LEFT(A36,4),"ENR-"),ISNUMBER(FIND(MID(A36,5,1)&amp;"x","0x1x2x3x4x5x6x7x8x9x")),ISNUMBER(FIND(MID(A36,6,1)&amp;"x","0x1x2x3x4x5x6x7x8x9x")),ISNUMBER(FIND(MID(A36,7,1)&amp;"x","0x1x2x3x4x5x6x7x8x9x")),ISNUMBER(FIND(MID(A36,8,1)&amp;"x","0x1x2x3x4x5x6x7x8x9x")))),"IDはENR-と半角数字4桁",IF(COUNTIFS($A$8:$A$57,A36)&gt;1,"受講IDが重複",IF(NOT(AND(ISTEXT(B36),LEN(B36)=8,EXACT(LEFT(B36,4),"STF-"),ISNUMBER(FIND(MID(B36,5,1)&amp;"x","0x1x2x3x4x5x6x7x8x9x")),ISNUMBER(FIND(MID(B36,6,1)&amp;"x","0x1x2x3x4x5x6x7x8x9x")),ISNUMBER(FIND(MID(B36,7,1)&amp;"x","0x1x2x3x4x5x6x7x8x9x")),ISNUMBER(FIND(MID(B36,8,1)&amp;"x","0x1x2x3x4x5x6x7x8x9x")))),"対象者IDの形式を確認",IF(COUNTIFS(登録ID!$A$8:$A$27,B36)&lt;&gt;1,"対象者IDが未登録/重複",IF(NOT(AND(ISTEXT(C36),LEN(C36)=8,EXACT(LEFT(C36,4),"CRS-"),ISNUMBER(FIND(MID(C36,5,1)&amp;"x","0x1x2x3x4x5x6x7x8x9x")),ISNUMBER(FIND(MID(C36,6,1)&amp;"x","0x1x2x3x4x5x6x7x8x9x")),ISNUMBER(FIND(MID(C36,7,1)&amp;"x","0x1x2x3x4x5x6x7x8x9x")),ISNUMBER(FIND(MID(C36,8,1)&amp;"x","0x1x2x3x4x5x6x7x8x9x")))),"研修IDの形式を確認",IF(COUNTIFS(登録ID!$E$8:$E$17,C36)&lt;&gt;1,"研修IDが未登録/重複",IF(COUNTIFS($B$8:$B$57,B36,$C$8:$C$57,C36)&gt;1,"同じ対象者/研修が重複",IF(NOT(OR(D36="対象",D36="免除",D36="対象外",D36="未確認")),"対象区分を確認",IF(NOT(AND(ISNUMBER(G36),G36&gt;=43831,G36&lt;73051,G36=INT(G36))),"記録確認日は日付で必須",IF(G36&gt;研修状況!$B$3,"確認日が基準日より後",IF(AND(D36="対象",NOT(AND(ISNUMBER(E36),E36&gt;=43831,E36&lt;73051,E36=INT(E36)))),"対象の期限を確認",IF(AND(D36&lt;&gt;"対象",OR(E36&lt;&gt;"",F36&lt;&gt;"")),"対象以外は期限/修了日を空欄",IF(AND(D36="対象",F36&lt;&gt;"",NOT(AND(ISNUMBER(F36),F36&gt;=43831,F36&lt;73051,F36=INT(F36)))),"修了日を確認",IF(AND(F36&lt;&gt;"",F36&gt;G36),"修了日が確認日より後","確認済み")))))))))))))))</f>
        <v/>
      </c>
      <c r="K36" s="1" t="str">
        <f aca="false">IF(J36="","",IF(J36="確認済み",0,1))</f>
        <v/>
      </c>
      <c r="L36" s="1" t="str">
        <f aca="false">IF(J36="","",IF(K36&lt;&gt;0,0,IF(AND(ISTEXT(H36),H36=IF(D36&lt;&gt;"対象",D36,IF(F36="",IF(E36&lt;研修状況!$B$3,"期限超過","未修了"),IF(F36&gt;E36,"期限後修了","修了"))),ISNUMBER(I36),I36=IF(AND(D36="対象",F36&lt;&gt;""),1,0)),0,1)))</f>
        <v/>
      </c>
    </row>
    <row r="37" customFormat="false" ht="32" hidden="false" customHeight="true" outlineLevel="0" collapsed="false">
      <c r="A37" s="9"/>
      <c r="B37" s="9"/>
      <c r="C37" s="9"/>
      <c r="D37" s="10"/>
      <c r="E37" s="3"/>
      <c r="F37" s="3"/>
      <c r="G37" s="3"/>
      <c r="H37" s="1" t="str">
        <f aca="false">IF(J37="","",IF(K37&lt;&gt;0,NA(),IF(D37&lt;&gt;"対象",D37,IF(F37="",IF(E37&lt;研修状況!$B$3,"期限超過","未修了"),IF(F37&gt;E37,"期限後修了","修了")))))</f>
        <v/>
      </c>
      <c r="I37" s="1" t="str">
        <f aca="false">IF(J37="","",IF(K37&lt;&gt;0,NA(),IF(AND(D37="対象",F37&lt;&gt;""),1,0)))</f>
        <v/>
      </c>
      <c r="J37" s="1" t="str">
        <f aca="false">IF(COUNTA(A37:G37)=0,"",IF(NOT(AND(ISTEXT(A37),LEN(A37)=8,EXACT(LEFT(A37,4),"ENR-"),ISNUMBER(FIND(MID(A37,5,1)&amp;"x","0x1x2x3x4x5x6x7x8x9x")),ISNUMBER(FIND(MID(A37,6,1)&amp;"x","0x1x2x3x4x5x6x7x8x9x")),ISNUMBER(FIND(MID(A37,7,1)&amp;"x","0x1x2x3x4x5x6x7x8x9x")),ISNUMBER(FIND(MID(A37,8,1)&amp;"x","0x1x2x3x4x5x6x7x8x9x")))),"IDはENR-と半角数字4桁",IF(COUNTIFS($A$8:$A$57,A37)&gt;1,"受講IDが重複",IF(NOT(AND(ISTEXT(B37),LEN(B37)=8,EXACT(LEFT(B37,4),"STF-"),ISNUMBER(FIND(MID(B37,5,1)&amp;"x","0x1x2x3x4x5x6x7x8x9x")),ISNUMBER(FIND(MID(B37,6,1)&amp;"x","0x1x2x3x4x5x6x7x8x9x")),ISNUMBER(FIND(MID(B37,7,1)&amp;"x","0x1x2x3x4x5x6x7x8x9x")),ISNUMBER(FIND(MID(B37,8,1)&amp;"x","0x1x2x3x4x5x6x7x8x9x")))),"対象者IDの形式を確認",IF(COUNTIFS(登録ID!$A$8:$A$27,B37)&lt;&gt;1,"対象者IDが未登録/重複",IF(NOT(AND(ISTEXT(C37),LEN(C37)=8,EXACT(LEFT(C37,4),"CRS-"),ISNUMBER(FIND(MID(C37,5,1)&amp;"x","0x1x2x3x4x5x6x7x8x9x")),ISNUMBER(FIND(MID(C37,6,1)&amp;"x","0x1x2x3x4x5x6x7x8x9x")),ISNUMBER(FIND(MID(C37,7,1)&amp;"x","0x1x2x3x4x5x6x7x8x9x")),ISNUMBER(FIND(MID(C37,8,1)&amp;"x","0x1x2x3x4x5x6x7x8x9x")))),"研修IDの形式を確認",IF(COUNTIFS(登録ID!$E$8:$E$17,C37)&lt;&gt;1,"研修IDが未登録/重複",IF(COUNTIFS($B$8:$B$57,B37,$C$8:$C$57,C37)&gt;1,"同じ対象者/研修が重複",IF(NOT(OR(D37="対象",D37="免除",D37="対象外",D37="未確認")),"対象区分を確認",IF(NOT(AND(ISNUMBER(G37),G37&gt;=43831,G37&lt;73051,G37=INT(G37))),"記録確認日は日付で必須",IF(G37&gt;研修状況!$B$3,"確認日が基準日より後",IF(AND(D37="対象",NOT(AND(ISNUMBER(E37),E37&gt;=43831,E37&lt;73051,E37=INT(E37)))),"対象の期限を確認",IF(AND(D37&lt;&gt;"対象",OR(E37&lt;&gt;"",F37&lt;&gt;"")),"対象以外は期限/修了日を空欄",IF(AND(D37="対象",F37&lt;&gt;"",NOT(AND(ISNUMBER(F37),F37&gt;=43831,F37&lt;73051,F37=INT(F37)))),"修了日を確認",IF(AND(F37&lt;&gt;"",F37&gt;G37),"修了日が確認日より後","確認済み")))))))))))))))</f>
        <v/>
      </c>
      <c r="K37" s="1" t="str">
        <f aca="false">IF(J37="","",IF(J37="確認済み",0,1))</f>
        <v/>
      </c>
      <c r="L37" s="1" t="str">
        <f aca="false">IF(J37="","",IF(K37&lt;&gt;0,0,IF(AND(ISTEXT(H37),H37=IF(D37&lt;&gt;"対象",D37,IF(F37="",IF(E37&lt;研修状況!$B$3,"期限超過","未修了"),IF(F37&gt;E37,"期限後修了","修了"))),ISNUMBER(I37),I37=IF(AND(D37="対象",F37&lt;&gt;""),1,0)),0,1)))</f>
        <v/>
      </c>
    </row>
    <row r="38" customFormat="false" ht="32" hidden="false" customHeight="true" outlineLevel="0" collapsed="false">
      <c r="A38" s="9"/>
      <c r="B38" s="9"/>
      <c r="C38" s="9"/>
      <c r="D38" s="10"/>
      <c r="E38" s="3"/>
      <c r="F38" s="3"/>
      <c r="G38" s="3"/>
      <c r="H38" s="1" t="str">
        <f aca="false">IF(J38="","",IF(K38&lt;&gt;0,NA(),IF(D38&lt;&gt;"対象",D38,IF(F38="",IF(E38&lt;研修状況!$B$3,"期限超過","未修了"),IF(F38&gt;E38,"期限後修了","修了")))))</f>
        <v/>
      </c>
      <c r="I38" s="1" t="str">
        <f aca="false">IF(J38="","",IF(K38&lt;&gt;0,NA(),IF(AND(D38="対象",F38&lt;&gt;""),1,0)))</f>
        <v/>
      </c>
      <c r="J38" s="1" t="str">
        <f aca="false">IF(COUNTA(A38:G38)=0,"",IF(NOT(AND(ISTEXT(A38),LEN(A38)=8,EXACT(LEFT(A38,4),"ENR-"),ISNUMBER(FIND(MID(A38,5,1)&amp;"x","0x1x2x3x4x5x6x7x8x9x")),ISNUMBER(FIND(MID(A38,6,1)&amp;"x","0x1x2x3x4x5x6x7x8x9x")),ISNUMBER(FIND(MID(A38,7,1)&amp;"x","0x1x2x3x4x5x6x7x8x9x")),ISNUMBER(FIND(MID(A38,8,1)&amp;"x","0x1x2x3x4x5x6x7x8x9x")))),"IDはENR-と半角数字4桁",IF(COUNTIFS($A$8:$A$57,A38)&gt;1,"受講IDが重複",IF(NOT(AND(ISTEXT(B38),LEN(B38)=8,EXACT(LEFT(B38,4),"STF-"),ISNUMBER(FIND(MID(B38,5,1)&amp;"x","0x1x2x3x4x5x6x7x8x9x")),ISNUMBER(FIND(MID(B38,6,1)&amp;"x","0x1x2x3x4x5x6x7x8x9x")),ISNUMBER(FIND(MID(B38,7,1)&amp;"x","0x1x2x3x4x5x6x7x8x9x")),ISNUMBER(FIND(MID(B38,8,1)&amp;"x","0x1x2x3x4x5x6x7x8x9x")))),"対象者IDの形式を確認",IF(COUNTIFS(登録ID!$A$8:$A$27,B38)&lt;&gt;1,"対象者IDが未登録/重複",IF(NOT(AND(ISTEXT(C38),LEN(C38)=8,EXACT(LEFT(C38,4),"CRS-"),ISNUMBER(FIND(MID(C38,5,1)&amp;"x","0x1x2x3x4x5x6x7x8x9x")),ISNUMBER(FIND(MID(C38,6,1)&amp;"x","0x1x2x3x4x5x6x7x8x9x")),ISNUMBER(FIND(MID(C38,7,1)&amp;"x","0x1x2x3x4x5x6x7x8x9x")),ISNUMBER(FIND(MID(C38,8,1)&amp;"x","0x1x2x3x4x5x6x7x8x9x")))),"研修IDの形式を確認",IF(COUNTIFS(登録ID!$E$8:$E$17,C38)&lt;&gt;1,"研修IDが未登録/重複",IF(COUNTIFS($B$8:$B$57,B38,$C$8:$C$57,C38)&gt;1,"同じ対象者/研修が重複",IF(NOT(OR(D38="対象",D38="免除",D38="対象外",D38="未確認")),"対象区分を確認",IF(NOT(AND(ISNUMBER(G38),G38&gt;=43831,G38&lt;73051,G38=INT(G38))),"記録確認日は日付で必須",IF(G38&gt;研修状況!$B$3,"確認日が基準日より後",IF(AND(D38="対象",NOT(AND(ISNUMBER(E38),E38&gt;=43831,E38&lt;73051,E38=INT(E38)))),"対象の期限を確認",IF(AND(D38&lt;&gt;"対象",OR(E38&lt;&gt;"",F38&lt;&gt;"")),"対象以外は期限/修了日を空欄",IF(AND(D38="対象",F38&lt;&gt;"",NOT(AND(ISNUMBER(F38),F38&gt;=43831,F38&lt;73051,F38=INT(F38)))),"修了日を確認",IF(AND(F38&lt;&gt;"",F38&gt;G38),"修了日が確認日より後","確認済み")))))))))))))))</f>
        <v/>
      </c>
      <c r="K38" s="1" t="str">
        <f aca="false">IF(J38="","",IF(J38="確認済み",0,1))</f>
        <v/>
      </c>
      <c r="L38" s="1" t="str">
        <f aca="false">IF(J38="","",IF(K38&lt;&gt;0,0,IF(AND(ISTEXT(H38),H38=IF(D38&lt;&gt;"対象",D38,IF(F38="",IF(E38&lt;研修状況!$B$3,"期限超過","未修了"),IF(F38&gt;E38,"期限後修了","修了"))),ISNUMBER(I38),I38=IF(AND(D38="対象",F38&lt;&gt;""),1,0)),0,1)))</f>
        <v/>
      </c>
    </row>
    <row r="39" customFormat="false" ht="32" hidden="false" customHeight="true" outlineLevel="0" collapsed="false">
      <c r="A39" s="9"/>
      <c r="B39" s="9"/>
      <c r="C39" s="9"/>
      <c r="D39" s="10"/>
      <c r="E39" s="3"/>
      <c r="F39" s="3"/>
      <c r="G39" s="3"/>
      <c r="H39" s="1" t="str">
        <f aca="false">IF(J39="","",IF(K39&lt;&gt;0,NA(),IF(D39&lt;&gt;"対象",D39,IF(F39="",IF(E39&lt;研修状況!$B$3,"期限超過","未修了"),IF(F39&gt;E39,"期限後修了","修了")))))</f>
        <v/>
      </c>
      <c r="I39" s="1" t="str">
        <f aca="false">IF(J39="","",IF(K39&lt;&gt;0,NA(),IF(AND(D39="対象",F39&lt;&gt;""),1,0)))</f>
        <v/>
      </c>
      <c r="J39" s="1" t="str">
        <f aca="false">IF(COUNTA(A39:G39)=0,"",IF(NOT(AND(ISTEXT(A39),LEN(A39)=8,EXACT(LEFT(A39,4),"ENR-"),ISNUMBER(FIND(MID(A39,5,1)&amp;"x","0x1x2x3x4x5x6x7x8x9x")),ISNUMBER(FIND(MID(A39,6,1)&amp;"x","0x1x2x3x4x5x6x7x8x9x")),ISNUMBER(FIND(MID(A39,7,1)&amp;"x","0x1x2x3x4x5x6x7x8x9x")),ISNUMBER(FIND(MID(A39,8,1)&amp;"x","0x1x2x3x4x5x6x7x8x9x")))),"IDはENR-と半角数字4桁",IF(COUNTIFS($A$8:$A$57,A39)&gt;1,"受講IDが重複",IF(NOT(AND(ISTEXT(B39),LEN(B39)=8,EXACT(LEFT(B39,4),"STF-"),ISNUMBER(FIND(MID(B39,5,1)&amp;"x","0x1x2x3x4x5x6x7x8x9x")),ISNUMBER(FIND(MID(B39,6,1)&amp;"x","0x1x2x3x4x5x6x7x8x9x")),ISNUMBER(FIND(MID(B39,7,1)&amp;"x","0x1x2x3x4x5x6x7x8x9x")),ISNUMBER(FIND(MID(B39,8,1)&amp;"x","0x1x2x3x4x5x6x7x8x9x")))),"対象者IDの形式を確認",IF(COUNTIFS(登録ID!$A$8:$A$27,B39)&lt;&gt;1,"対象者IDが未登録/重複",IF(NOT(AND(ISTEXT(C39),LEN(C39)=8,EXACT(LEFT(C39,4),"CRS-"),ISNUMBER(FIND(MID(C39,5,1)&amp;"x","0x1x2x3x4x5x6x7x8x9x")),ISNUMBER(FIND(MID(C39,6,1)&amp;"x","0x1x2x3x4x5x6x7x8x9x")),ISNUMBER(FIND(MID(C39,7,1)&amp;"x","0x1x2x3x4x5x6x7x8x9x")),ISNUMBER(FIND(MID(C39,8,1)&amp;"x","0x1x2x3x4x5x6x7x8x9x")))),"研修IDの形式を確認",IF(COUNTIFS(登録ID!$E$8:$E$17,C39)&lt;&gt;1,"研修IDが未登録/重複",IF(COUNTIFS($B$8:$B$57,B39,$C$8:$C$57,C39)&gt;1,"同じ対象者/研修が重複",IF(NOT(OR(D39="対象",D39="免除",D39="対象外",D39="未確認")),"対象区分を確認",IF(NOT(AND(ISNUMBER(G39),G39&gt;=43831,G39&lt;73051,G39=INT(G39))),"記録確認日は日付で必須",IF(G39&gt;研修状況!$B$3,"確認日が基準日より後",IF(AND(D39="対象",NOT(AND(ISNUMBER(E39),E39&gt;=43831,E39&lt;73051,E39=INT(E39)))),"対象の期限を確認",IF(AND(D39&lt;&gt;"対象",OR(E39&lt;&gt;"",F39&lt;&gt;"")),"対象以外は期限/修了日を空欄",IF(AND(D39="対象",F39&lt;&gt;"",NOT(AND(ISNUMBER(F39),F39&gt;=43831,F39&lt;73051,F39=INT(F39)))),"修了日を確認",IF(AND(F39&lt;&gt;"",F39&gt;G39),"修了日が確認日より後","確認済み")))))))))))))))</f>
        <v/>
      </c>
      <c r="K39" s="1" t="str">
        <f aca="false">IF(J39="","",IF(J39="確認済み",0,1))</f>
        <v/>
      </c>
      <c r="L39" s="1" t="str">
        <f aca="false">IF(J39="","",IF(K39&lt;&gt;0,0,IF(AND(ISTEXT(H39),H39=IF(D39&lt;&gt;"対象",D39,IF(F39="",IF(E39&lt;研修状況!$B$3,"期限超過","未修了"),IF(F39&gt;E39,"期限後修了","修了"))),ISNUMBER(I39),I39=IF(AND(D39="対象",F39&lt;&gt;""),1,0)),0,1)))</f>
        <v/>
      </c>
    </row>
    <row r="40" customFormat="false" ht="32" hidden="false" customHeight="true" outlineLevel="0" collapsed="false">
      <c r="A40" s="9"/>
      <c r="B40" s="9"/>
      <c r="C40" s="9"/>
      <c r="D40" s="10"/>
      <c r="E40" s="3"/>
      <c r="F40" s="3"/>
      <c r="G40" s="3"/>
      <c r="H40" s="1" t="str">
        <f aca="false">IF(J40="","",IF(K40&lt;&gt;0,NA(),IF(D40&lt;&gt;"対象",D40,IF(F40="",IF(E40&lt;研修状況!$B$3,"期限超過","未修了"),IF(F40&gt;E40,"期限後修了","修了")))))</f>
        <v/>
      </c>
      <c r="I40" s="1" t="str">
        <f aca="false">IF(J40="","",IF(K40&lt;&gt;0,NA(),IF(AND(D40="対象",F40&lt;&gt;""),1,0)))</f>
        <v/>
      </c>
      <c r="J40" s="1" t="str">
        <f aca="false">IF(COUNTA(A40:G40)=0,"",IF(NOT(AND(ISTEXT(A40),LEN(A40)=8,EXACT(LEFT(A40,4),"ENR-"),ISNUMBER(FIND(MID(A40,5,1)&amp;"x","0x1x2x3x4x5x6x7x8x9x")),ISNUMBER(FIND(MID(A40,6,1)&amp;"x","0x1x2x3x4x5x6x7x8x9x")),ISNUMBER(FIND(MID(A40,7,1)&amp;"x","0x1x2x3x4x5x6x7x8x9x")),ISNUMBER(FIND(MID(A40,8,1)&amp;"x","0x1x2x3x4x5x6x7x8x9x")))),"IDはENR-と半角数字4桁",IF(COUNTIFS($A$8:$A$57,A40)&gt;1,"受講IDが重複",IF(NOT(AND(ISTEXT(B40),LEN(B40)=8,EXACT(LEFT(B40,4),"STF-"),ISNUMBER(FIND(MID(B40,5,1)&amp;"x","0x1x2x3x4x5x6x7x8x9x")),ISNUMBER(FIND(MID(B40,6,1)&amp;"x","0x1x2x3x4x5x6x7x8x9x")),ISNUMBER(FIND(MID(B40,7,1)&amp;"x","0x1x2x3x4x5x6x7x8x9x")),ISNUMBER(FIND(MID(B40,8,1)&amp;"x","0x1x2x3x4x5x6x7x8x9x")))),"対象者IDの形式を確認",IF(COUNTIFS(登録ID!$A$8:$A$27,B40)&lt;&gt;1,"対象者IDが未登録/重複",IF(NOT(AND(ISTEXT(C40),LEN(C40)=8,EXACT(LEFT(C40,4),"CRS-"),ISNUMBER(FIND(MID(C40,5,1)&amp;"x","0x1x2x3x4x5x6x7x8x9x")),ISNUMBER(FIND(MID(C40,6,1)&amp;"x","0x1x2x3x4x5x6x7x8x9x")),ISNUMBER(FIND(MID(C40,7,1)&amp;"x","0x1x2x3x4x5x6x7x8x9x")),ISNUMBER(FIND(MID(C40,8,1)&amp;"x","0x1x2x3x4x5x6x7x8x9x")))),"研修IDの形式を確認",IF(COUNTIFS(登録ID!$E$8:$E$17,C40)&lt;&gt;1,"研修IDが未登録/重複",IF(COUNTIFS($B$8:$B$57,B40,$C$8:$C$57,C40)&gt;1,"同じ対象者/研修が重複",IF(NOT(OR(D40="対象",D40="免除",D40="対象外",D40="未確認")),"対象区分を確認",IF(NOT(AND(ISNUMBER(G40),G40&gt;=43831,G40&lt;73051,G40=INT(G40))),"記録確認日は日付で必須",IF(G40&gt;研修状況!$B$3,"確認日が基準日より後",IF(AND(D40="対象",NOT(AND(ISNUMBER(E40),E40&gt;=43831,E40&lt;73051,E40=INT(E40)))),"対象の期限を確認",IF(AND(D40&lt;&gt;"対象",OR(E40&lt;&gt;"",F40&lt;&gt;"")),"対象以外は期限/修了日を空欄",IF(AND(D40="対象",F40&lt;&gt;"",NOT(AND(ISNUMBER(F40),F40&gt;=43831,F40&lt;73051,F40=INT(F40)))),"修了日を確認",IF(AND(F40&lt;&gt;"",F40&gt;G40),"修了日が確認日より後","確認済み")))))))))))))))</f>
        <v/>
      </c>
      <c r="K40" s="1" t="str">
        <f aca="false">IF(J40="","",IF(J40="確認済み",0,1))</f>
        <v/>
      </c>
      <c r="L40" s="1" t="str">
        <f aca="false">IF(J40="","",IF(K40&lt;&gt;0,0,IF(AND(ISTEXT(H40),H40=IF(D40&lt;&gt;"対象",D40,IF(F40="",IF(E40&lt;研修状況!$B$3,"期限超過","未修了"),IF(F40&gt;E40,"期限後修了","修了"))),ISNUMBER(I40),I40=IF(AND(D40="対象",F40&lt;&gt;""),1,0)),0,1)))</f>
        <v/>
      </c>
    </row>
    <row r="41" customFormat="false" ht="32" hidden="false" customHeight="true" outlineLevel="0" collapsed="false">
      <c r="A41" s="9"/>
      <c r="B41" s="9"/>
      <c r="C41" s="9"/>
      <c r="D41" s="10"/>
      <c r="E41" s="3"/>
      <c r="F41" s="3"/>
      <c r="G41" s="3"/>
      <c r="H41" s="1" t="str">
        <f aca="false">IF(J41="","",IF(K41&lt;&gt;0,NA(),IF(D41&lt;&gt;"対象",D41,IF(F41="",IF(E41&lt;研修状況!$B$3,"期限超過","未修了"),IF(F41&gt;E41,"期限後修了","修了")))))</f>
        <v/>
      </c>
      <c r="I41" s="1" t="str">
        <f aca="false">IF(J41="","",IF(K41&lt;&gt;0,NA(),IF(AND(D41="対象",F41&lt;&gt;""),1,0)))</f>
        <v/>
      </c>
      <c r="J41" s="1" t="str">
        <f aca="false">IF(COUNTA(A41:G41)=0,"",IF(NOT(AND(ISTEXT(A41),LEN(A41)=8,EXACT(LEFT(A41,4),"ENR-"),ISNUMBER(FIND(MID(A41,5,1)&amp;"x","0x1x2x3x4x5x6x7x8x9x")),ISNUMBER(FIND(MID(A41,6,1)&amp;"x","0x1x2x3x4x5x6x7x8x9x")),ISNUMBER(FIND(MID(A41,7,1)&amp;"x","0x1x2x3x4x5x6x7x8x9x")),ISNUMBER(FIND(MID(A41,8,1)&amp;"x","0x1x2x3x4x5x6x7x8x9x")))),"IDはENR-と半角数字4桁",IF(COUNTIFS($A$8:$A$57,A41)&gt;1,"受講IDが重複",IF(NOT(AND(ISTEXT(B41),LEN(B41)=8,EXACT(LEFT(B41,4),"STF-"),ISNUMBER(FIND(MID(B41,5,1)&amp;"x","0x1x2x3x4x5x6x7x8x9x")),ISNUMBER(FIND(MID(B41,6,1)&amp;"x","0x1x2x3x4x5x6x7x8x9x")),ISNUMBER(FIND(MID(B41,7,1)&amp;"x","0x1x2x3x4x5x6x7x8x9x")),ISNUMBER(FIND(MID(B41,8,1)&amp;"x","0x1x2x3x4x5x6x7x8x9x")))),"対象者IDの形式を確認",IF(COUNTIFS(登録ID!$A$8:$A$27,B41)&lt;&gt;1,"対象者IDが未登録/重複",IF(NOT(AND(ISTEXT(C41),LEN(C41)=8,EXACT(LEFT(C41,4),"CRS-"),ISNUMBER(FIND(MID(C41,5,1)&amp;"x","0x1x2x3x4x5x6x7x8x9x")),ISNUMBER(FIND(MID(C41,6,1)&amp;"x","0x1x2x3x4x5x6x7x8x9x")),ISNUMBER(FIND(MID(C41,7,1)&amp;"x","0x1x2x3x4x5x6x7x8x9x")),ISNUMBER(FIND(MID(C41,8,1)&amp;"x","0x1x2x3x4x5x6x7x8x9x")))),"研修IDの形式を確認",IF(COUNTIFS(登録ID!$E$8:$E$17,C41)&lt;&gt;1,"研修IDが未登録/重複",IF(COUNTIFS($B$8:$B$57,B41,$C$8:$C$57,C41)&gt;1,"同じ対象者/研修が重複",IF(NOT(OR(D41="対象",D41="免除",D41="対象外",D41="未確認")),"対象区分を確認",IF(NOT(AND(ISNUMBER(G41),G41&gt;=43831,G41&lt;73051,G41=INT(G41))),"記録確認日は日付で必須",IF(G41&gt;研修状況!$B$3,"確認日が基準日より後",IF(AND(D41="対象",NOT(AND(ISNUMBER(E41),E41&gt;=43831,E41&lt;73051,E41=INT(E41)))),"対象の期限を確認",IF(AND(D41&lt;&gt;"対象",OR(E41&lt;&gt;"",F41&lt;&gt;"")),"対象以外は期限/修了日を空欄",IF(AND(D41="対象",F41&lt;&gt;"",NOT(AND(ISNUMBER(F41),F41&gt;=43831,F41&lt;73051,F41=INT(F41)))),"修了日を確認",IF(AND(F41&lt;&gt;"",F41&gt;G41),"修了日が確認日より後","確認済み")))))))))))))))</f>
        <v/>
      </c>
      <c r="K41" s="1" t="str">
        <f aca="false">IF(J41="","",IF(J41="確認済み",0,1))</f>
        <v/>
      </c>
      <c r="L41" s="1" t="str">
        <f aca="false">IF(J41="","",IF(K41&lt;&gt;0,0,IF(AND(ISTEXT(H41),H41=IF(D41&lt;&gt;"対象",D41,IF(F41="",IF(E41&lt;研修状況!$B$3,"期限超過","未修了"),IF(F41&gt;E41,"期限後修了","修了"))),ISNUMBER(I41),I41=IF(AND(D41="対象",F41&lt;&gt;""),1,0)),0,1)))</f>
        <v/>
      </c>
    </row>
    <row r="42" customFormat="false" ht="32" hidden="false" customHeight="true" outlineLevel="0" collapsed="false">
      <c r="A42" s="9"/>
      <c r="B42" s="9"/>
      <c r="C42" s="9"/>
      <c r="D42" s="10"/>
      <c r="E42" s="3"/>
      <c r="F42" s="3"/>
      <c r="G42" s="3"/>
      <c r="H42" s="1" t="str">
        <f aca="false">IF(J42="","",IF(K42&lt;&gt;0,NA(),IF(D42&lt;&gt;"対象",D42,IF(F42="",IF(E42&lt;研修状況!$B$3,"期限超過","未修了"),IF(F42&gt;E42,"期限後修了","修了")))))</f>
        <v/>
      </c>
      <c r="I42" s="1" t="str">
        <f aca="false">IF(J42="","",IF(K42&lt;&gt;0,NA(),IF(AND(D42="対象",F42&lt;&gt;""),1,0)))</f>
        <v/>
      </c>
      <c r="J42" s="1" t="str">
        <f aca="false">IF(COUNTA(A42:G42)=0,"",IF(NOT(AND(ISTEXT(A42),LEN(A42)=8,EXACT(LEFT(A42,4),"ENR-"),ISNUMBER(FIND(MID(A42,5,1)&amp;"x","0x1x2x3x4x5x6x7x8x9x")),ISNUMBER(FIND(MID(A42,6,1)&amp;"x","0x1x2x3x4x5x6x7x8x9x")),ISNUMBER(FIND(MID(A42,7,1)&amp;"x","0x1x2x3x4x5x6x7x8x9x")),ISNUMBER(FIND(MID(A42,8,1)&amp;"x","0x1x2x3x4x5x6x7x8x9x")))),"IDはENR-と半角数字4桁",IF(COUNTIFS($A$8:$A$57,A42)&gt;1,"受講IDが重複",IF(NOT(AND(ISTEXT(B42),LEN(B42)=8,EXACT(LEFT(B42,4),"STF-"),ISNUMBER(FIND(MID(B42,5,1)&amp;"x","0x1x2x3x4x5x6x7x8x9x")),ISNUMBER(FIND(MID(B42,6,1)&amp;"x","0x1x2x3x4x5x6x7x8x9x")),ISNUMBER(FIND(MID(B42,7,1)&amp;"x","0x1x2x3x4x5x6x7x8x9x")),ISNUMBER(FIND(MID(B42,8,1)&amp;"x","0x1x2x3x4x5x6x7x8x9x")))),"対象者IDの形式を確認",IF(COUNTIFS(登録ID!$A$8:$A$27,B42)&lt;&gt;1,"対象者IDが未登録/重複",IF(NOT(AND(ISTEXT(C42),LEN(C42)=8,EXACT(LEFT(C42,4),"CRS-"),ISNUMBER(FIND(MID(C42,5,1)&amp;"x","0x1x2x3x4x5x6x7x8x9x")),ISNUMBER(FIND(MID(C42,6,1)&amp;"x","0x1x2x3x4x5x6x7x8x9x")),ISNUMBER(FIND(MID(C42,7,1)&amp;"x","0x1x2x3x4x5x6x7x8x9x")),ISNUMBER(FIND(MID(C42,8,1)&amp;"x","0x1x2x3x4x5x6x7x8x9x")))),"研修IDの形式を確認",IF(COUNTIFS(登録ID!$E$8:$E$17,C42)&lt;&gt;1,"研修IDが未登録/重複",IF(COUNTIFS($B$8:$B$57,B42,$C$8:$C$57,C42)&gt;1,"同じ対象者/研修が重複",IF(NOT(OR(D42="対象",D42="免除",D42="対象外",D42="未確認")),"対象区分を確認",IF(NOT(AND(ISNUMBER(G42),G42&gt;=43831,G42&lt;73051,G42=INT(G42))),"記録確認日は日付で必須",IF(G42&gt;研修状況!$B$3,"確認日が基準日より後",IF(AND(D42="対象",NOT(AND(ISNUMBER(E42),E42&gt;=43831,E42&lt;73051,E42=INT(E42)))),"対象の期限を確認",IF(AND(D42&lt;&gt;"対象",OR(E42&lt;&gt;"",F42&lt;&gt;"")),"対象以外は期限/修了日を空欄",IF(AND(D42="対象",F42&lt;&gt;"",NOT(AND(ISNUMBER(F42),F42&gt;=43831,F42&lt;73051,F42=INT(F42)))),"修了日を確認",IF(AND(F42&lt;&gt;"",F42&gt;G42),"修了日が確認日より後","確認済み")))))))))))))))</f>
        <v/>
      </c>
      <c r="K42" s="1" t="str">
        <f aca="false">IF(J42="","",IF(J42="確認済み",0,1))</f>
        <v/>
      </c>
      <c r="L42" s="1" t="str">
        <f aca="false">IF(J42="","",IF(K42&lt;&gt;0,0,IF(AND(ISTEXT(H42),H42=IF(D42&lt;&gt;"対象",D42,IF(F42="",IF(E42&lt;研修状況!$B$3,"期限超過","未修了"),IF(F42&gt;E42,"期限後修了","修了"))),ISNUMBER(I42),I42=IF(AND(D42="対象",F42&lt;&gt;""),1,0)),0,1)))</f>
        <v/>
      </c>
    </row>
    <row r="43" customFormat="false" ht="32" hidden="false" customHeight="true" outlineLevel="0" collapsed="false">
      <c r="A43" s="9"/>
      <c r="B43" s="9"/>
      <c r="C43" s="9"/>
      <c r="D43" s="10"/>
      <c r="E43" s="3"/>
      <c r="F43" s="3"/>
      <c r="G43" s="3"/>
      <c r="H43" s="1" t="str">
        <f aca="false">IF(J43="","",IF(K43&lt;&gt;0,NA(),IF(D43&lt;&gt;"対象",D43,IF(F43="",IF(E43&lt;研修状況!$B$3,"期限超過","未修了"),IF(F43&gt;E43,"期限後修了","修了")))))</f>
        <v/>
      </c>
      <c r="I43" s="1" t="str">
        <f aca="false">IF(J43="","",IF(K43&lt;&gt;0,NA(),IF(AND(D43="対象",F43&lt;&gt;""),1,0)))</f>
        <v/>
      </c>
      <c r="J43" s="1" t="str">
        <f aca="false">IF(COUNTA(A43:G43)=0,"",IF(NOT(AND(ISTEXT(A43),LEN(A43)=8,EXACT(LEFT(A43,4),"ENR-"),ISNUMBER(FIND(MID(A43,5,1)&amp;"x","0x1x2x3x4x5x6x7x8x9x")),ISNUMBER(FIND(MID(A43,6,1)&amp;"x","0x1x2x3x4x5x6x7x8x9x")),ISNUMBER(FIND(MID(A43,7,1)&amp;"x","0x1x2x3x4x5x6x7x8x9x")),ISNUMBER(FIND(MID(A43,8,1)&amp;"x","0x1x2x3x4x5x6x7x8x9x")))),"IDはENR-と半角数字4桁",IF(COUNTIFS($A$8:$A$57,A43)&gt;1,"受講IDが重複",IF(NOT(AND(ISTEXT(B43),LEN(B43)=8,EXACT(LEFT(B43,4),"STF-"),ISNUMBER(FIND(MID(B43,5,1)&amp;"x","0x1x2x3x4x5x6x7x8x9x")),ISNUMBER(FIND(MID(B43,6,1)&amp;"x","0x1x2x3x4x5x6x7x8x9x")),ISNUMBER(FIND(MID(B43,7,1)&amp;"x","0x1x2x3x4x5x6x7x8x9x")),ISNUMBER(FIND(MID(B43,8,1)&amp;"x","0x1x2x3x4x5x6x7x8x9x")))),"対象者IDの形式を確認",IF(COUNTIFS(登録ID!$A$8:$A$27,B43)&lt;&gt;1,"対象者IDが未登録/重複",IF(NOT(AND(ISTEXT(C43),LEN(C43)=8,EXACT(LEFT(C43,4),"CRS-"),ISNUMBER(FIND(MID(C43,5,1)&amp;"x","0x1x2x3x4x5x6x7x8x9x")),ISNUMBER(FIND(MID(C43,6,1)&amp;"x","0x1x2x3x4x5x6x7x8x9x")),ISNUMBER(FIND(MID(C43,7,1)&amp;"x","0x1x2x3x4x5x6x7x8x9x")),ISNUMBER(FIND(MID(C43,8,1)&amp;"x","0x1x2x3x4x5x6x7x8x9x")))),"研修IDの形式を確認",IF(COUNTIFS(登録ID!$E$8:$E$17,C43)&lt;&gt;1,"研修IDが未登録/重複",IF(COUNTIFS($B$8:$B$57,B43,$C$8:$C$57,C43)&gt;1,"同じ対象者/研修が重複",IF(NOT(OR(D43="対象",D43="免除",D43="対象外",D43="未確認")),"対象区分を確認",IF(NOT(AND(ISNUMBER(G43),G43&gt;=43831,G43&lt;73051,G43=INT(G43))),"記録確認日は日付で必須",IF(G43&gt;研修状況!$B$3,"確認日が基準日より後",IF(AND(D43="対象",NOT(AND(ISNUMBER(E43),E43&gt;=43831,E43&lt;73051,E43=INT(E43)))),"対象の期限を確認",IF(AND(D43&lt;&gt;"対象",OR(E43&lt;&gt;"",F43&lt;&gt;"")),"対象以外は期限/修了日を空欄",IF(AND(D43="対象",F43&lt;&gt;"",NOT(AND(ISNUMBER(F43),F43&gt;=43831,F43&lt;73051,F43=INT(F43)))),"修了日を確認",IF(AND(F43&lt;&gt;"",F43&gt;G43),"修了日が確認日より後","確認済み")))))))))))))))</f>
        <v/>
      </c>
      <c r="K43" s="1" t="str">
        <f aca="false">IF(J43="","",IF(J43="確認済み",0,1))</f>
        <v/>
      </c>
      <c r="L43" s="1" t="str">
        <f aca="false">IF(J43="","",IF(K43&lt;&gt;0,0,IF(AND(ISTEXT(H43),H43=IF(D43&lt;&gt;"対象",D43,IF(F43="",IF(E43&lt;研修状況!$B$3,"期限超過","未修了"),IF(F43&gt;E43,"期限後修了","修了"))),ISNUMBER(I43),I43=IF(AND(D43="対象",F43&lt;&gt;""),1,0)),0,1)))</f>
        <v/>
      </c>
    </row>
    <row r="44" customFormat="false" ht="32" hidden="false" customHeight="true" outlineLevel="0" collapsed="false">
      <c r="A44" s="9"/>
      <c r="B44" s="9"/>
      <c r="C44" s="9"/>
      <c r="D44" s="10"/>
      <c r="E44" s="3"/>
      <c r="F44" s="3"/>
      <c r="G44" s="3"/>
      <c r="H44" s="1" t="str">
        <f aca="false">IF(J44="","",IF(K44&lt;&gt;0,NA(),IF(D44&lt;&gt;"対象",D44,IF(F44="",IF(E44&lt;研修状況!$B$3,"期限超過","未修了"),IF(F44&gt;E44,"期限後修了","修了")))))</f>
        <v/>
      </c>
      <c r="I44" s="1" t="str">
        <f aca="false">IF(J44="","",IF(K44&lt;&gt;0,NA(),IF(AND(D44="対象",F44&lt;&gt;""),1,0)))</f>
        <v/>
      </c>
      <c r="J44" s="1" t="str">
        <f aca="false">IF(COUNTA(A44:G44)=0,"",IF(NOT(AND(ISTEXT(A44),LEN(A44)=8,EXACT(LEFT(A44,4),"ENR-"),ISNUMBER(FIND(MID(A44,5,1)&amp;"x","0x1x2x3x4x5x6x7x8x9x")),ISNUMBER(FIND(MID(A44,6,1)&amp;"x","0x1x2x3x4x5x6x7x8x9x")),ISNUMBER(FIND(MID(A44,7,1)&amp;"x","0x1x2x3x4x5x6x7x8x9x")),ISNUMBER(FIND(MID(A44,8,1)&amp;"x","0x1x2x3x4x5x6x7x8x9x")))),"IDはENR-と半角数字4桁",IF(COUNTIFS($A$8:$A$57,A44)&gt;1,"受講IDが重複",IF(NOT(AND(ISTEXT(B44),LEN(B44)=8,EXACT(LEFT(B44,4),"STF-"),ISNUMBER(FIND(MID(B44,5,1)&amp;"x","0x1x2x3x4x5x6x7x8x9x")),ISNUMBER(FIND(MID(B44,6,1)&amp;"x","0x1x2x3x4x5x6x7x8x9x")),ISNUMBER(FIND(MID(B44,7,1)&amp;"x","0x1x2x3x4x5x6x7x8x9x")),ISNUMBER(FIND(MID(B44,8,1)&amp;"x","0x1x2x3x4x5x6x7x8x9x")))),"対象者IDの形式を確認",IF(COUNTIFS(登録ID!$A$8:$A$27,B44)&lt;&gt;1,"対象者IDが未登録/重複",IF(NOT(AND(ISTEXT(C44),LEN(C44)=8,EXACT(LEFT(C44,4),"CRS-"),ISNUMBER(FIND(MID(C44,5,1)&amp;"x","0x1x2x3x4x5x6x7x8x9x")),ISNUMBER(FIND(MID(C44,6,1)&amp;"x","0x1x2x3x4x5x6x7x8x9x")),ISNUMBER(FIND(MID(C44,7,1)&amp;"x","0x1x2x3x4x5x6x7x8x9x")),ISNUMBER(FIND(MID(C44,8,1)&amp;"x","0x1x2x3x4x5x6x7x8x9x")))),"研修IDの形式を確認",IF(COUNTIFS(登録ID!$E$8:$E$17,C44)&lt;&gt;1,"研修IDが未登録/重複",IF(COUNTIFS($B$8:$B$57,B44,$C$8:$C$57,C44)&gt;1,"同じ対象者/研修が重複",IF(NOT(OR(D44="対象",D44="免除",D44="対象外",D44="未確認")),"対象区分を確認",IF(NOT(AND(ISNUMBER(G44),G44&gt;=43831,G44&lt;73051,G44=INT(G44))),"記録確認日は日付で必須",IF(G44&gt;研修状況!$B$3,"確認日が基準日より後",IF(AND(D44="対象",NOT(AND(ISNUMBER(E44),E44&gt;=43831,E44&lt;73051,E44=INT(E44)))),"対象の期限を確認",IF(AND(D44&lt;&gt;"対象",OR(E44&lt;&gt;"",F44&lt;&gt;"")),"対象以外は期限/修了日を空欄",IF(AND(D44="対象",F44&lt;&gt;"",NOT(AND(ISNUMBER(F44),F44&gt;=43831,F44&lt;73051,F44=INT(F44)))),"修了日を確認",IF(AND(F44&lt;&gt;"",F44&gt;G44),"修了日が確認日より後","確認済み")))))))))))))))</f>
        <v/>
      </c>
      <c r="K44" s="1" t="str">
        <f aca="false">IF(J44="","",IF(J44="確認済み",0,1))</f>
        <v/>
      </c>
      <c r="L44" s="1" t="str">
        <f aca="false">IF(J44="","",IF(K44&lt;&gt;0,0,IF(AND(ISTEXT(H44),H44=IF(D44&lt;&gt;"対象",D44,IF(F44="",IF(E44&lt;研修状況!$B$3,"期限超過","未修了"),IF(F44&gt;E44,"期限後修了","修了"))),ISNUMBER(I44),I44=IF(AND(D44="対象",F44&lt;&gt;""),1,0)),0,1)))</f>
        <v/>
      </c>
    </row>
    <row r="45" customFormat="false" ht="32" hidden="false" customHeight="true" outlineLevel="0" collapsed="false">
      <c r="A45" s="9"/>
      <c r="B45" s="9"/>
      <c r="C45" s="9"/>
      <c r="D45" s="10"/>
      <c r="E45" s="3"/>
      <c r="F45" s="3"/>
      <c r="G45" s="3"/>
      <c r="H45" s="1" t="str">
        <f aca="false">IF(J45="","",IF(K45&lt;&gt;0,NA(),IF(D45&lt;&gt;"対象",D45,IF(F45="",IF(E45&lt;研修状況!$B$3,"期限超過","未修了"),IF(F45&gt;E45,"期限後修了","修了")))))</f>
        <v/>
      </c>
      <c r="I45" s="1" t="str">
        <f aca="false">IF(J45="","",IF(K45&lt;&gt;0,NA(),IF(AND(D45="対象",F45&lt;&gt;""),1,0)))</f>
        <v/>
      </c>
      <c r="J45" s="1" t="str">
        <f aca="false">IF(COUNTA(A45:G45)=0,"",IF(NOT(AND(ISTEXT(A45),LEN(A45)=8,EXACT(LEFT(A45,4),"ENR-"),ISNUMBER(FIND(MID(A45,5,1)&amp;"x","0x1x2x3x4x5x6x7x8x9x")),ISNUMBER(FIND(MID(A45,6,1)&amp;"x","0x1x2x3x4x5x6x7x8x9x")),ISNUMBER(FIND(MID(A45,7,1)&amp;"x","0x1x2x3x4x5x6x7x8x9x")),ISNUMBER(FIND(MID(A45,8,1)&amp;"x","0x1x2x3x4x5x6x7x8x9x")))),"IDはENR-と半角数字4桁",IF(COUNTIFS($A$8:$A$57,A45)&gt;1,"受講IDが重複",IF(NOT(AND(ISTEXT(B45),LEN(B45)=8,EXACT(LEFT(B45,4),"STF-"),ISNUMBER(FIND(MID(B45,5,1)&amp;"x","0x1x2x3x4x5x6x7x8x9x")),ISNUMBER(FIND(MID(B45,6,1)&amp;"x","0x1x2x3x4x5x6x7x8x9x")),ISNUMBER(FIND(MID(B45,7,1)&amp;"x","0x1x2x3x4x5x6x7x8x9x")),ISNUMBER(FIND(MID(B45,8,1)&amp;"x","0x1x2x3x4x5x6x7x8x9x")))),"対象者IDの形式を確認",IF(COUNTIFS(登録ID!$A$8:$A$27,B45)&lt;&gt;1,"対象者IDが未登録/重複",IF(NOT(AND(ISTEXT(C45),LEN(C45)=8,EXACT(LEFT(C45,4),"CRS-"),ISNUMBER(FIND(MID(C45,5,1)&amp;"x","0x1x2x3x4x5x6x7x8x9x")),ISNUMBER(FIND(MID(C45,6,1)&amp;"x","0x1x2x3x4x5x6x7x8x9x")),ISNUMBER(FIND(MID(C45,7,1)&amp;"x","0x1x2x3x4x5x6x7x8x9x")),ISNUMBER(FIND(MID(C45,8,1)&amp;"x","0x1x2x3x4x5x6x7x8x9x")))),"研修IDの形式を確認",IF(COUNTIFS(登録ID!$E$8:$E$17,C45)&lt;&gt;1,"研修IDが未登録/重複",IF(COUNTIFS($B$8:$B$57,B45,$C$8:$C$57,C45)&gt;1,"同じ対象者/研修が重複",IF(NOT(OR(D45="対象",D45="免除",D45="対象外",D45="未確認")),"対象区分を確認",IF(NOT(AND(ISNUMBER(G45),G45&gt;=43831,G45&lt;73051,G45=INT(G45))),"記録確認日は日付で必須",IF(G45&gt;研修状況!$B$3,"確認日が基準日より後",IF(AND(D45="対象",NOT(AND(ISNUMBER(E45),E45&gt;=43831,E45&lt;73051,E45=INT(E45)))),"対象の期限を確認",IF(AND(D45&lt;&gt;"対象",OR(E45&lt;&gt;"",F45&lt;&gt;"")),"対象以外は期限/修了日を空欄",IF(AND(D45="対象",F45&lt;&gt;"",NOT(AND(ISNUMBER(F45),F45&gt;=43831,F45&lt;73051,F45=INT(F45)))),"修了日を確認",IF(AND(F45&lt;&gt;"",F45&gt;G45),"修了日が確認日より後","確認済み")))))))))))))))</f>
        <v/>
      </c>
      <c r="K45" s="1" t="str">
        <f aca="false">IF(J45="","",IF(J45="確認済み",0,1))</f>
        <v/>
      </c>
      <c r="L45" s="1" t="str">
        <f aca="false">IF(J45="","",IF(K45&lt;&gt;0,0,IF(AND(ISTEXT(H45),H45=IF(D45&lt;&gt;"対象",D45,IF(F45="",IF(E45&lt;研修状況!$B$3,"期限超過","未修了"),IF(F45&gt;E45,"期限後修了","修了"))),ISNUMBER(I45),I45=IF(AND(D45="対象",F45&lt;&gt;""),1,0)),0,1)))</f>
        <v/>
      </c>
    </row>
    <row r="46" customFormat="false" ht="32" hidden="false" customHeight="true" outlineLevel="0" collapsed="false">
      <c r="A46" s="9"/>
      <c r="B46" s="9"/>
      <c r="C46" s="9"/>
      <c r="D46" s="10"/>
      <c r="E46" s="3"/>
      <c r="F46" s="3"/>
      <c r="G46" s="3"/>
      <c r="H46" s="1" t="str">
        <f aca="false">IF(J46="","",IF(K46&lt;&gt;0,NA(),IF(D46&lt;&gt;"対象",D46,IF(F46="",IF(E46&lt;研修状況!$B$3,"期限超過","未修了"),IF(F46&gt;E46,"期限後修了","修了")))))</f>
        <v/>
      </c>
      <c r="I46" s="1" t="str">
        <f aca="false">IF(J46="","",IF(K46&lt;&gt;0,NA(),IF(AND(D46="対象",F46&lt;&gt;""),1,0)))</f>
        <v/>
      </c>
      <c r="J46" s="1" t="str">
        <f aca="false">IF(COUNTA(A46:G46)=0,"",IF(NOT(AND(ISTEXT(A46),LEN(A46)=8,EXACT(LEFT(A46,4),"ENR-"),ISNUMBER(FIND(MID(A46,5,1)&amp;"x","0x1x2x3x4x5x6x7x8x9x")),ISNUMBER(FIND(MID(A46,6,1)&amp;"x","0x1x2x3x4x5x6x7x8x9x")),ISNUMBER(FIND(MID(A46,7,1)&amp;"x","0x1x2x3x4x5x6x7x8x9x")),ISNUMBER(FIND(MID(A46,8,1)&amp;"x","0x1x2x3x4x5x6x7x8x9x")))),"IDはENR-と半角数字4桁",IF(COUNTIFS($A$8:$A$57,A46)&gt;1,"受講IDが重複",IF(NOT(AND(ISTEXT(B46),LEN(B46)=8,EXACT(LEFT(B46,4),"STF-"),ISNUMBER(FIND(MID(B46,5,1)&amp;"x","0x1x2x3x4x5x6x7x8x9x")),ISNUMBER(FIND(MID(B46,6,1)&amp;"x","0x1x2x3x4x5x6x7x8x9x")),ISNUMBER(FIND(MID(B46,7,1)&amp;"x","0x1x2x3x4x5x6x7x8x9x")),ISNUMBER(FIND(MID(B46,8,1)&amp;"x","0x1x2x3x4x5x6x7x8x9x")))),"対象者IDの形式を確認",IF(COUNTIFS(登録ID!$A$8:$A$27,B46)&lt;&gt;1,"対象者IDが未登録/重複",IF(NOT(AND(ISTEXT(C46),LEN(C46)=8,EXACT(LEFT(C46,4),"CRS-"),ISNUMBER(FIND(MID(C46,5,1)&amp;"x","0x1x2x3x4x5x6x7x8x9x")),ISNUMBER(FIND(MID(C46,6,1)&amp;"x","0x1x2x3x4x5x6x7x8x9x")),ISNUMBER(FIND(MID(C46,7,1)&amp;"x","0x1x2x3x4x5x6x7x8x9x")),ISNUMBER(FIND(MID(C46,8,1)&amp;"x","0x1x2x3x4x5x6x7x8x9x")))),"研修IDの形式を確認",IF(COUNTIFS(登録ID!$E$8:$E$17,C46)&lt;&gt;1,"研修IDが未登録/重複",IF(COUNTIFS($B$8:$B$57,B46,$C$8:$C$57,C46)&gt;1,"同じ対象者/研修が重複",IF(NOT(OR(D46="対象",D46="免除",D46="対象外",D46="未確認")),"対象区分を確認",IF(NOT(AND(ISNUMBER(G46),G46&gt;=43831,G46&lt;73051,G46=INT(G46))),"記録確認日は日付で必須",IF(G46&gt;研修状況!$B$3,"確認日が基準日より後",IF(AND(D46="対象",NOT(AND(ISNUMBER(E46),E46&gt;=43831,E46&lt;73051,E46=INT(E46)))),"対象の期限を確認",IF(AND(D46&lt;&gt;"対象",OR(E46&lt;&gt;"",F46&lt;&gt;"")),"対象以外は期限/修了日を空欄",IF(AND(D46="対象",F46&lt;&gt;"",NOT(AND(ISNUMBER(F46),F46&gt;=43831,F46&lt;73051,F46=INT(F46)))),"修了日を確認",IF(AND(F46&lt;&gt;"",F46&gt;G46),"修了日が確認日より後","確認済み")))))))))))))))</f>
        <v/>
      </c>
      <c r="K46" s="1" t="str">
        <f aca="false">IF(J46="","",IF(J46="確認済み",0,1))</f>
        <v/>
      </c>
      <c r="L46" s="1" t="str">
        <f aca="false">IF(J46="","",IF(K46&lt;&gt;0,0,IF(AND(ISTEXT(H46),H46=IF(D46&lt;&gt;"対象",D46,IF(F46="",IF(E46&lt;研修状況!$B$3,"期限超過","未修了"),IF(F46&gt;E46,"期限後修了","修了"))),ISNUMBER(I46),I46=IF(AND(D46="対象",F46&lt;&gt;""),1,0)),0,1)))</f>
        <v/>
      </c>
    </row>
    <row r="47" customFormat="false" ht="32" hidden="false" customHeight="true" outlineLevel="0" collapsed="false">
      <c r="A47" s="9"/>
      <c r="B47" s="9"/>
      <c r="C47" s="9"/>
      <c r="D47" s="10"/>
      <c r="E47" s="3"/>
      <c r="F47" s="3"/>
      <c r="G47" s="3"/>
      <c r="H47" s="1" t="str">
        <f aca="false">IF(J47="","",IF(K47&lt;&gt;0,NA(),IF(D47&lt;&gt;"対象",D47,IF(F47="",IF(E47&lt;研修状況!$B$3,"期限超過","未修了"),IF(F47&gt;E47,"期限後修了","修了")))))</f>
        <v/>
      </c>
      <c r="I47" s="1" t="str">
        <f aca="false">IF(J47="","",IF(K47&lt;&gt;0,NA(),IF(AND(D47="対象",F47&lt;&gt;""),1,0)))</f>
        <v/>
      </c>
      <c r="J47" s="1" t="str">
        <f aca="false">IF(COUNTA(A47:G47)=0,"",IF(NOT(AND(ISTEXT(A47),LEN(A47)=8,EXACT(LEFT(A47,4),"ENR-"),ISNUMBER(FIND(MID(A47,5,1)&amp;"x","0x1x2x3x4x5x6x7x8x9x")),ISNUMBER(FIND(MID(A47,6,1)&amp;"x","0x1x2x3x4x5x6x7x8x9x")),ISNUMBER(FIND(MID(A47,7,1)&amp;"x","0x1x2x3x4x5x6x7x8x9x")),ISNUMBER(FIND(MID(A47,8,1)&amp;"x","0x1x2x3x4x5x6x7x8x9x")))),"IDはENR-と半角数字4桁",IF(COUNTIFS($A$8:$A$57,A47)&gt;1,"受講IDが重複",IF(NOT(AND(ISTEXT(B47),LEN(B47)=8,EXACT(LEFT(B47,4),"STF-"),ISNUMBER(FIND(MID(B47,5,1)&amp;"x","0x1x2x3x4x5x6x7x8x9x")),ISNUMBER(FIND(MID(B47,6,1)&amp;"x","0x1x2x3x4x5x6x7x8x9x")),ISNUMBER(FIND(MID(B47,7,1)&amp;"x","0x1x2x3x4x5x6x7x8x9x")),ISNUMBER(FIND(MID(B47,8,1)&amp;"x","0x1x2x3x4x5x6x7x8x9x")))),"対象者IDの形式を確認",IF(COUNTIFS(登録ID!$A$8:$A$27,B47)&lt;&gt;1,"対象者IDが未登録/重複",IF(NOT(AND(ISTEXT(C47),LEN(C47)=8,EXACT(LEFT(C47,4),"CRS-"),ISNUMBER(FIND(MID(C47,5,1)&amp;"x","0x1x2x3x4x5x6x7x8x9x")),ISNUMBER(FIND(MID(C47,6,1)&amp;"x","0x1x2x3x4x5x6x7x8x9x")),ISNUMBER(FIND(MID(C47,7,1)&amp;"x","0x1x2x3x4x5x6x7x8x9x")),ISNUMBER(FIND(MID(C47,8,1)&amp;"x","0x1x2x3x4x5x6x7x8x9x")))),"研修IDの形式を確認",IF(COUNTIFS(登録ID!$E$8:$E$17,C47)&lt;&gt;1,"研修IDが未登録/重複",IF(COUNTIFS($B$8:$B$57,B47,$C$8:$C$57,C47)&gt;1,"同じ対象者/研修が重複",IF(NOT(OR(D47="対象",D47="免除",D47="対象外",D47="未確認")),"対象区分を確認",IF(NOT(AND(ISNUMBER(G47),G47&gt;=43831,G47&lt;73051,G47=INT(G47))),"記録確認日は日付で必須",IF(G47&gt;研修状況!$B$3,"確認日が基準日より後",IF(AND(D47="対象",NOT(AND(ISNUMBER(E47),E47&gt;=43831,E47&lt;73051,E47=INT(E47)))),"対象の期限を確認",IF(AND(D47&lt;&gt;"対象",OR(E47&lt;&gt;"",F47&lt;&gt;"")),"対象以外は期限/修了日を空欄",IF(AND(D47="対象",F47&lt;&gt;"",NOT(AND(ISNUMBER(F47),F47&gt;=43831,F47&lt;73051,F47=INT(F47)))),"修了日を確認",IF(AND(F47&lt;&gt;"",F47&gt;G47),"修了日が確認日より後","確認済み")))))))))))))))</f>
        <v/>
      </c>
      <c r="K47" s="1" t="str">
        <f aca="false">IF(J47="","",IF(J47="確認済み",0,1))</f>
        <v/>
      </c>
      <c r="L47" s="1" t="str">
        <f aca="false">IF(J47="","",IF(K47&lt;&gt;0,0,IF(AND(ISTEXT(H47),H47=IF(D47&lt;&gt;"対象",D47,IF(F47="",IF(E47&lt;研修状況!$B$3,"期限超過","未修了"),IF(F47&gt;E47,"期限後修了","修了"))),ISNUMBER(I47),I47=IF(AND(D47="対象",F47&lt;&gt;""),1,0)),0,1)))</f>
        <v/>
      </c>
    </row>
    <row r="48" customFormat="false" ht="32" hidden="false" customHeight="true" outlineLevel="0" collapsed="false">
      <c r="A48" s="9"/>
      <c r="B48" s="9"/>
      <c r="C48" s="9"/>
      <c r="D48" s="10"/>
      <c r="E48" s="3"/>
      <c r="F48" s="3"/>
      <c r="G48" s="3"/>
      <c r="H48" s="1" t="str">
        <f aca="false">IF(J48="","",IF(K48&lt;&gt;0,NA(),IF(D48&lt;&gt;"対象",D48,IF(F48="",IF(E48&lt;研修状況!$B$3,"期限超過","未修了"),IF(F48&gt;E48,"期限後修了","修了")))))</f>
        <v/>
      </c>
      <c r="I48" s="1" t="str">
        <f aca="false">IF(J48="","",IF(K48&lt;&gt;0,NA(),IF(AND(D48="対象",F48&lt;&gt;""),1,0)))</f>
        <v/>
      </c>
      <c r="J48" s="1" t="str">
        <f aca="false">IF(COUNTA(A48:G48)=0,"",IF(NOT(AND(ISTEXT(A48),LEN(A48)=8,EXACT(LEFT(A48,4),"ENR-"),ISNUMBER(FIND(MID(A48,5,1)&amp;"x","0x1x2x3x4x5x6x7x8x9x")),ISNUMBER(FIND(MID(A48,6,1)&amp;"x","0x1x2x3x4x5x6x7x8x9x")),ISNUMBER(FIND(MID(A48,7,1)&amp;"x","0x1x2x3x4x5x6x7x8x9x")),ISNUMBER(FIND(MID(A48,8,1)&amp;"x","0x1x2x3x4x5x6x7x8x9x")))),"IDはENR-と半角数字4桁",IF(COUNTIFS($A$8:$A$57,A48)&gt;1,"受講IDが重複",IF(NOT(AND(ISTEXT(B48),LEN(B48)=8,EXACT(LEFT(B48,4),"STF-"),ISNUMBER(FIND(MID(B48,5,1)&amp;"x","0x1x2x3x4x5x6x7x8x9x")),ISNUMBER(FIND(MID(B48,6,1)&amp;"x","0x1x2x3x4x5x6x7x8x9x")),ISNUMBER(FIND(MID(B48,7,1)&amp;"x","0x1x2x3x4x5x6x7x8x9x")),ISNUMBER(FIND(MID(B48,8,1)&amp;"x","0x1x2x3x4x5x6x7x8x9x")))),"対象者IDの形式を確認",IF(COUNTIFS(登録ID!$A$8:$A$27,B48)&lt;&gt;1,"対象者IDが未登録/重複",IF(NOT(AND(ISTEXT(C48),LEN(C48)=8,EXACT(LEFT(C48,4),"CRS-"),ISNUMBER(FIND(MID(C48,5,1)&amp;"x","0x1x2x3x4x5x6x7x8x9x")),ISNUMBER(FIND(MID(C48,6,1)&amp;"x","0x1x2x3x4x5x6x7x8x9x")),ISNUMBER(FIND(MID(C48,7,1)&amp;"x","0x1x2x3x4x5x6x7x8x9x")),ISNUMBER(FIND(MID(C48,8,1)&amp;"x","0x1x2x3x4x5x6x7x8x9x")))),"研修IDの形式を確認",IF(COUNTIFS(登録ID!$E$8:$E$17,C48)&lt;&gt;1,"研修IDが未登録/重複",IF(COUNTIFS($B$8:$B$57,B48,$C$8:$C$57,C48)&gt;1,"同じ対象者/研修が重複",IF(NOT(OR(D48="対象",D48="免除",D48="対象外",D48="未確認")),"対象区分を確認",IF(NOT(AND(ISNUMBER(G48),G48&gt;=43831,G48&lt;73051,G48=INT(G48))),"記録確認日は日付で必須",IF(G48&gt;研修状況!$B$3,"確認日が基準日より後",IF(AND(D48="対象",NOT(AND(ISNUMBER(E48),E48&gt;=43831,E48&lt;73051,E48=INT(E48)))),"対象の期限を確認",IF(AND(D48&lt;&gt;"対象",OR(E48&lt;&gt;"",F48&lt;&gt;"")),"対象以外は期限/修了日を空欄",IF(AND(D48="対象",F48&lt;&gt;"",NOT(AND(ISNUMBER(F48),F48&gt;=43831,F48&lt;73051,F48=INT(F48)))),"修了日を確認",IF(AND(F48&lt;&gt;"",F48&gt;G48),"修了日が確認日より後","確認済み")))))))))))))))</f>
        <v/>
      </c>
      <c r="K48" s="1" t="str">
        <f aca="false">IF(J48="","",IF(J48="確認済み",0,1))</f>
        <v/>
      </c>
      <c r="L48" s="1" t="str">
        <f aca="false">IF(J48="","",IF(K48&lt;&gt;0,0,IF(AND(ISTEXT(H48),H48=IF(D48&lt;&gt;"対象",D48,IF(F48="",IF(E48&lt;研修状況!$B$3,"期限超過","未修了"),IF(F48&gt;E48,"期限後修了","修了"))),ISNUMBER(I48),I48=IF(AND(D48="対象",F48&lt;&gt;""),1,0)),0,1)))</f>
        <v/>
      </c>
    </row>
    <row r="49" customFormat="false" ht="32" hidden="false" customHeight="true" outlineLevel="0" collapsed="false">
      <c r="A49" s="9"/>
      <c r="B49" s="9"/>
      <c r="C49" s="9"/>
      <c r="D49" s="10"/>
      <c r="E49" s="3"/>
      <c r="F49" s="3"/>
      <c r="G49" s="3"/>
      <c r="H49" s="1" t="str">
        <f aca="false">IF(J49="","",IF(K49&lt;&gt;0,NA(),IF(D49&lt;&gt;"対象",D49,IF(F49="",IF(E49&lt;研修状況!$B$3,"期限超過","未修了"),IF(F49&gt;E49,"期限後修了","修了")))))</f>
        <v/>
      </c>
      <c r="I49" s="1" t="str">
        <f aca="false">IF(J49="","",IF(K49&lt;&gt;0,NA(),IF(AND(D49="対象",F49&lt;&gt;""),1,0)))</f>
        <v/>
      </c>
      <c r="J49" s="1" t="str">
        <f aca="false">IF(COUNTA(A49:G49)=0,"",IF(NOT(AND(ISTEXT(A49),LEN(A49)=8,EXACT(LEFT(A49,4),"ENR-"),ISNUMBER(FIND(MID(A49,5,1)&amp;"x","0x1x2x3x4x5x6x7x8x9x")),ISNUMBER(FIND(MID(A49,6,1)&amp;"x","0x1x2x3x4x5x6x7x8x9x")),ISNUMBER(FIND(MID(A49,7,1)&amp;"x","0x1x2x3x4x5x6x7x8x9x")),ISNUMBER(FIND(MID(A49,8,1)&amp;"x","0x1x2x3x4x5x6x7x8x9x")))),"IDはENR-と半角数字4桁",IF(COUNTIFS($A$8:$A$57,A49)&gt;1,"受講IDが重複",IF(NOT(AND(ISTEXT(B49),LEN(B49)=8,EXACT(LEFT(B49,4),"STF-"),ISNUMBER(FIND(MID(B49,5,1)&amp;"x","0x1x2x3x4x5x6x7x8x9x")),ISNUMBER(FIND(MID(B49,6,1)&amp;"x","0x1x2x3x4x5x6x7x8x9x")),ISNUMBER(FIND(MID(B49,7,1)&amp;"x","0x1x2x3x4x5x6x7x8x9x")),ISNUMBER(FIND(MID(B49,8,1)&amp;"x","0x1x2x3x4x5x6x7x8x9x")))),"対象者IDの形式を確認",IF(COUNTIFS(登録ID!$A$8:$A$27,B49)&lt;&gt;1,"対象者IDが未登録/重複",IF(NOT(AND(ISTEXT(C49),LEN(C49)=8,EXACT(LEFT(C49,4),"CRS-"),ISNUMBER(FIND(MID(C49,5,1)&amp;"x","0x1x2x3x4x5x6x7x8x9x")),ISNUMBER(FIND(MID(C49,6,1)&amp;"x","0x1x2x3x4x5x6x7x8x9x")),ISNUMBER(FIND(MID(C49,7,1)&amp;"x","0x1x2x3x4x5x6x7x8x9x")),ISNUMBER(FIND(MID(C49,8,1)&amp;"x","0x1x2x3x4x5x6x7x8x9x")))),"研修IDの形式を確認",IF(COUNTIFS(登録ID!$E$8:$E$17,C49)&lt;&gt;1,"研修IDが未登録/重複",IF(COUNTIFS($B$8:$B$57,B49,$C$8:$C$57,C49)&gt;1,"同じ対象者/研修が重複",IF(NOT(OR(D49="対象",D49="免除",D49="対象外",D49="未確認")),"対象区分を確認",IF(NOT(AND(ISNUMBER(G49),G49&gt;=43831,G49&lt;73051,G49=INT(G49))),"記録確認日は日付で必須",IF(G49&gt;研修状況!$B$3,"確認日が基準日より後",IF(AND(D49="対象",NOT(AND(ISNUMBER(E49),E49&gt;=43831,E49&lt;73051,E49=INT(E49)))),"対象の期限を確認",IF(AND(D49&lt;&gt;"対象",OR(E49&lt;&gt;"",F49&lt;&gt;"")),"対象以外は期限/修了日を空欄",IF(AND(D49="対象",F49&lt;&gt;"",NOT(AND(ISNUMBER(F49),F49&gt;=43831,F49&lt;73051,F49=INT(F49)))),"修了日を確認",IF(AND(F49&lt;&gt;"",F49&gt;G49),"修了日が確認日より後","確認済み")))))))))))))))</f>
        <v/>
      </c>
      <c r="K49" s="1" t="str">
        <f aca="false">IF(J49="","",IF(J49="確認済み",0,1))</f>
        <v/>
      </c>
      <c r="L49" s="1" t="str">
        <f aca="false">IF(J49="","",IF(K49&lt;&gt;0,0,IF(AND(ISTEXT(H49),H49=IF(D49&lt;&gt;"対象",D49,IF(F49="",IF(E49&lt;研修状況!$B$3,"期限超過","未修了"),IF(F49&gt;E49,"期限後修了","修了"))),ISNUMBER(I49),I49=IF(AND(D49="対象",F49&lt;&gt;""),1,0)),0,1)))</f>
        <v/>
      </c>
    </row>
    <row r="50" customFormat="false" ht="32" hidden="false" customHeight="true" outlineLevel="0" collapsed="false">
      <c r="A50" s="9"/>
      <c r="B50" s="9"/>
      <c r="C50" s="9"/>
      <c r="D50" s="10"/>
      <c r="E50" s="3"/>
      <c r="F50" s="3"/>
      <c r="G50" s="3"/>
      <c r="H50" s="1" t="str">
        <f aca="false">IF(J50="","",IF(K50&lt;&gt;0,NA(),IF(D50&lt;&gt;"対象",D50,IF(F50="",IF(E50&lt;研修状況!$B$3,"期限超過","未修了"),IF(F50&gt;E50,"期限後修了","修了")))))</f>
        <v/>
      </c>
      <c r="I50" s="1" t="str">
        <f aca="false">IF(J50="","",IF(K50&lt;&gt;0,NA(),IF(AND(D50="対象",F50&lt;&gt;""),1,0)))</f>
        <v/>
      </c>
      <c r="J50" s="1" t="str">
        <f aca="false">IF(COUNTA(A50:G50)=0,"",IF(NOT(AND(ISTEXT(A50),LEN(A50)=8,EXACT(LEFT(A50,4),"ENR-"),ISNUMBER(FIND(MID(A50,5,1)&amp;"x","0x1x2x3x4x5x6x7x8x9x")),ISNUMBER(FIND(MID(A50,6,1)&amp;"x","0x1x2x3x4x5x6x7x8x9x")),ISNUMBER(FIND(MID(A50,7,1)&amp;"x","0x1x2x3x4x5x6x7x8x9x")),ISNUMBER(FIND(MID(A50,8,1)&amp;"x","0x1x2x3x4x5x6x7x8x9x")))),"IDはENR-と半角数字4桁",IF(COUNTIFS($A$8:$A$57,A50)&gt;1,"受講IDが重複",IF(NOT(AND(ISTEXT(B50),LEN(B50)=8,EXACT(LEFT(B50,4),"STF-"),ISNUMBER(FIND(MID(B50,5,1)&amp;"x","0x1x2x3x4x5x6x7x8x9x")),ISNUMBER(FIND(MID(B50,6,1)&amp;"x","0x1x2x3x4x5x6x7x8x9x")),ISNUMBER(FIND(MID(B50,7,1)&amp;"x","0x1x2x3x4x5x6x7x8x9x")),ISNUMBER(FIND(MID(B50,8,1)&amp;"x","0x1x2x3x4x5x6x7x8x9x")))),"対象者IDの形式を確認",IF(COUNTIFS(登録ID!$A$8:$A$27,B50)&lt;&gt;1,"対象者IDが未登録/重複",IF(NOT(AND(ISTEXT(C50),LEN(C50)=8,EXACT(LEFT(C50,4),"CRS-"),ISNUMBER(FIND(MID(C50,5,1)&amp;"x","0x1x2x3x4x5x6x7x8x9x")),ISNUMBER(FIND(MID(C50,6,1)&amp;"x","0x1x2x3x4x5x6x7x8x9x")),ISNUMBER(FIND(MID(C50,7,1)&amp;"x","0x1x2x3x4x5x6x7x8x9x")),ISNUMBER(FIND(MID(C50,8,1)&amp;"x","0x1x2x3x4x5x6x7x8x9x")))),"研修IDの形式を確認",IF(COUNTIFS(登録ID!$E$8:$E$17,C50)&lt;&gt;1,"研修IDが未登録/重複",IF(COUNTIFS($B$8:$B$57,B50,$C$8:$C$57,C50)&gt;1,"同じ対象者/研修が重複",IF(NOT(OR(D50="対象",D50="免除",D50="対象外",D50="未確認")),"対象区分を確認",IF(NOT(AND(ISNUMBER(G50),G50&gt;=43831,G50&lt;73051,G50=INT(G50))),"記録確認日は日付で必須",IF(G50&gt;研修状況!$B$3,"確認日が基準日より後",IF(AND(D50="対象",NOT(AND(ISNUMBER(E50),E50&gt;=43831,E50&lt;73051,E50=INT(E50)))),"対象の期限を確認",IF(AND(D50&lt;&gt;"対象",OR(E50&lt;&gt;"",F50&lt;&gt;"")),"対象以外は期限/修了日を空欄",IF(AND(D50="対象",F50&lt;&gt;"",NOT(AND(ISNUMBER(F50),F50&gt;=43831,F50&lt;73051,F50=INT(F50)))),"修了日を確認",IF(AND(F50&lt;&gt;"",F50&gt;G50),"修了日が確認日より後","確認済み")))))))))))))))</f>
        <v/>
      </c>
      <c r="K50" s="1" t="str">
        <f aca="false">IF(J50="","",IF(J50="確認済み",0,1))</f>
        <v/>
      </c>
      <c r="L50" s="1" t="str">
        <f aca="false">IF(J50="","",IF(K50&lt;&gt;0,0,IF(AND(ISTEXT(H50),H50=IF(D50&lt;&gt;"対象",D50,IF(F50="",IF(E50&lt;研修状況!$B$3,"期限超過","未修了"),IF(F50&gt;E50,"期限後修了","修了"))),ISNUMBER(I50),I50=IF(AND(D50="対象",F50&lt;&gt;""),1,0)),0,1)))</f>
        <v/>
      </c>
    </row>
    <row r="51" customFormat="false" ht="32" hidden="false" customHeight="true" outlineLevel="0" collapsed="false">
      <c r="A51" s="9"/>
      <c r="B51" s="9"/>
      <c r="C51" s="9"/>
      <c r="D51" s="10"/>
      <c r="E51" s="3"/>
      <c r="F51" s="3"/>
      <c r="G51" s="3"/>
      <c r="H51" s="1" t="str">
        <f aca="false">IF(J51="","",IF(K51&lt;&gt;0,NA(),IF(D51&lt;&gt;"対象",D51,IF(F51="",IF(E51&lt;研修状況!$B$3,"期限超過","未修了"),IF(F51&gt;E51,"期限後修了","修了")))))</f>
        <v/>
      </c>
      <c r="I51" s="1" t="str">
        <f aca="false">IF(J51="","",IF(K51&lt;&gt;0,NA(),IF(AND(D51="対象",F51&lt;&gt;""),1,0)))</f>
        <v/>
      </c>
      <c r="J51" s="1" t="str">
        <f aca="false">IF(COUNTA(A51:G51)=0,"",IF(NOT(AND(ISTEXT(A51),LEN(A51)=8,EXACT(LEFT(A51,4),"ENR-"),ISNUMBER(FIND(MID(A51,5,1)&amp;"x","0x1x2x3x4x5x6x7x8x9x")),ISNUMBER(FIND(MID(A51,6,1)&amp;"x","0x1x2x3x4x5x6x7x8x9x")),ISNUMBER(FIND(MID(A51,7,1)&amp;"x","0x1x2x3x4x5x6x7x8x9x")),ISNUMBER(FIND(MID(A51,8,1)&amp;"x","0x1x2x3x4x5x6x7x8x9x")))),"IDはENR-と半角数字4桁",IF(COUNTIFS($A$8:$A$57,A51)&gt;1,"受講IDが重複",IF(NOT(AND(ISTEXT(B51),LEN(B51)=8,EXACT(LEFT(B51,4),"STF-"),ISNUMBER(FIND(MID(B51,5,1)&amp;"x","0x1x2x3x4x5x6x7x8x9x")),ISNUMBER(FIND(MID(B51,6,1)&amp;"x","0x1x2x3x4x5x6x7x8x9x")),ISNUMBER(FIND(MID(B51,7,1)&amp;"x","0x1x2x3x4x5x6x7x8x9x")),ISNUMBER(FIND(MID(B51,8,1)&amp;"x","0x1x2x3x4x5x6x7x8x9x")))),"対象者IDの形式を確認",IF(COUNTIFS(登録ID!$A$8:$A$27,B51)&lt;&gt;1,"対象者IDが未登録/重複",IF(NOT(AND(ISTEXT(C51),LEN(C51)=8,EXACT(LEFT(C51,4),"CRS-"),ISNUMBER(FIND(MID(C51,5,1)&amp;"x","0x1x2x3x4x5x6x7x8x9x")),ISNUMBER(FIND(MID(C51,6,1)&amp;"x","0x1x2x3x4x5x6x7x8x9x")),ISNUMBER(FIND(MID(C51,7,1)&amp;"x","0x1x2x3x4x5x6x7x8x9x")),ISNUMBER(FIND(MID(C51,8,1)&amp;"x","0x1x2x3x4x5x6x7x8x9x")))),"研修IDの形式を確認",IF(COUNTIFS(登録ID!$E$8:$E$17,C51)&lt;&gt;1,"研修IDが未登録/重複",IF(COUNTIFS($B$8:$B$57,B51,$C$8:$C$57,C51)&gt;1,"同じ対象者/研修が重複",IF(NOT(OR(D51="対象",D51="免除",D51="対象外",D51="未確認")),"対象区分を確認",IF(NOT(AND(ISNUMBER(G51),G51&gt;=43831,G51&lt;73051,G51=INT(G51))),"記録確認日は日付で必須",IF(G51&gt;研修状況!$B$3,"確認日が基準日より後",IF(AND(D51="対象",NOT(AND(ISNUMBER(E51),E51&gt;=43831,E51&lt;73051,E51=INT(E51)))),"対象の期限を確認",IF(AND(D51&lt;&gt;"対象",OR(E51&lt;&gt;"",F51&lt;&gt;"")),"対象以外は期限/修了日を空欄",IF(AND(D51="対象",F51&lt;&gt;"",NOT(AND(ISNUMBER(F51),F51&gt;=43831,F51&lt;73051,F51=INT(F51)))),"修了日を確認",IF(AND(F51&lt;&gt;"",F51&gt;G51),"修了日が確認日より後","確認済み")))))))))))))))</f>
        <v/>
      </c>
      <c r="K51" s="1" t="str">
        <f aca="false">IF(J51="","",IF(J51="確認済み",0,1))</f>
        <v/>
      </c>
      <c r="L51" s="1" t="str">
        <f aca="false">IF(J51="","",IF(K51&lt;&gt;0,0,IF(AND(ISTEXT(H51),H51=IF(D51&lt;&gt;"対象",D51,IF(F51="",IF(E51&lt;研修状況!$B$3,"期限超過","未修了"),IF(F51&gt;E51,"期限後修了","修了"))),ISNUMBER(I51),I51=IF(AND(D51="対象",F51&lt;&gt;""),1,0)),0,1)))</f>
        <v/>
      </c>
    </row>
    <row r="52" customFormat="false" ht="32" hidden="false" customHeight="true" outlineLevel="0" collapsed="false">
      <c r="A52" s="9"/>
      <c r="B52" s="9"/>
      <c r="C52" s="9"/>
      <c r="D52" s="10"/>
      <c r="E52" s="3"/>
      <c r="F52" s="3"/>
      <c r="G52" s="3"/>
      <c r="H52" s="1" t="str">
        <f aca="false">IF(J52="","",IF(K52&lt;&gt;0,NA(),IF(D52&lt;&gt;"対象",D52,IF(F52="",IF(E52&lt;研修状況!$B$3,"期限超過","未修了"),IF(F52&gt;E52,"期限後修了","修了")))))</f>
        <v/>
      </c>
      <c r="I52" s="1" t="str">
        <f aca="false">IF(J52="","",IF(K52&lt;&gt;0,NA(),IF(AND(D52="対象",F52&lt;&gt;""),1,0)))</f>
        <v/>
      </c>
      <c r="J52" s="1" t="str">
        <f aca="false">IF(COUNTA(A52:G52)=0,"",IF(NOT(AND(ISTEXT(A52),LEN(A52)=8,EXACT(LEFT(A52,4),"ENR-"),ISNUMBER(FIND(MID(A52,5,1)&amp;"x","0x1x2x3x4x5x6x7x8x9x")),ISNUMBER(FIND(MID(A52,6,1)&amp;"x","0x1x2x3x4x5x6x7x8x9x")),ISNUMBER(FIND(MID(A52,7,1)&amp;"x","0x1x2x3x4x5x6x7x8x9x")),ISNUMBER(FIND(MID(A52,8,1)&amp;"x","0x1x2x3x4x5x6x7x8x9x")))),"IDはENR-と半角数字4桁",IF(COUNTIFS($A$8:$A$57,A52)&gt;1,"受講IDが重複",IF(NOT(AND(ISTEXT(B52),LEN(B52)=8,EXACT(LEFT(B52,4),"STF-"),ISNUMBER(FIND(MID(B52,5,1)&amp;"x","0x1x2x3x4x5x6x7x8x9x")),ISNUMBER(FIND(MID(B52,6,1)&amp;"x","0x1x2x3x4x5x6x7x8x9x")),ISNUMBER(FIND(MID(B52,7,1)&amp;"x","0x1x2x3x4x5x6x7x8x9x")),ISNUMBER(FIND(MID(B52,8,1)&amp;"x","0x1x2x3x4x5x6x7x8x9x")))),"対象者IDの形式を確認",IF(COUNTIFS(登録ID!$A$8:$A$27,B52)&lt;&gt;1,"対象者IDが未登録/重複",IF(NOT(AND(ISTEXT(C52),LEN(C52)=8,EXACT(LEFT(C52,4),"CRS-"),ISNUMBER(FIND(MID(C52,5,1)&amp;"x","0x1x2x3x4x5x6x7x8x9x")),ISNUMBER(FIND(MID(C52,6,1)&amp;"x","0x1x2x3x4x5x6x7x8x9x")),ISNUMBER(FIND(MID(C52,7,1)&amp;"x","0x1x2x3x4x5x6x7x8x9x")),ISNUMBER(FIND(MID(C52,8,1)&amp;"x","0x1x2x3x4x5x6x7x8x9x")))),"研修IDの形式を確認",IF(COUNTIFS(登録ID!$E$8:$E$17,C52)&lt;&gt;1,"研修IDが未登録/重複",IF(COUNTIFS($B$8:$B$57,B52,$C$8:$C$57,C52)&gt;1,"同じ対象者/研修が重複",IF(NOT(OR(D52="対象",D52="免除",D52="対象外",D52="未確認")),"対象区分を確認",IF(NOT(AND(ISNUMBER(G52),G52&gt;=43831,G52&lt;73051,G52=INT(G52))),"記録確認日は日付で必須",IF(G52&gt;研修状況!$B$3,"確認日が基準日より後",IF(AND(D52="対象",NOT(AND(ISNUMBER(E52),E52&gt;=43831,E52&lt;73051,E52=INT(E52)))),"対象の期限を確認",IF(AND(D52&lt;&gt;"対象",OR(E52&lt;&gt;"",F52&lt;&gt;"")),"対象以外は期限/修了日を空欄",IF(AND(D52="対象",F52&lt;&gt;"",NOT(AND(ISNUMBER(F52),F52&gt;=43831,F52&lt;73051,F52=INT(F52)))),"修了日を確認",IF(AND(F52&lt;&gt;"",F52&gt;G52),"修了日が確認日より後","確認済み")))))))))))))))</f>
        <v/>
      </c>
      <c r="K52" s="1" t="str">
        <f aca="false">IF(J52="","",IF(J52="確認済み",0,1))</f>
        <v/>
      </c>
      <c r="L52" s="1" t="str">
        <f aca="false">IF(J52="","",IF(K52&lt;&gt;0,0,IF(AND(ISTEXT(H52),H52=IF(D52&lt;&gt;"対象",D52,IF(F52="",IF(E52&lt;研修状況!$B$3,"期限超過","未修了"),IF(F52&gt;E52,"期限後修了","修了"))),ISNUMBER(I52),I52=IF(AND(D52="対象",F52&lt;&gt;""),1,0)),0,1)))</f>
        <v/>
      </c>
    </row>
    <row r="53" customFormat="false" ht="32" hidden="false" customHeight="true" outlineLevel="0" collapsed="false">
      <c r="A53" s="9"/>
      <c r="B53" s="9"/>
      <c r="C53" s="9"/>
      <c r="D53" s="10"/>
      <c r="E53" s="3"/>
      <c r="F53" s="3"/>
      <c r="G53" s="3"/>
      <c r="H53" s="1" t="str">
        <f aca="false">IF(J53="","",IF(K53&lt;&gt;0,NA(),IF(D53&lt;&gt;"対象",D53,IF(F53="",IF(E53&lt;研修状況!$B$3,"期限超過","未修了"),IF(F53&gt;E53,"期限後修了","修了")))))</f>
        <v/>
      </c>
      <c r="I53" s="1" t="str">
        <f aca="false">IF(J53="","",IF(K53&lt;&gt;0,NA(),IF(AND(D53="対象",F53&lt;&gt;""),1,0)))</f>
        <v/>
      </c>
      <c r="J53" s="1" t="str">
        <f aca="false">IF(COUNTA(A53:G53)=0,"",IF(NOT(AND(ISTEXT(A53),LEN(A53)=8,EXACT(LEFT(A53,4),"ENR-"),ISNUMBER(FIND(MID(A53,5,1)&amp;"x","0x1x2x3x4x5x6x7x8x9x")),ISNUMBER(FIND(MID(A53,6,1)&amp;"x","0x1x2x3x4x5x6x7x8x9x")),ISNUMBER(FIND(MID(A53,7,1)&amp;"x","0x1x2x3x4x5x6x7x8x9x")),ISNUMBER(FIND(MID(A53,8,1)&amp;"x","0x1x2x3x4x5x6x7x8x9x")))),"IDはENR-と半角数字4桁",IF(COUNTIFS($A$8:$A$57,A53)&gt;1,"受講IDが重複",IF(NOT(AND(ISTEXT(B53),LEN(B53)=8,EXACT(LEFT(B53,4),"STF-"),ISNUMBER(FIND(MID(B53,5,1)&amp;"x","0x1x2x3x4x5x6x7x8x9x")),ISNUMBER(FIND(MID(B53,6,1)&amp;"x","0x1x2x3x4x5x6x7x8x9x")),ISNUMBER(FIND(MID(B53,7,1)&amp;"x","0x1x2x3x4x5x6x7x8x9x")),ISNUMBER(FIND(MID(B53,8,1)&amp;"x","0x1x2x3x4x5x6x7x8x9x")))),"対象者IDの形式を確認",IF(COUNTIFS(登録ID!$A$8:$A$27,B53)&lt;&gt;1,"対象者IDが未登録/重複",IF(NOT(AND(ISTEXT(C53),LEN(C53)=8,EXACT(LEFT(C53,4),"CRS-"),ISNUMBER(FIND(MID(C53,5,1)&amp;"x","0x1x2x3x4x5x6x7x8x9x")),ISNUMBER(FIND(MID(C53,6,1)&amp;"x","0x1x2x3x4x5x6x7x8x9x")),ISNUMBER(FIND(MID(C53,7,1)&amp;"x","0x1x2x3x4x5x6x7x8x9x")),ISNUMBER(FIND(MID(C53,8,1)&amp;"x","0x1x2x3x4x5x6x7x8x9x")))),"研修IDの形式を確認",IF(COUNTIFS(登録ID!$E$8:$E$17,C53)&lt;&gt;1,"研修IDが未登録/重複",IF(COUNTIFS($B$8:$B$57,B53,$C$8:$C$57,C53)&gt;1,"同じ対象者/研修が重複",IF(NOT(OR(D53="対象",D53="免除",D53="対象外",D53="未確認")),"対象区分を確認",IF(NOT(AND(ISNUMBER(G53),G53&gt;=43831,G53&lt;73051,G53=INT(G53))),"記録確認日は日付で必須",IF(G53&gt;研修状況!$B$3,"確認日が基準日より後",IF(AND(D53="対象",NOT(AND(ISNUMBER(E53),E53&gt;=43831,E53&lt;73051,E53=INT(E53)))),"対象の期限を確認",IF(AND(D53&lt;&gt;"対象",OR(E53&lt;&gt;"",F53&lt;&gt;"")),"対象以外は期限/修了日を空欄",IF(AND(D53="対象",F53&lt;&gt;"",NOT(AND(ISNUMBER(F53),F53&gt;=43831,F53&lt;73051,F53=INT(F53)))),"修了日を確認",IF(AND(F53&lt;&gt;"",F53&gt;G53),"修了日が確認日より後","確認済み")))))))))))))))</f>
        <v/>
      </c>
      <c r="K53" s="1" t="str">
        <f aca="false">IF(J53="","",IF(J53="確認済み",0,1))</f>
        <v/>
      </c>
      <c r="L53" s="1" t="str">
        <f aca="false">IF(J53="","",IF(K53&lt;&gt;0,0,IF(AND(ISTEXT(H53),H53=IF(D53&lt;&gt;"対象",D53,IF(F53="",IF(E53&lt;研修状況!$B$3,"期限超過","未修了"),IF(F53&gt;E53,"期限後修了","修了"))),ISNUMBER(I53),I53=IF(AND(D53="対象",F53&lt;&gt;""),1,0)),0,1)))</f>
        <v/>
      </c>
    </row>
    <row r="54" customFormat="false" ht="32" hidden="false" customHeight="true" outlineLevel="0" collapsed="false">
      <c r="A54" s="9"/>
      <c r="B54" s="9"/>
      <c r="C54" s="9"/>
      <c r="D54" s="10"/>
      <c r="E54" s="3"/>
      <c r="F54" s="3"/>
      <c r="G54" s="3"/>
      <c r="H54" s="1" t="str">
        <f aca="false">IF(J54="","",IF(K54&lt;&gt;0,NA(),IF(D54&lt;&gt;"対象",D54,IF(F54="",IF(E54&lt;研修状況!$B$3,"期限超過","未修了"),IF(F54&gt;E54,"期限後修了","修了")))))</f>
        <v/>
      </c>
      <c r="I54" s="1" t="str">
        <f aca="false">IF(J54="","",IF(K54&lt;&gt;0,NA(),IF(AND(D54="対象",F54&lt;&gt;""),1,0)))</f>
        <v/>
      </c>
      <c r="J54" s="1" t="str">
        <f aca="false">IF(COUNTA(A54:G54)=0,"",IF(NOT(AND(ISTEXT(A54),LEN(A54)=8,EXACT(LEFT(A54,4),"ENR-"),ISNUMBER(FIND(MID(A54,5,1)&amp;"x","0x1x2x3x4x5x6x7x8x9x")),ISNUMBER(FIND(MID(A54,6,1)&amp;"x","0x1x2x3x4x5x6x7x8x9x")),ISNUMBER(FIND(MID(A54,7,1)&amp;"x","0x1x2x3x4x5x6x7x8x9x")),ISNUMBER(FIND(MID(A54,8,1)&amp;"x","0x1x2x3x4x5x6x7x8x9x")))),"IDはENR-と半角数字4桁",IF(COUNTIFS($A$8:$A$57,A54)&gt;1,"受講IDが重複",IF(NOT(AND(ISTEXT(B54),LEN(B54)=8,EXACT(LEFT(B54,4),"STF-"),ISNUMBER(FIND(MID(B54,5,1)&amp;"x","0x1x2x3x4x5x6x7x8x9x")),ISNUMBER(FIND(MID(B54,6,1)&amp;"x","0x1x2x3x4x5x6x7x8x9x")),ISNUMBER(FIND(MID(B54,7,1)&amp;"x","0x1x2x3x4x5x6x7x8x9x")),ISNUMBER(FIND(MID(B54,8,1)&amp;"x","0x1x2x3x4x5x6x7x8x9x")))),"対象者IDの形式を確認",IF(COUNTIFS(登録ID!$A$8:$A$27,B54)&lt;&gt;1,"対象者IDが未登録/重複",IF(NOT(AND(ISTEXT(C54),LEN(C54)=8,EXACT(LEFT(C54,4),"CRS-"),ISNUMBER(FIND(MID(C54,5,1)&amp;"x","0x1x2x3x4x5x6x7x8x9x")),ISNUMBER(FIND(MID(C54,6,1)&amp;"x","0x1x2x3x4x5x6x7x8x9x")),ISNUMBER(FIND(MID(C54,7,1)&amp;"x","0x1x2x3x4x5x6x7x8x9x")),ISNUMBER(FIND(MID(C54,8,1)&amp;"x","0x1x2x3x4x5x6x7x8x9x")))),"研修IDの形式を確認",IF(COUNTIFS(登録ID!$E$8:$E$17,C54)&lt;&gt;1,"研修IDが未登録/重複",IF(COUNTIFS($B$8:$B$57,B54,$C$8:$C$57,C54)&gt;1,"同じ対象者/研修が重複",IF(NOT(OR(D54="対象",D54="免除",D54="対象外",D54="未確認")),"対象区分を確認",IF(NOT(AND(ISNUMBER(G54),G54&gt;=43831,G54&lt;73051,G54=INT(G54))),"記録確認日は日付で必須",IF(G54&gt;研修状況!$B$3,"確認日が基準日より後",IF(AND(D54="対象",NOT(AND(ISNUMBER(E54),E54&gt;=43831,E54&lt;73051,E54=INT(E54)))),"対象の期限を確認",IF(AND(D54&lt;&gt;"対象",OR(E54&lt;&gt;"",F54&lt;&gt;"")),"対象以外は期限/修了日を空欄",IF(AND(D54="対象",F54&lt;&gt;"",NOT(AND(ISNUMBER(F54),F54&gt;=43831,F54&lt;73051,F54=INT(F54)))),"修了日を確認",IF(AND(F54&lt;&gt;"",F54&gt;G54),"修了日が確認日より後","確認済み")))))))))))))))</f>
        <v/>
      </c>
      <c r="K54" s="1" t="str">
        <f aca="false">IF(J54="","",IF(J54="確認済み",0,1))</f>
        <v/>
      </c>
      <c r="L54" s="1" t="str">
        <f aca="false">IF(J54="","",IF(K54&lt;&gt;0,0,IF(AND(ISTEXT(H54),H54=IF(D54&lt;&gt;"対象",D54,IF(F54="",IF(E54&lt;研修状況!$B$3,"期限超過","未修了"),IF(F54&gt;E54,"期限後修了","修了"))),ISNUMBER(I54),I54=IF(AND(D54="対象",F54&lt;&gt;""),1,0)),0,1)))</f>
        <v/>
      </c>
    </row>
    <row r="55" customFormat="false" ht="32" hidden="false" customHeight="true" outlineLevel="0" collapsed="false">
      <c r="A55" s="9"/>
      <c r="B55" s="9"/>
      <c r="C55" s="9"/>
      <c r="D55" s="10"/>
      <c r="E55" s="3"/>
      <c r="F55" s="3"/>
      <c r="G55" s="3"/>
      <c r="H55" s="1" t="str">
        <f aca="false">IF(J55="","",IF(K55&lt;&gt;0,NA(),IF(D55&lt;&gt;"対象",D55,IF(F55="",IF(E55&lt;研修状況!$B$3,"期限超過","未修了"),IF(F55&gt;E55,"期限後修了","修了")))))</f>
        <v/>
      </c>
      <c r="I55" s="1" t="str">
        <f aca="false">IF(J55="","",IF(K55&lt;&gt;0,NA(),IF(AND(D55="対象",F55&lt;&gt;""),1,0)))</f>
        <v/>
      </c>
      <c r="J55" s="1" t="str">
        <f aca="false">IF(COUNTA(A55:G55)=0,"",IF(NOT(AND(ISTEXT(A55),LEN(A55)=8,EXACT(LEFT(A55,4),"ENR-"),ISNUMBER(FIND(MID(A55,5,1)&amp;"x","0x1x2x3x4x5x6x7x8x9x")),ISNUMBER(FIND(MID(A55,6,1)&amp;"x","0x1x2x3x4x5x6x7x8x9x")),ISNUMBER(FIND(MID(A55,7,1)&amp;"x","0x1x2x3x4x5x6x7x8x9x")),ISNUMBER(FIND(MID(A55,8,1)&amp;"x","0x1x2x3x4x5x6x7x8x9x")))),"IDはENR-と半角数字4桁",IF(COUNTIFS($A$8:$A$57,A55)&gt;1,"受講IDが重複",IF(NOT(AND(ISTEXT(B55),LEN(B55)=8,EXACT(LEFT(B55,4),"STF-"),ISNUMBER(FIND(MID(B55,5,1)&amp;"x","0x1x2x3x4x5x6x7x8x9x")),ISNUMBER(FIND(MID(B55,6,1)&amp;"x","0x1x2x3x4x5x6x7x8x9x")),ISNUMBER(FIND(MID(B55,7,1)&amp;"x","0x1x2x3x4x5x6x7x8x9x")),ISNUMBER(FIND(MID(B55,8,1)&amp;"x","0x1x2x3x4x5x6x7x8x9x")))),"対象者IDの形式を確認",IF(COUNTIFS(登録ID!$A$8:$A$27,B55)&lt;&gt;1,"対象者IDが未登録/重複",IF(NOT(AND(ISTEXT(C55),LEN(C55)=8,EXACT(LEFT(C55,4),"CRS-"),ISNUMBER(FIND(MID(C55,5,1)&amp;"x","0x1x2x3x4x5x6x7x8x9x")),ISNUMBER(FIND(MID(C55,6,1)&amp;"x","0x1x2x3x4x5x6x7x8x9x")),ISNUMBER(FIND(MID(C55,7,1)&amp;"x","0x1x2x3x4x5x6x7x8x9x")),ISNUMBER(FIND(MID(C55,8,1)&amp;"x","0x1x2x3x4x5x6x7x8x9x")))),"研修IDの形式を確認",IF(COUNTIFS(登録ID!$E$8:$E$17,C55)&lt;&gt;1,"研修IDが未登録/重複",IF(COUNTIFS($B$8:$B$57,B55,$C$8:$C$57,C55)&gt;1,"同じ対象者/研修が重複",IF(NOT(OR(D55="対象",D55="免除",D55="対象外",D55="未確認")),"対象区分を確認",IF(NOT(AND(ISNUMBER(G55),G55&gt;=43831,G55&lt;73051,G55=INT(G55))),"記録確認日は日付で必須",IF(G55&gt;研修状況!$B$3,"確認日が基準日より後",IF(AND(D55="対象",NOT(AND(ISNUMBER(E55),E55&gt;=43831,E55&lt;73051,E55=INT(E55)))),"対象の期限を確認",IF(AND(D55&lt;&gt;"対象",OR(E55&lt;&gt;"",F55&lt;&gt;"")),"対象以外は期限/修了日を空欄",IF(AND(D55="対象",F55&lt;&gt;"",NOT(AND(ISNUMBER(F55),F55&gt;=43831,F55&lt;73051,F55=INT(F55)))),"修了日を確認",IF(AND(F55&lt;&gt;"",F55&gt;G55),"修了日が確認日より後","確認済み")))))))))))))))</f>
        <v/>
      </c>
      <c r="K55" s="1" t="str">
        <f aca="false">IF(J55="","",IF(J55="確認済み",0,1))</f>
        <v/>
      </c>
      <c r="L55" s="1" t="str">
        <f aca="false">IF(J55="","",IF(K55&lt;&gt;0,0,IF(AND(ISTEXT(H55),H55=IF(D55&lt;&gt;"対象",D55,IF(F55="",IF(E55&lt;研修状況!$B$3,"期限超過","未修了"),IF(F55&gt;E55,"期限後修了","修了"))),ISNUMBER(I55),I55=IF(AND(D55="対象",F55&lt;&gt;""),1,0)),0,1)))</f>
        <v/>
      </c>
    </row>
    <row r="56" customFormat="false" ht="32" hidden="false" customHeight="true" outlineLevel="0" collapsed="false">
      <c r="A56" s="9"/>
      <c r="B56" s="9"/>
      <c r="C56" s="9"/>
      <c r="D56" s="10"/>
      <c r="E56" s="3"/>
      <c r="F56" s="3"/>
      <c r="G56" s="3"/>
      <c r="H56" s="1" t="str">
        <f aca="false">IF(J56="","",IF(K56&lt;&gt;0,NA(),IF(D56&lt;&gt;"対象",D56,IF(F56="",IF(E56&lt;研修状況!$B$3,"期限超過","未修了"),IF(F56&gt;E56,"期限後修了","修了")))))</f>
        <v/>
      </c>
      <c r="I56" s="1" t="str">
        <f aca="false">IF(J56="","",IF(K56&lt;&gt;0,NA(),IF(AND(D56="対象",F56&lt;&gt;""),1,0)))</f>
        <v/>
      </c>
      <c r="J56" s="1" t="str">
        <f aca="false">IF(COUNTA(A56:G56)=0,"",IF(NOT(AND(ISTEXT(A56),LEN(A56)=8,EXACT(LEFT(A56,4),"ENR-"),ISNUMBER(FIND(MID(A56,5,1)&amp;"x","0x1x2x3x4x5x6x7x8x9x")),ISNUMBER(FIND(MID(A56,6,1)&amp;"x","0x1x2x3x4x5x6x7x8x9x")),ISNUMBER(FIND(MID(A56,7,1)&amp;"x","0x1x2x3x4x5x6x7x8x9x")),ISNUMBER(FIND(MID(A56,8,1)&amp;"x","0x1x2x3x4x5x6x7x8x9x")))),"IDはENR-と半角数字4桁",IF(COUNTIFS($A$8:$A$57,A56)&gt;1,"受講IDが重複",IF(NOT(AND(ISTEXT(B56),LEN(B56)=8,EXACT(LEFT(B56,4),"STF-"),ISNUMBER(FIND(MID(B56,5,1)&amp;"x","0x1x2x3x4x5x6x7x8x9x")),ISNUMBER(FIND(MID(B56,6,1)&amp;"x","0x1x2x3x4x5x6x7x8x9x")),ISNUMBER(FIND(MID(B56,7,1)&amp;"x","0x1x2x3x4x5x6x7x8x9x")),ISNUMBER(FIND(MID(B56,8,1)&amp;"x","0x1x2x3x4x5x6x7x8x9x")))),"対象者IDの形式を確認",IF(COUNTIFS(登録ID!$A$8:$A$27,B56)&lt;&gt;1,"対象者IDが未登録/重複",IF(NOT(AND(ISTEXT(C56),LEN(C56)=8,EXACT(LEFT(C56,4),"CRS-"),ISNUMBER(FIND(MID(C56,5,1)&amp;"x","0x1x2x3x4x5x6x7x8x9x")),ISNUMBER(FIND(MID(C56,6,1)&amp;"x","0x1x2x3x4x5x6x7x8x9x")),ISNUMBER(FIND(MID(C56,7,1)&amp;"x","0x1x2x3x4x5x6x7x8x9x")),ISNUMBER(FIND(MID(C56,8,1)&amp;"x","0x1x2x3x4x5x6x7x8x9x")))),"研修IDの形式を確認",IF(COUNTIFS(登録ID!$E$8:$E$17,C56)&lt;&gt;1,"研修IDが未登録/重複",IF(COUNTIFS($B$8:$B$57,B56,$C$8:$C$57,C56)&gt;1,"同じ対象者/研修が重複",IF(NOT(OR(D56="対象",D56="免除",D56="対象外",D56="未確認")),"対象区分を確認",IF(NOT(AND(ISNUMBER(G56),G56&gt;=43831,G56&lt;73051,G56=INT(G56))),"記録確認日は日付で必須",IF(G56&gt;研修状況!$B$3,"確認日が基準日より後",IF(AND(D56="対象",NOT(AND(ISNUMBER(E56),E56&gt;=43831,E56&lt;73051,E56=INT(E56)))),"対象の期限を確認",IF(AND(D56&lt;&gt;"対象",OR(E56&lt;&gt;"",F56&lt;&gt;"")),"対象以外は期限/修了日を空欄",IF(AND(D56="対象",F56&lt;&gt;"",NOT(AND(ISNUMBER(F56),F56&gt;=43831,F56&lt;73051,F56=INT(F56)))),"修了日を確認",IF(AND(F56&lt;&gt;"",F56&gt;G56),"修了日が確認日より後","確認済み")))))))))))))))</f>
        <v/>
      </c>
      <c r="K56" s="1" t="str">
        <f aca="false">IF(J56="","",IF(J56="確認済み",0,1))</f>
        <v/>
      </c>
      <c r="L56" s="1" t="str">
        <f aca="false">IF(J56="","",IF(K56&lt;&gt;0,0,IF(AND(ISTEXT(H56),H56=IF(D56&lt;&gt;"対象",D56,IF(F56="",IF(E56&lt;研修状況!$B$3,"期限超過","未修了"),IF(F56&gt;E56,"期限後修了","修了"))),ISNUMBER(I56),I56=IF(AND(D56="対象",F56&lt;&gt;""),1,0)),0,1)))</f>
        <v/>
      </c>
    </row>
    <row r="57" customFormat="false" ht="32" hidden="false" customHeight="true" outlineLevel="0" collapsed="false">
      <c r="A57" s="9"/>
      <c r="B57" s="9"/>
      <c r="C57" s="9"/>
      <c r="D57" s="10"/>
      <c r="E57" s="3"/>
      <c r="F57" s="3"/>
      <c r="G57" s="3"/>
      <c r="H57" s="1" t="str">
        <f aca="false">IF(J57="","",IF(K57&lt;&gt;0,NA(),IF(D57&lt;&gt;"対象",D57,IF(F57="",IF(E57&lt;研修状況!$B$3,"期限超過","未修了"),IF(F57&gt;E57,"期限後修了","修了")))))</f>
        <v/>
      </c>
      <c r="I57" s="1" t="str">
        <f aca="false">IF(J57="","",IF(K57&lt;&gt;0,NA(),IF(AND(D57="対象",F57&lt;&gt;""),1,0)))</f>
        <v/>
      </c>
      <c r="J57" s="1" t="str">
        <f aca="false">IF(COUNTA(A57:G57)=0,"",IF(NOT(AND(ISTEXT(A57),LEN(A57)=8,EXACT(LEFT(A57,4),"ENR-"),ISNUMBER(FIND(MID(A57,5,1)&amp;"x","0x1x2x3x4x5x6x7x8x9x")),ISNUMBER(FIND(MID(A57,6,1)&amp;"x","0x1x2x3x4x5x6x7x8x9x")),ISNUMBER(FIND(MID(A57,7,1)&amp;"x","0x1x2x3x4x5x6x7x8x9x")),ISNUMBER(FIND(MID(A57,8,1)&amp;"x","0x1x2x3x4x5x6x7x8x9x")))),"IDはENR-と半角数字4桁",IF(COUNTIFS($A$8:$A$57,A57)&gt;1,"受講IDが重複",IF(NOT(AND(ISTEXT(B57),LEN(B57)=8,EXACT(LEFT(B57,4),"STF-"),ISNUMBER(FIND(MID(B57,5,1)&amp;"x","0x1x2x3x4x5x6x7x8x9x")),ISNUMBER(FIND(MID(B57,6,1)&amp;"x","0x1x2x3x4x5x6x7x8x9x")),ISNUMBER(FIND(MID(B57,7,1)&amp;"x","0x1x2x3x4x5x6x7x8x9x")),ISNUMBER(FIND(MID(B57,8,1)&amp;"x","0x1x2x3x4x5x6x7x8x9x")))),"対象者IDの形式を確認",IF(COUNTIFS(登録ID!$A$8:$A$27,B57)&lt;&gt;1,"対象者IDが未登録/重複",IF(NOT(AND(ISTEXT(C57),LEN(C57)=8,EXACT(LEFT(C57,4),"CRS-"),ISNUMBER(FIND(MID(C57,5,1)&amp;"x","0x1x2x3x4x5x6x7x8x9x")),ISNUMBER(FIND(MID(C57,6,1)&amp;"x","0x1x2x3x4x5x6x7x8x9x")),ISNUMBER(FIND(MID(C57,7,1)&amp;"x","0x1x2x3x4x5x6x7x8x9x")),ISNUMBER(FIND(MID(C57,8,1)&amp;"x","0x1x2x3x4x5x6x7x8x9x")))),"研修IDの形式を確認",IF(COUNTIFS(登録ID!$E$8:$E$17,C57)&lt;&gt;1,"研修IDが未登録/重複",IF(COUNTIFS($B$8:$B$57,B57,$C$8:$C$57,C57)&gt;1,"同じ対象者/研修が重複",IF(NOT(OR(D57="対象",D57="免除",D57="対象外",D57="未確認")),"対象区分を確認",IF(NOT(AND(ISNUMBER(G57),G57&gt;=43831,G57&lt;73051,G57=INT(G57))),"記録確認日は日付で必須",IF(G57&gt;研修状況!$B$3,"確認日が基準日より後",IF(AND(D57="対象",NOT(AND(ISNUMBER(E57),E57&gt;=43831,E57&lt;73051,E57=INT(E57)))),"対象の期限を確認",IF(AND(D57&lt;&gt;"対象",OR(E57&lt;&gt;"",F57&lt;&gt;"")),"対象以外は期限/修了日を空欄",IF(AND(D57="対象",F57&lt;&gt;"",NOT(AND(ISNUMBER(F57),F57&gt;=43831,F57&lt;73051,F57=INT(F57)))),"修了日を確認",IF(AND(F57&lt;&gt;"",F57&gt;G57),"修了日が確認日より後","確認済み")))))))))))))))</f>
        <v/>
      </c>
      <c r="K57" s="1" t="str">
        <f aca="false">IF(J57="","",IF(J57="確認済み",0,1))</f>
        <v/>
      </c>
      <c r="L57" s="1" t="str">
        <f aca="false">IF(J57="","",IF(K57&lt;&gt;0,0,IF(AND(ISTEXT(H57),H57=IF(D57&lt;&gt;"対象",D57,IF(F57="",IF(E57&lt;研修状況!$B$3,"期限超過","未修了"),IF(F57&gt;E57,"期限後修了","修了"))),ISNUMBER(I57),I57=IF(AND(D57="対象",F57&lt;&gt;""),1,0)),0,1)))</f>
        <v/>
      </c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customFormat="false" ht="23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customFormat="false" ht="23" hidden="false" customHeight="true" outlineLevel="0" collapsed="false">
      <c r="A61" s="1" t="s">
        <v>48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customFormat="false" ht="23" hidden="false" customHeight="true" outlineLevel="0" collapsed="false">
      <c r="A62" s="1" t="s">
        <v>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customFormat="false" ht="23" hidden="false" customHeight="true" outlineLevel="0" collapsed="false">
      <c r="A63" s="1" t="s">
        <v>50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customFormat="false" ht="23" hidden="false" customHeight="true" outlineLevel="0" collapsed="false">
      <c r="A64" s="1" t="s">
        <v>51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customFormat="false" ht="23" hidden="false" customHeight="true" outlineLevel="0" collapsed="false">
      <c r="A65" s="1" t="s">
        <v>52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customFormat="false" ht="23" hidden="false" customHeight="true" outlineLevel="0" collapsed="false">
      <c r="A66" s="1" t="s">
        <v>53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customFormat="false" ht="23" hidden="false" customHeight="true" outlineLevel="0" collapsed="false">
      <c r="A67" s="1" t="s">
        <v>54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customFormat="false" ht="23" hidden="false" customHeight="true" outlineLevel="0" collapsed="false">
      <c r="A68" s="1" t="s">
        <v>55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customFormat="false" ht="23" hidden="false" customHeight="true" outlineLevel="0" collapsed="false">
      <c r="A69" s="1" t="s">
        <v>56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customFormat="false" ht="23" hidden="false" customHeight="true" outlineLevel="0" collapsed="false">
      <c r="A70" s="1" t="s">
        <v>57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</sheetData>
  <mergeCells count="1">
    <mergeCell ref="A2:H2"/>
  </mergeCells>
  <conditionalFormatting sqref="J8:L57">
    <cfRule type="expression" priority="2" aboveAverage="0" equalAverage="0" bottom="0" percent="0" rank="0" text="" dxfId="2">
      <formula>AND($J8&lt;&gt;"",$J8&lt;&gt;"確認済み")</formula>
    </cfRule>
  </conditionalFormatting>
  <dataValidations count="1">
    <dataValidation allowBlank="false" errorStyle="stop" operator="between" showDropDown="false" showErrorMessage="false" showInputMessage="false" sqref="D8:D57" type="list">
      <formula1>"対象,免除,対象外,未確認"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34"/>
    <col collapsed="false" customWidth="true" hidden="false" outlineLevel="0" max="3" min="3" style="0" width="15"/>
    <col collapsed="false" customWidth="true" hidden="false" outlineLevel="0" max="4" min="4" style="0" width="4"/>
    <col collapsed="false" customWidth="true" hidden="false" outlineLevel="0" max="5" min="5" style="0" width="19"/>
    <col collapsed="false" customWidth="true" hidden="false" outlineLevel="0" max="6" min="6" style="0" width="34"/>
    <col collapsed="false" customWidth="true" hidden="false" outlineLevel="0" max="7" min="7" style="0" width="15"/>
    <col collapsed="false" customWidth="true" hidden="false" outlineLevel="0" max="8" min="8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58</v>
      </c>
      <c r="B2" s="2"/>
      <c r="C2" s="2"/>
      <c r="D2" s="2"/>
      <c r="E2" s="2"/>
      <c r="F2" s="2"/>
      <c r="G2" s="2"/>
      <c r="H2" s="2"/>
    </row>
    <row r="3" customFormat="false" ht="23" hidden="false" customHeight="true" outlineLevel="0" collapsed="false">
      <c r="A3" s="1" t="s">
        <v>59</v>
      </c>
      <c r="B3" s="1"/>
      <c r="C3" s="1"/>
      <c r="D3" s="1"/>
      <c r="E3" s="1"/>
      <c r="F3" s="1"/>
      <c r="G3" s="1"/>
      <c r="H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3" hidden="false" customHeight="true" outlineLevel="0" collapsed="false">
      <c r="A5" s="1" t="s">
        <v>60</v>
      </c>
      <c r="B5" s="1"/>
      <c r="C5" s="1"/>
      <c r="D5" s="1"/>
      <c r="E5" s="1"/>
      <c r="F5" s="1"/>
      <c r="G5" s="1"/>
      <c r="H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8" hidden="false" customHeight="true" outlineLevel="0" collapsed="false">
      <c r="A7" s="6" t="s">
        <v>17</v>
      </c>
      <c r="B7" s="6" t="s">
        <v>61</v>
      </c>
      <c r="C7" s="6" t="s">
        <v>29</v>
      </c>
      <c r="D7" s="1"/>
      <c r="E7" s="6" t="s">
        <v>18</v>
      </c>
      <c r="F7" s="6" t="s">
        <v>62</v>
      </c>
      <c r="G7" s="6" t="s">
        <v>29</v>
      </c>
      <c r="H7" s="1"/>
    </row>
    <row r="8" customFormat="false" ht="32" hidden="false" customHeight="true" outlineLevel="0" collapsed="false">
      <c r="A8" s="9" t="s">
        <v>32</v>
      </c>
      <c r="B8" s="1" t="str">
        <f aca="false">IF(COUNTA(A8)=0,"",IF(NOT(AND(ISTEXT(A8),LEN(A8)=8,EXACT(LEFT(A8,4),"STF-"),ISNUMBER(FIND(MID(A8,5,1)&amp;"x","0x1x2x3x4x5x6x7x8x9x")),ISNUMBER(FIND(MID(A8,6,1)&amp;"x","0x1x2x3x4x5x6x7x8x9x")),ISNUMBER(FIND(MID(A8,7,1)&amp;"x","0x1x2x3x4x5x6x7x8x9x")),ISNUMBER(FIND(MID(A8,8,1)&amp;"x","0x1x2x3x4x5x6x7x8x9x")))),"IDの形式を確認",IF(COUNTIFS($A$8:$A$27,A8)&gt;1,"IDが重複","確認済み")))</f>
        <v>確認済み</v>
      </c>
      <c r="C8" s="1" t="n">
        <f aca="false">IF(B8="","",IF(B8="確認済み",0,1))</f>
        <v>0</v>
      </c>
      <c r="D8" s="1"/>
      <c r="E8" s="9" t="s">
        <v>33</v>
      </c>
      <c r="F8" s="1" t="str">
        <f aca="false">IF(COUNTA(E8)=0,"",IF(NOT(AND(ISTEXT(E8),LEN(E8)=8,EXACT(LEFT(E8,4),"CRS-"),ISNUMBER(FIND(MID(E8,5,1)&amp;"x","0x1x2x3x4x5x6x7x8x9x")),ISNUMBER(FIND(MID(E8,6,1)&amp;"x","0x1x2x3x4x5x6x7x8x9x")),ISNUMBER(FIND(MID(E8,7,1)&amp;"x","0x1x2x3x4x5x6x7x8x9x")),ISNUMBER(FIND(MID(E8,8,1)&amp;"x","0x1x2x3x4x5x6x7x8x9x")))),"IDの形式を確認",IF(COUNTIFS($E$8:$E$17,E8)&gt;1,"IDが重複","確認済み")))</f>
        <v>確認済み</v>
      </c>
      <c r="G8" s="1" t="n">
        <f aca="false">IF(F8="","",IF(F8="確認済み",0,1))</f>
        <v>0</v>
      </c>
      <c r="H8" s="1"/>
    </row>
    <row r="9" customFormat="false" ht="32" hidden="false" customHeight="true" outlineLevel="0" collapsed="false">
      <c r="A9" s="9" t="s">
        <v>36</v>
      </c>
      <c r="B9" s="1" t="str">
        <f aca="false">IF(COUNTA(A9)=0,"",IF(NOT(AND(ISTEXT(A9),LEN(A9)=8,EXACT(LEFT(A9,4),"STF-"),ISNUMBER(FIND(MID(A9,5,1)&amp;"x","0x1x2x3x4x5x6x7x8x9x")),ISNUMBER(FIND(MID(A9,6,1)&amp;"x","0x1x2x3x4x5x6x7x8x9x")),ISNUMBER(FIND(MID(A9,7,1)&amp;"x","0x1x2x3x4x5x6x7x8x9x")),ISNUMBER(FIND(MID(A9,8,1)&amp;"x","0x1x2x3x4x5x6x7x8x9x")))),"IDの形式を確認",IF(COUNTIFS($A$8:$A$27,A9)&gt;1,"IDが重複","確認済み")))</f>
        <v>確認済み</v>
      </c>
      <c r="C9" s="1" t="n">
        <f aca="false">IF(B9="","",IF(B9="確認済み",0,1))</f>
        <v>0</v>
      </c>
      <c r="D9" s="1"/>
      <c r="E9" s="9" t="s">
        <v>38</v>
      </c>
      <c r="F9" s="1" t="str">
        <f aca="false">IF(COUNTA(E9)=0,"",IF(NOT(AND(ISTEXT(E9),LEN(E9)=8,EXACT(LEFT(E9,4),"CRS-"),ISNUMBER(FIND(MID(E9,5,1)&amp;"x","0x1x2x3x4x5x6x7x8x9x")),ISNUMBER(FIND(MID(E9,6,1)&amp;"x","0x1x2x3x4x5x6x7x8x9x")),ISNUMBER(FIND(MID(E9,7,1)&amp;"x","0x1x2x3x4x5x6x7x8x9x")),ISNUMBER(FIND(MID(E9,8,1)&amp;"x","0x1x2x3x4x5x6x7x8x9x")))),"IDの形式を確認",IF(COUNTIFS($E$8:$E$17,E9)&gt;1,"IDが重複","確認済み")))</f>
        <v>確認済み</v>
      </c>
      <c r="G9" s="1" t="n">
        <f aca="false">IF(F9="","",IF(F9="確認済み",0,1))</f>
        <v>0</v>
      </c>
      <c r="H9" s="1"/>
    </row>
    <row r="10" customFormat="false" ht="32" hidden="false" customHeight="true" outlineLevel="0" collapsed="false">
      <c r="A10" s="9" t="s">
        <v>42</v>
      </c>
      <c r="B10" s="1" t="str">
        <f aca="false">IF(COUNTA(A10)=0,"",IF(NOT(AND(ISTEXT(A10),LEN(A10)=8,EXACT(LEFT(A10,4),"STF-"),ISNUMBER(FIND(MID(A10,5,1)&amp;"x","0x1x2x3x4x5x6x7x8x9x")),ISNUMBER(FIND(MID(A10,6,1)&amp;"x","0x1x2x3x4x5x6x7x8x9x")),ISNUMBER(FIND(MID(A10,7,1)&amp;"x","0x1x2x3x4x5x6x7x8x9x")),ISNUMBER(FIND(MID(A10,8,1)&amp;"x","0x1x2x3x4x5x6x7x8x9x")))),"IDの形式を確認",IF(COUNTIFS($A$8:$A$27,A10)&gt;1,"IDが重複","確認済み")))</f>
        <v>確認済み</v>
      </c>
      <c r="C10" s="1" t="n">
        <f aca="false">IF(B10="","",IF(B10="確認済み",0,1))</f>
        <v>0</v>
      </c>
      <c r="D10" s="1"/>
      <c r="E10" s="9"/>
      <c r="F10" s="1" t="str">
        <f aca="false">IF(COUNTA(E10)=0,"",IF(NOT(AND(ISTEXT(E10),LEN(E10)=8,EXACT(LEFT(E10,4),"CRS-"),ISNUMBER(FIND(MID(E10,5,1)&amp;"x","0x1x2x3x4x5x6x7x8x9x")),ISNUMBER(FIND(MID(E10,6,1)&amp;"x","0x1x2x3x4x5x6x7x8x9x")),ISNUMBER(FIND(MID(E10,7,1)&amp;"x","0x1x2x3x4x5x6x7x8x9x")),ISNUMBER(FIND(MID(E10,8,1)&amp;"x","0x1x2x3x4x5x6x7x8x9x")))),"IDの形式を確認",IF(COUNTIFS($E$8:$E$17,E10)&gt;1,"IDが重複","確認済み")))</f>
        <v/>
      </c>
      <c r="G10" s="1" t="str">
        <f aca="false">IF(F10="","",IF(F10="確認済み",0,1))</f>
        <v/>
      </c>
      <c r="H10" s="1"/>
    </row>
    <row r="11" customFormat="false" ht="32" hidden="false" customHeight="true" outlineLevel="0" collapsed="false">
      <c r="A11" s="9" t="s">
        <v>47</v>
      </c>
      <c r="B11" s="1" t="str">
        <f aca="false">IF(COUNTA(A11)=0,"",IF(NOT(AND(ISTEXT(A11),LEN(A11)=8,EXACT(LEFT(A11,4),"STF-"),ISNUMBER(FIND(MID(A11,5,1)&amp;"x","0x1x2x3x4x5x6x7x8x9x")),ISNUMBER(FIND(MID(A11,6,1)&amp;"x","0x1x2x3x4x5x6x7x8x9x")),ISNUMBER(FIND(MID(A11,7,1)&amp;"x","0x1x2x3x4x5x6x7x8x9x")),ISNUMBER(FIND(MID(A11,8,1)&amp;"x","0x1x2x3x4x5x6x7x8x9x")))),"IDの形式を確認",IF(COUNTIFS($A$8:$A$27,A11)&gt;1,"IDが重複","確認済み")))</f>
        <v>確認済み</v>
      </c>
      <c r="C11" s="1" t="n">
        <f aca="false">IF(B11="","",IF(B11="確認済み",0,1))</f>
        <v>0</v>
      </c>
      <c r="D11" s="1"/>
      <c r="E11" s="9"/>
      <c r="F11" s="1" t="str">
        <f aca="false">IF(COUNTA(E11)=0,"",IF(NOT(AND(ISTEXT(E11),LEN(E11)=8,EXACT(LEFT(E11,4),"CRS-"),ISNUMBER(FIND(MID(E11,5,1)&amp;"x","0x1x2x3x4x5x6x7x8x9x")),ISNUMBER(FIND(MID(E11,6,1)&amp;"x","0x1x2x3x4x5x6x7x8x9x")),ISNUMBER(FIND(MID(E11,7,1)&amp;"x","0x1x2x3x4x5x6x7x8x9x")),ISNUMBER(FIND(MID(E11,8,1)&amp;"x","0x1x2x3x4x5x6x7x8x9x")))),"IDの形式を確認",IF(COUNTIFS($E$8:$E$17,E11)&gt;1,"IDが重複","確認済み")))</f>
        <v/>
      </c>
      <c r="G11" s="1" t="str">
        <f aca="false">IF(F11="","",IF(F11="確認済み",0,1))</f>
        <v/>
      </c>
      <c r="H11" s="1"/>
    </row>
    <row r="12" customFormat="false" ht="32" hidden="false" customHeight="true" outlineLevel="0" collapsed="false">
      <c r="A12" s="9"/>
      <c r="B12" s="1" t="str">
        <f aca="false">IF(COUNTA(A12)=0,"",IF(NOT(AND(ISTEXT(A12),LEN(A12)=8,EXACT(LEFT(A12,4),"STF-"),ISNUMBER(FIND(MID(A12,5,1)&amp;"x","0x1x2x3x4x5x6x7x8x9x")),ISNUMBER(FIND(MID(A12,6,1)&amp;"x","0x1x2x3x4x5x6x7x8x9x")),ISNUMBER(FIND(MID(A12,7,1)&amp;"x","0x1x2x3x4x5x6x7x8x9x")),ISNUMBER(FIND(MID(A12,8,1)&amp;"x","0x1x2x3x4x5x6x7x8x9x")))),"IDの形式を確認",IF(COUNTIFS($A$8:$A$27,A12)&gt;1,"IDが重複","確認済み")))</f>
        <v/>
      </c>
      <c r="C12" s="1" t="str">
        <f aca="false">IF(B12="","",IF(B12="確認済み",0,1))</f>
        <v/>
      </c>
      <c r="D12" s="1"/>
      <c r="E12" s="9"/>
      <c r="F12" s="1" t="str">
        <f aca="false">IF(COUNTA(E12)=0,"",IF(NOT(AND(ISTEXT(E12),LEN(E12)=8,EXACT(LEFT(E12,4),"CRS-"),ISNUMBER(FIND(MID(E12,5,1)&amp;"x","0x1x2x3x4x5x6x7x8x9x")),ISNUMBER(FIND(MID(E12,6,1)&amp;"x","0x1x2x3x4x5x6x7x8x9x")),ISNUMBER(FIND(MID(E12,7,1)&amp;"x","0x1x2x3x4x5x6x7x8x9x")),ISNUMBER(FIND(MID(E12,8,1)&amp;"x","0x1x2x3x4x5x6x7x8x9x")))),"IDの形式を確認",IF(COUNTIFS($E$8:$E$17,E12)&gt;1,"IDが重複","確認済み")))</f>
        <v/>
      </c>
      <c r="G12" s="1" t="str">
        <f aca="false">IF(F12="","",IF(F12="確認済み",0,1))</f>
        <v/>
      </c>
      <c r="H12" s="1"/>
    </row>
    <row r="13" customFormat="false" ht="32" hidden="false" customHeight="true" outlineLevel="0" collapsed="false">
      <c r="A13" s="9"/>
      <c r="B13" s="1" t="str">
        <f aca="false">IF(COUNTA(A13)=0,"",IF(NOT(AND(ISTEXT(A13),LEN(A13)=8,EXACT(LEFT(A13,4),"STF-"),ISNUMBER(FIND(MID(A13,5,1)&amp;"x","0x1x2x3x4x5x6x7x8x9x")),ISNUMBER(FIND(MID(A13,6,1)&amp;"x","0x1x2x3x4x5x6x7x8x9x")),ISNUMBER(FIND(MID(A13,7,1)&amp;"x","0x1x2x3x4x5x6x7x8x9x")),ISNUMBER(FIND(MID(A13,8,1)&amp;"x","0x1x2x3x4x5x6x7x8x9x")))),"IDの形式を確認",IF(COUNTIFS($A$8:$A$27,A13)&gt;1,"IDが重複","確認済み")))</f>
        <v/>
      </c>
      <c r="C13" s="1" t="str">
        <f aca="false">IF(B13="","",IF(B13="確認済み",0,1))</f>
        <v/>
      </c>
      <c r="D13" s="1"/>
      <c r="E13" s="9"/>
      <c r="F13" s="1" t="str">
        <f aca="false">IF(COUNTA(E13)=0,"",IF(NOT(AND(ISTEXT(E13),LEN(E13)=8,EXACT(LEFT(E13,4),"CRS-"),ISNUMBER(FIND(MID(E13,5,1)&amp;"x","0x1x2x3x4x5x6x7x8x9x")),ISNUMBER(FIND(MID(E13,6,1)&amp;"x","0x1x2x3x4x5x6x7x8x9x")),ISNUMBER(FIND(MID(E13,7,1)&amp;"x","0x1x2x3x4x5x6x7x8x9x")),ISNUMBER(FIND(MID(E13,8,1)&amp;"x","0x1x2x3x4x5x6x7x8x9x")))),"IDの形式を確認",IF(COUNTIFS($E$8:$E$17,E13)&gt;1,"IDが重複","確認済み")))</f>
        <v/>
      </c>
      <c r="G13" s="1" t="str">
        <f aca="false">IF(F13="","",IF(F13="確認済み",0,1))</f>
        <v/>
      </c>
      <c r="H13" s="1"/>
    </row>
    <row r="14" customFormat="false" ht="32" hidden="false" customHeight="true" outlineLevel="0" collapsed="false">
      <c r="A14" s="9"/>
      <c r="B14" s="1" t="str">
        <f aca="false">IF(COUNTA(A14)=0,"",IF(NOT(AND(ISTEXT(A14),LEN(A14)=8,EXACT(LEFT(A14,4),"STF-"),ISNUMBER(FIND(MID(A14,5,1)&amp;"x","0x1x2x3x4x5x6x7x8x9x")),ISNUMBER(FIND(MID(A14,6,1)&amp;"x","0x1x2x3x4x5x6x7x8x9x")),ISNUMBER(FIND(MID(A14,7,1)&amp;"x","0x1x2x3x4x5x6x7x8x9x")),ISNUMBER(FIND(MID(A14,8,1)&amp;"x","0x1x2x3x4x5x6x7x8x9x")))),"IDの形式を確認",IF(COUNTIFS($A$8:$A$27,A14)&gt;1,"IDが重複","確認済み")))</f>
        <v/>
      </c>
      <c r="C14" s="1" t="str">
        <f aca="false">IF(B14="","",IF(B14="確認済み",0,1))</f>
        <v/>
      </c>
      <c r="D14" s="1"/>
      <c r="E14" s="9"/>
      <c r="F14" s="1" t="str">
        <f aca="false">IF(COUNTA(E14)=0,"",IF(NOT(AND(ISTEXT(E14),LEN(E14)=8,EXACT(LEFT(E14,4),"CRS-"),ISNUMBER(FIND(MID(E14,5,1)&amp;"x","0x1x2x3x4x5x6x7x8x9x")),ISNUMBER(FIND(MID(E14,6,1)&amp;"x","0x1x2x3x4x5x6x7x8x9x")),ISNUMBER(FIND(MID(E14,7,1)&amp;"x","0x1x2x3x4x5x6x7x8x9x")),ISNUMBER(FIND(MID(E14,8,1)&amp;"x","0x1x2x3x4x5x6x7x8x9x")))),"IDの形式を確認",IF(COUNTIFS($E$8:$E$17,E14)&gt;1,"IDが重複","確認済み")))</f>
        <v/>
      </c>
      <c r="G14" s="1" t="str">
        <f aca="false">IF(F14="","",IF(F14="確認済み",0,1))</f>
        <v/>
      </c>
      <c r="H14" s="1"/>
    </row>
    <row r="15" customFormat="false" ht="32" hidden="false" customHeight="true" outlineLevel="0" collapsed="false">
      <c r="A15" s="9"/>
      <c r="B15" s="1" t="str">
        <f aca="false">IF(COUNTA(A15)=0,"",IF(NOT(AND(ISTEXT(A15),LEN(A15)=8,EXACT(LEFT(A15,4),"STF-"),ISNUMBER(FIND(MID(A15,5,1)&amp;"x","0x1x2x3x4x5x6x7x8x9x")),ISNUMBER(FIND(MID(A15,6,1)&amp;"x","0x1x2x3x4x5x6x7x8x9x")),ISNUMBER(FIND(MID(A15,7,1)&amp;"x","0x1x2x3x4x5x6x7x8x9x")),ISNUMBER(FIND(MID(A15,8,1)&amp;"x","0x1x2x3x4x5x6x7x8x9x")))),"IDの形式を確認",IF(COUNTIFS($A$8:$A$27,A15)&gt;1,"IDが重複","確認済み")))</f>
        <v/>
      </c>
      <c r="C15" s="1" t="str">
        <f aca="false">IF(B15="","",IF(B15="確認済み",0,1))</f>
        <v/>
      </c>
      <c r="D15" s="1"/>
      <c r="E15" s="9"/>
      <c r="F15" s="1" t="str">
        <f aca="false">IF(COUNTA(E15)=0,"",IF(NOT(AND(ISTEXT(E15),LEN(E15)=8,EXACT(LEFT(E15,4),"CRS-"),ISNUMBER(FIND(MID(E15,5,1)&amp;"x","0x1x2x3x4x5x6x7x8x9x")),ISNUMBER(FIND(MID(E15,6,1)&amp;"x","0x1x2x3x4x5x6x7x8x9x")),ISNUMBER(FIND(MID(E15,7,1)&amp;"x","0x1x2x3x4x5x6x7x8x9x")),ISNUMBER(FIND(MID(E15,8,1)&amp;"x","0x1x2x3x4x5x6x7x8x9x")))),"IDの形式を確認",IF(COUNTIFS($E$8:$E$17,E15)&gt;1,"IDが重複","確認済み")))</f>
        <v/>
      </c>
      <c r="G15" s="1" t="str">
        <f aca="false">IF(F15="","",IF(F15="確認済み",0,1))</f>
        <v/>
      </c>
      <c r="H15" s="1"/>
    </row>
    <row r="16" customFormat="false" ht="32" hidden="false" customHeight="true" outlineLevel="0" collapsed="false">
      <c r="A16" s="9"/>
      <c r="B16" s="1" t="str">
        <f aca="false">IF(COUNTA(A16)=0,"",IF(NOT(AND(ISTEXT(A16),LEN(A16)=8,EXACT(LEFT(A16,4),"STF-"),ISNUMBER(FIND(MID(A16,5,1)&amp;"x","0x1x2x3x4x5x6x7x8x9x")),ISNUMBER(FIND(MID(A16,6,1)&amp;"x","0x1x2x3x4x5x6x7x8x9x")),ISNUMBER(FIND(MID(A16,7,1)&amp;"x","0x1x2x3x4x5x6x7x8x9x")),ISNUMBER(FIND(MID(A16,8,1)&amp;"x","0x1x2x3x4x5x6x7x8x9x")))),"IDの形式を確認",IF(COUNTIFS($A$8:$A$27,A16)&gt;1,"IDが重複","確認済み")))</f>
        <v/>
      </c>
      <c r="C16" s="1" t="str">
        <f aca="false">IF(B16="","",IF(B16="確認済み",0,1))</f>
        <v/>
      </c>
      <c r="D16" s="1"/>
      <c r="E16" s="9"/>
      <c r="F16" s="1" t="str">
        <f aca="false">IF(COUNTA(E16)=0,"",IF(NOT(AND(ISTEXT(E16),LEN(E16)=8,EXACT(LEFT(E16,4),"CRS-"),ISNUMBER(FIND(MID(E16,5,1)&amp;"x","0x1x2x3x4x5x6x7x8x9x")),ISNUMBER(FIND(MID(E16,6,1)&amp;"x","0x1x2x3x4x5x6x7x8x9x")),ISNUMBER(FIND(MID(E16,7,1)&amp;"x","0x1x2x3x4x5x6x7x8x9x")),ISNUMBER(FIND(MID(E16,8,1)&amp;"x","0x1x2x3x4x5x6x7x8x9x")))),"IDの形式を確認",IF(COUNTIFS($E$8:$E$17,E16)&gt;1,"IDが重複","確認済み")))</f>
        <v/>
      </c>
      <c r="G16" s="1" t="str">
        <f aca="false">IF(F16="","",IF(F16="確認済み",0,1))</f>
        <v/>
      </c>
      <c r="H16" s="1"/>
    </row>
    <row r="17" customFormat="false" ht="32" hidden="false" customHeight="true" outlineLevel="0" collapsed="false">
      <c r="A17" s="9"/>
      <c r="B17" s="1" t="str">
        <f aca="false">IF(COUNTA(A17)=0,"",IF(NOT(AND(ISTEXT(A17),LEN(A17)=8,EXACT(LEFT(A17,4),"STF-"),ISNUMBER(FIND(MID(A17,5,1)&amp;"x","0x1x2x3x4x5x6x7x8x9x")),ISNUMBER(FIND(MID(A17,6,1)&amp;"x","0x1x2x3x4x5x6x7x8x9x")),ISNUMBER(FIND(MID(A17,7,1)&amp;"x","0x1x2x3x4x5x6x7x8x9x")),ISNUMBER(FIND(MID(A17,8,1)&amp;"x","0x1x2x3x4x5x6x7x8x9x")))),"IDの形式を確認",IF(COUNTIFS($A$8:$A$27,A17)&gt;1,"IDが重複","確認済み")))</f>
        <v/>
      </c>
      <c r="C17" s="1" t="str">
        <f aca="false">IF(B17="","",IF(B17="確認済み",0,1))</f>
        <v/>
      </c>
      <c r="D17" s="1"/>
      <c r="E17" s="9"/>
      <c r="F17" s="1" t="str">
        <f aca="false">IF(COUNTA(E17)=0,"",IF(NOT(AND(ISTEXT(E17),LEN(E17)=8,EXACT(LEFT(E17,4),"CRS-"),ISNUMBER(FIND(MID(E17,5,1)&amp;"x","0x1x2x3x4x5x6x7x8x9x")),ISNUMBER(FIND(MID(E17,6,1)&amp;"x","0x1x2x3x4x5x6x7x8x9x")),ISNUMBER(FIND(MID(E17,7,1)&amp;"x","0x1x2x3x4x5x6x7x8x9x")),ISNUMBER(FIND(MID(E17,8,1)&amp;"x","0x1x2x3x4x5x6x7x8x9x")))),"IDの形式を確認",IF(COUNTIFS($E$8:$E$17,E17)&gt;1,"IDが重複","確認済み")))</f>
        <v/>
      </c>
      <c r="G17" s="1" t="str">
        <f aca="false">IF(F17="","",IF(F17="確認済み",0,1))</f>
        <v/>
      </c>
      <c r="H17" s="1"/>
    </row>
    <row r="18" customFormat="false" ht="32" hidden="false" customHeight="true" outlineLevel="0" collapsed="false">
      <c r="A18" s="9"/>
      <c r="B18" s="1" t="str">
        <f aca="false">IF(COUNTA(A18)=0,"",IF(NOT(AND(ISTEXT(A18),LEN(A18)=8,EXACT(LEFT(A18,4),"STF-"),ISNUMBER(FIND(MID(A18,5,1)&amp;"x","0x1x2x3x4x5x6x7x8x9x")),ISNUMBER(FIND(MID(A18,6,1)&amp;"x","0x1x2x3x4x5x6x7x8x9x")),ISNUMBER(FIND(MID(A18,7,1)&amp;"x","0x1x2x3x4x5x6x7x8x9x")),ISNUMBER(FIND(MID(A18,8,1)&amp;"x","0x1x2x3x4x5x6x7x8x9x")))),"IDの形式を確認",IF(COUNTIFS($A$8:$A$27,A18)&gt;1,"IDが重複","確認済み")))</f>
        <v/>
      </c>
      <c r="C18" s="1" t="str">
        <f aca="false">IF(B18="","",IF(B18="確認済み",0,1))</f>
        <v/>
      </c>
      <c r="D18" s="1"/>
      <c r="E18" s="1"/>
      <c r="F18" s="1"/>
      <c r="G18" s="1"/>
      <c r="H18" s="1"/>
    </row>
    <row r="19" customFormat="false" ht="32" hidden="false" customHeight="true" outlineLevel="0" collapsed="false">
      <c r="A19" s="9"/>
      <c r="B19" s="1" t="str">
        <f aca="false">IF(COUNTA(A19)=0,"",IF(NOT(AND(ISTEXT(A19),LEN(A19)=8,EXACT(LEFT(A19,4),"STF-"),ISNUMBER(FIND(MID(A19,5,1)&amp;"x","0x1x2x3x4x5x6x7x8x9x")),ISNUMBER(FIND(MID(A19,6,1)&amp;"x","0x1x2x3x4x5x6x7x8x9x")),ISNUMBER(FIND(MID(A19,7,1)&amp;"x","0x1x2x3x4x5x6x7x8x9x")),ISNUMBER(FIND(MID(A19,8,1)&amp;"x","0x1x2x3x4x5x6x7x8x9x")))),"IDの形式を確認",IF(COUNTIFS($A$8:$A$27,A19)&gt;1,"IDが重複","確認済み")))</f>
        <v/>
      </c>
      <c r="C19" s="1" t="str">
        <f aca="false">IF(B19="","",IF(B19="確認済み",0,1))</f>
        <v/>
      </c>
      <c r="D19" s="1"/>
      <c r="E19" s="1"/>
      <c r="F19" s="1"/>
      <c r="G19" s="1"/>
      <c r="H19" s="1"/>
    </row>
    <row r="20" customFormat="false" ht="32" hidden="false" customHeight="true" outlineLevel="0" collapsed="false">
      <c r="A20" s="9"/>
      <c r="B20" s="1" t="str">
        <f aca="false">IF(COUNTA(A20)=0,"",IF(NOT(AND(ISTEXT(A20),LEN(A20)=8,EXACT(LEFT(A20,4),"STF-"),ISNUMBER(FIND(MID(A20,5,1)&amp;"x","0x1x2x3x4x5x6x7x8x9x")),ISNUMBER(FIND(MID(A20,6,1)&amp;"x","0x1x2x3x4x5x6x7x8x9x")),ISNUMBER(FIND(MID(A20,7,1)&amp;"x","0x1x2x3x4x5x6x7x8x9x")),ISNUMBER(FIND(MID(A20,8,1)&amp;"x","0x1x2x3x4x5x6x7x8x9x")))),"IDの形式を確認",IF(COUNTIFS($A$8:$A$27,A20)&gt;1,"IDが重複","確認済み")))</f>
        <v/>
      </c>
      <c r="C20" s="1" t="str">
        <f aca="false">IF(B20="","",IF(B20="確認済み",0,1))</f>
        <v/>
      </c>
      <c r="D20" s="1"/>
      <c r="E20" s="1"/>
      <c r="F20" s="1"/>
      <c r="G20" s="1"/>
      <c r="H20" s="1"/>
    </row>
    <row r="21" customFormat="false" ht="32" hidden="false" customHeight="true" outlineLevel="0" collapsed="false">
      <c r="A21" s="9"/>
      <c r="B21" s="1" t="str">
        <f aca="false">IF(COUNTA(A21)=0,"",IF(NOT(AND(ISTEXT(A21),LEN(A21)=8,EXACT(LEFT(A21,4),"STF-"),ISNUMBER(FIND(MID(A21,5,1)&amp;"x","0x1x2x3x4x5x6x7x8x9x")),ISNUMBER(FIND(MID(A21,6,1)&amp;"x","0x1x2x3x4x5x6x7x8x9x")),ISNUMBER(FIND(MID(A21,7,1)&amp;"x","0x1x2x3x4x5x6x7x8x9x")),ISNUMBER(FIND(MID(A21,8,1)&amp;"x","0x1x2x3x4x5x6x7x8x9x")))),"IDの形式を確認",IF(COUNTIFS($A$8:$A$27,A21)&gt;1,"IDが重複","確認済み")))</f>
        <v/>
      </c>
      <c r="C21" s="1" t="str">
        <f aca="false">IF(B21="","",IF(B21="確認済み",0,1))</f>
        <v/>
      </c>
      <c r="D21" s="1"/>
      <c r="E21" s="1"/>
      <c r="F21" s="1"/>
      <c r="G21" s="1"/>
      <c r="H21" s="1"/>
    </row>
    <row r="22" customFormat="false" ht="32" hidden="false" customHeight="true" outlineLevel="0" collapsed="false">
      <c r="A22" s="9"/>
      <c r="B22" s="1" t="str">
        <f aca="false">IF(COUNTA(A22)=0,"",IF(NOT(AND(ISTEXT(A22),LEN(A22)=8,EXACT(LEFT(A22,4),"STF-"),ISNUMBER(FIND(MID(A22,5,1)&amp;"x","0x1x2x3x4x5x6x7x8x9x")),ISNUMBER(FIND(MID(A22,6,1)&amp;"x","0x1x2x3x4x5x6x7x8x9x")),ISNUMBER(FIND(MID(A22,7,1)&amp;"x","0x1x2x3x4x5x6x7x8x9x")),ISNUMBER(FIND(MID(A22,8,1)&amp;"x","0x1x2x3x4x5x6x7x8x9x")))),"IDの形式を確認",IF(COUNTIFS($A$8:$A$27,A22)&gt;1,"IDが重複","確認済み")))</f>
        <v/>
      </c>
      <c r="C22" s="1" t="str">
        <f aca="false">IF(B22="","",IF(B22="確認済み",0,1))</f>
        <v/>
      </c>
      <c r="D22" s="1"/>
      <c r="E22" s="1"/>
      <c r="F22" s="1"/>
      <c r="G22" s="1"/>
      <c r="H22" s="1"/>
    </row>
    <row r="23" customFormat="false" ht="32" hidden="false" customHeight="true" outlineLevel="0" collapsed="false">
      <c r="A23" s="9"/>
      <c r="B23" s="1" t="str">
        <f aca="false">IF(COUNTA(A23)=0,"",IF(NOT(AND(ISTEXT(A23),LEN(A23)=8,EXACT(LEFT(A23,4),"STF-"),ISNUMBER(FIND(MID(A23,5,1)&amp;"x","0x1x2x3x4x5x6x7x8x9x")),ISNUMBER(FIND(MID(A23,6,1)&amp;"x","0x1x2x3x4x5x6x7x8x9x")),ISNUMBER(FIND(MID(A23,7,1)&amp;"x","0x1x2x3x4x5x6x7x8x9x")),ISNUMBER(FIND(MID(A23,8,1)&amp;"x","0x1x2x3x4x5x6x7x8x9x")))),"IDの形式を確認",IF(COUNTIFS($A$8:$A$27,A23)&gt;1,"IDが重複","確認済み")))</f>
        <v/>
      </c>
      <c r="C23" s="1" t="str">
        <f aca="false">IF(B23="","",IF(B23="確認済み",0,1))</f>
        <v/>
      </c>
      <c r="D23" s="1"/>
      <c r="E23" s="1"/>
      <c r="F23" s="1"/>
      <c r="G23" s="1"/>
      <c r="H23" s="1"/>
    </row>
    <row r="24" customFormat="false" ht="32" hidden="false" customHeight="true" outlineLevel="0" collapsed="false">
      <c r="A24" s="9"/>
      <c r="B24" s="1" t="str">
        <f aca="false">IF(COUNTA(A24)=0,"",IF(NOT(AND(ISTEXT(A24),LEN(A24)=8,EXACT(LEFT(A24,4),"STF-"),ISNUMBER(FIND(MID(A24,5,1)&amp;"x","0x1x2x3x4x5x6x7x8x9x")),ISNUMBER(FIND(MID(A24,6,1)&amp;"x","0x1x2x3x4x5x6x7x8x9x")),ISNUMBER(FIND(MID(A24,7,1)&amp;"x","0x1x2x3x4x5x6x7x8x9x")),ISNUMBER(FIND(MID(A24,8,1)&amp;"x","0x1x2x3x4x5x6x7x8x9x")))),"IDの形式を確認",IF(COUNTIFS($A$8:$A$27,A24)&gt;1,"IDが重複","確認済み")))</f>
        <v/>
      </c>
      <c r="C24" s="1" t="str">
        <f aca="false">IF(B24="","",IF(B24="確認済み",0,1))</f>
        <v/>
      </c>
      <c r="D24" s="1"/>
      <c r="E24" s="1"/>
      <c r="F24" s="1"/>
      <c r="G24" s="1"/>
      <c r="H24" s="1"/>
    </row>
    <row r="25" customFormat="false" ht="32" hidden="false" customHeight="true" outlineLevel="0" collapsed="false">
      <c r="A25" s="9"/>
      <c r="B25" s="1" t="str">
        <f aca="false">IF(COUNTA(A25)=0,"",IF(NOT(AND(ISTEXT(A25),LEN(A25)=8,EXACT(LEFT(A25,4),"STF-"),ISNUMBER(FIND(MID(A25,5,1)&amp;"x","0x1x2x3x4x5x6x7x8x9x")),ISNUMBER(FIND(MID(A25,6,1)&amp;"x","0x1x2x3x4x5x6x7x8x9x")),ISNUMBER(FIND(MID(A25,7,1)&amp;"x","0x1x2x3x4x5x6x7x8x9x")),ISNUMBER(FIND(MID(A25,8,1)&amp;"x","0x1x2x3x4x5x6x7x8x9x")))),"IDの形式を確認",IF(COUNTIFS($A$8:$A$27,A25)&gt;1,"IDが重複","確認済み")))</f>
        <v/>
      </c>
      <c r="C25" s="1" t="str">
        <f aca="false">IF(B25="","",IF(B25="確認済み",0,1))</f>
        <v/>
      </c>
      <c r="D25" s="1"/>
      <c r="E25" s="1"/>
      <c r="F25" s="1"/>
      <c r="G25" s="1"/>
      <c r="H25" s="1"/>
    </row>
    <row r="26" customFormat="false" ht="32" hidden="false" customHeight="true" outlineLevel="0" collapsed="false">
      <c r="A26" s="9"/>
      <c r="B26" s="1" t="str">
        <f aca="false">IF(COUNTA(A26)=0,"",IF(NOT(AND(ISTEXT(A26),LEN(A26)=8,EXACT(LEFT(A26,4),"STF-"),ISNUMBER(FIND(MID(A26,5,1)&amp;"x","0x1x2x3x4x5x6x7x8x9x")),ISNUMBER(FIND(MID(A26,6,1)&amp;"x","0x1x2x3x4x5x6x7x8x9x")),ISNUMBER(FIND(MID(A26,7,1)&amp;"x","0x1x2x3x4x5x6x7x8x9x")),ISNUMBER(FIND(MID(A26,8,1)&amp;"x","0x1x2x3x4x5x6x7x8x9x")))),"IDの形式を確認",IF(COUNTIFS($A$8:$A$27,A26)&gt;1,"IDが重複","確認済み")))</f>
        <v/>
      </c>
      <c r="C26" s="1" t="str">
        <f aca="false">IF(B26="","",IF(B26="確認済み",0,1))</f>
        <v/>
      </c>
      <c r="D26" s="1"/>
      <c r="E26" s="1"/>
      <c r="F26" s="1"/>
      <c r="G26" s="1"/>
      <c r="H26" s="1"/>
    </row>
    <row r="27" customFormat="false" ht="32" hidden="false" customHeight="true" outlineLevel="0" collapsed="false">
      <c r="A27" s="9"/>
      <c r="B27" s="1" t="str">
        <f aca="false">IF(COUNTA(A27)=0,"",IF(NOT(AND(ISTEXT(A27),LEN(A27)=8,EXACT(LEFT(A27,4),"STF-"),ISNUMBER(FIND(MID(A27,5,1)&amp;"x","0x1x2x3x4x5x6x7x8x9x")),ISNUMBER(FIND(MID(A27,6,1)&amp;"x","0x1x2x3x4x5x6x7x8x9x")),ISNUMBER(FIND(MID(A27,7,1)&amp;"x","0x1x2x3x4x5x6x7x8x9x")),ISNUMBER(FIND(MID(A27,8,1)&amp;"x","0x1x2x3x4x5x6x7x8x9x")))),"IDの形式を確認",IF(COUNTIFS($A$8:$A$27,A27)&gt;1,"IDが重複","確認済み")))</f>
        <v/>
      </c>
      <c r="C27" s="1" t="str">
        <f aca="false">IF(B27="","",IF(B27="確認済み",0,1))</f>
        <v/>
      </c>
      <c r="D27" s="1"/>
      <c r="E27" s="1"/>
      <c r="F27" s="1"/>
      <c r="G27" s="1"/>
      <c r="H27" s="1"/>
    </row>
    <row r="28" customFormat="false" ht="23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3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3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3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3" hidden="false" customHeight="true" outlineLevel="0" collapsed="false">
      <c r="A32" s="1"/>
      <c r="B32" s="1"/>
      <c r="C32" s="1"/>
      <c r="D32" s="1"/>
      <c r="E32" s="1"/>
      <c r="F32" s="1"/>
      <c r="G32" s="1"/>
      <c r="H32" s="1"/>
    </row>
    <row r="33" customFormat="false" ht="23" hidden="false" customHeight="true" outlineLevel="0" collapsed="false">
      <c r="A33" s="1"/>
      <c r="B33" s="1"/>
      <c r="C33" s="1"/>
      <c r="D33" s="1"/>
      <c r="E33" s="1"/>
      <c r="F33" s="1"/>
      <c r="G33" s="1"/>
      <c r="H33" s="1"/>
    </row>
    <row r="34" customFormat="false" ht="23" hidden="false" customHeight="true" outlineLevel="0" collapsed="false">
      <c r="A34" s="1"/>
      <c r="B34" s="1"/>
      <c r="C34" s="1"/>
      <c r="D34" s="1"/>
      <c r="E34" s="1"/>
      <c r="F34" s="1"/>
      <c r="G34" s="1"/>
      <c r="H34" s="1"/>
    </row>
    <row r="35" customFormat="false" ht="23" hidden="false" customHeight="tru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23" hidden="false" customHeight="true" outlineLevel="0" collapsed="false">
      <c r="A36" s="1"/>
      <c r="B36" s="1"/>
      <c r="C36" s="1"/>
      <c r="D36" s="1"/>
      <c r="E36" s="1"/>
      <c r="F36" s="1"/>
      <c r="G36" s="1"/>
      <c r="H36" s="1"/>
    </row>
    <row r="37" customFormat="false" ht="23" hidden="false" customHeight="true" outlineLevel="0" collapsed="false">
      <c r="A37" s="1"/>
      <c r="B37" s="1"/>
      <c r="C37" s="1"/>
      <c r="D37" s="1"/>
      <c r="E37" s="1"/>
      <c r="F37" s="1"/>
      <c r="G37" s="1"/>
      <c r="H37" s="1"/>
    </row>
  </sheetData>
  <mergeCells count="1">
    <mergeCell ref="A2:H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2026-10-15T23:44:12Z</dcterms:modified>
  <cp:revision>1</cp:revision>
  <dc:subject/>
  <dc:title/>
</cp:coreProperties>
</file>